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mc:AlternateContent xmlns:mc="http://schemas.openxmlformats.org/markup-compatibility/2006">
    <mc:Choice Requires="x15">
      <x15ac:absPath xmlns:x15ac="http://schemas.microsoft.com/office/spreadsheetml/2010/11/ac" url="https://etbcsj-my.sharepoint.com/personal/kmoronp_cendoj_ramajudicial_gov_co/Documents/Documentos/2. KEMOPA/2021/6. SIGCMA/PROCESOS/URNA/"/>
    </mc:Choice>
  </mc:AlternateContent>
  <xr:revisionPtr revIDLastSave="0" documentId="8_{7CEF558F-B4D6-41D3-A10C-41BDF3E12617}" xr6:coauthVersionLast="47" xr6:coauthVersionMax="47" xr10:uidLastSave="{00000000-0000-0000-0000-000000000000}"/>
  <bookViews>
    <workbookView xWindow="-120" yWindow="-120" windowWidth="29040" windowHeight="15840" tabRatio="550" firstSheet="6" activeTab="6" xr2:uid="{00000000-000D-0000-FFFF-FFFF00000000}"/>
  </bookViews>
  <sheets>
    <sheet name="MODERNIZACIÓN" sheetId="16" state="hidden" r:id="rId1"/>
    <sheet name="REORDENAMIENTO" sheetId="17" state="hidden" r:id="rId2"/>
    <sheet name="INFRAESTRUCTURA" sheetId="18" state="hidden" r:id="rId3"/>
    <sheet name="CARRERA" sheetId="11" state="hidden" r:id="rId4"/>
    <sheet name="INFORMACIÓN JUDICIAL" sheetId="19" state="hidden" r:id="rId5"/>
    <sheet name="FORMACIÓN JUDICIAL" sheetId="20" state="hidden" r:id="rId6"/>
    <sheet name="REGISTRO" sheetId="13" r:id="rId7"/>
    <sheet name="Hoja2" sheetId="14"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 i="13" l="1"/>
  <c r="J18" i="20" l="1"/>
  <c r="J14" i="20"/>
  <c r="J17" i="20"/>
  <c r="J15" i="20"/>
  <c r="J16" i="20"/>
  <c r="J6" i="20"/>
  <c r="J13" i="20"/>
  <c r="J12" i="20"/>
  <c r="J11" i="20"/>
  <c r="J10" i="20"/>
  <c r="J9" i="20"/>
  <c r="J8" i="20"/>
  <c r="J7" i="20"/>
  <c r="K21" i="20"/>
  <c r="K20" i="20"/>
  <c r="K19" i="20"/>
  <c r="K17" i="20"/>
  <c r="K16" i="20"/>
  <c r="K15" i="20"/>
  <c r="K13" i="20"/>
  <c r="K12" i="20"/>
  <c r="K11" i="20"/>
  <c r="K9" i="20"/>
  <c r="K8" i="20"/>
  <c r="K7" i="20"/>
  <c r="J14" i="19" l="1"/>
  <c r="J12" i="19"/>
  <c r="J10" i="19"/>
  <c r="J8" i="19"/>
  <c r="J6" i="19"/>
  <c r="K19" i="13"/>
  <c r="K17" i="11"/>
  <c r="J14" i="18"/>
  <c r="J22" i="18" l="1"/>
  <c r="J18" i="18"/>
  <c r="J10" i="18"/>
  <c r="J6" i="18"/>
  <c r="J6" i="17" l="1"/>
  <c r="J22" i="17" l="1"/>
  <c r="J18" i="17"/>
  <c r="J17" i="17"/>
  <c r="J16" i="17"/>
  <c r="J15" i="17"/>
  <c r="J14" i="17"/>
  <c r="J13" i="17"/>
  <c r="J12" i="17"/>
  <c r="J11" i="17"/>
  <c r="J10" i="17"/>
  <c r="K25" i="17"/>
  <c r="K24" i="17"/>
  <c r="K23" i="17"/>
  <c r="K21" i="17"/>
  <c r="K20" i="17"/>
  <c r="K19" i="17"/>
  <c r="K17" i="17"/>
  <c r="K16" i="17"/>
  <c r="K15" i="17"/>
  <c r="K13" i="17"/>
  <c r="K12" i="17"/>
  <c r="K11" i="17"/>
  <c r="K9" i="17"/>
  <c r="K8" i="17"/>
  <c r="K7" i="17"/>
  <c r="J11" i="13" l="1"/>
  <c r="J10" i="13"/>
  <c r="J17" i="13"/>
  <c r="J16" i="13" l="1"/>
  <c r="J15" i="13"/>
  <c r="J14" i="13"/>
  <c r="J13" i="13"/>
  <c r="J12" i="13"/>
  <c r="J8" i="13"/>
  <c r="J6" i="13"/>
  <c r="K21" i="13"/>
  <c r="K20" i="13"/>
  <c r="K17" i="13"/>
  <c r="K16" i="13"/>
  <c r="K15" i="13"/>
  <c r="K13" i="13"/>
  <c r="K12" i="13"/>
  <c r="K11" i="13"/>
  <c r="K9" i="13"/>
  <c r="K8" i="13"/>
  <c r="K7" i="13"/>
  <c r="J22" i="11"/>
  <c r="J16" i="11"/>
  <c r="J12" i="11"/>
  <c r="K25" i="11"/>
  <c r="K24" i="11"/>
  <c r="K23" i="11"/>
  <c r="K21" i="11"/>
  <c r="K20" i="11"/>
  <c r="K19" i="11"/>
  <c r="K16" i="11"/>
  <c r="K15" i="11"/>
  <c r="K13" i="11"/>
  <c r="K12" i="11"/>
  <c r="K11" i="11"/>
  <c r="K9" i="11"/>
  <c r="K8" i="11"/>
  <c r="K7" i="11"/>
  <c r="J10" i="11"/>
  <c r="J6" i="11"/>
  <c r="J6" i="16" l="1"/>
  <c r="J14" i="16"/>
  <c r="J10" i="16"/>
  <c r="J18" i="11" l="1"/>
  <c r="J14" i="11" l="1"/>
  <c r="J8" i="11"/>
</calcChain>
</file>

<file path=xl/sharedStrings.xml><?xml version="1.0" encoding="utf-8"?>
<sst xmlns="http://schemas.openxmlformats.org/spreadsheetml/2006/main" count="942" uniqueCount="207">
  <si>
    <t>TIPO</t>
  </si>
  <si>
    <t>RANGOS</t>
  </si>
  <si>
    <t>Semestral</t>
  </si>
  <si>
    <t>Anual</t>
  </si>
  <si>
    <t>Cobertura de Carrera Judicial - Jueces</t>
  </si>
  <si>
    <t>Número de Listas de Elegibles de Magistrados Tramitadas</t>
  </si>
  <si>
    <t>Variable</t>
  </si>
  <si>
    <t>Número de Magistrados y Jueces encuestados</t>
  </si>
  <si>
    <t>Número de Magistrados y Jueces que tienen percepción por encima de buena</t>
  </si>
  <si>
    <t>Número de vacantes de Jueces reportadas sin Listas de Elegibles&lt; a 180</t>
  </si>
  <si>
    <t>Número de vacantes de Magistrados reportadas sin L.E.&lt;180 días</t>
  </si>
  <si>
    <t>Número total de cargos de Jueces de Carrera</t>
  </si>
  <si>
    <t>Número total de cargos de Jueces provistos por carrera</t>
  </si>
  <si>
    <t>Número Total de Cargos de Magistrados de Carrera</t>
  </si>
  <si>
    <t>Número Total de Cargos de Magistrados Provistos por Carrera</t>
  </si>
  <si>
    <t>Número Total de Listas de Elegibles de Jueces Tramitadas</t>
  </si>
  <si>
    <t>PROCESO</t>
  </si>
  <si>
    <t>FÓRMULA</t>
  </si>
  <si>
    <t>PERIODO DE MEDICIÓN</t>
  </si>
  <si>
    <t>Indicador</t>
  </si>
  <si>
    <t>Cobertura de Carrera Judicial - Magistrados</t>
  </si>
  <si>
    <t>Recursos de Inversion Ejecutados</t>
  </si>
  <si>
    <t>Satisfaccion de Usuarios del Sistema de Carrera Judicial</t>
  </si>
  <si>
    <t>Poblacion Objeto de Estudio Atendida</t>
  </si>
  <si>
    <t>Recursos de Inversion Programados</t>
  </si>
  <si>
    <t>Poblacion Programada</t>
  </si>
  <si>
    <t>N.A</t>
  </si>
  <si>
    <t>MEDICIÓN</t>
  </si>
  <si>
    <t>FRECUENCIA DE MEDICIÓN</t>
  </si>
  <si>
    <t>DESCRIPCIÓN</t>
  </si>
  <si>
    <t>S1</t>
  </si>
  <si>
    <t>S2</t>
  </si>
  <si>
    <t>A1</t>
  </si>
  <si>
    <t>VARIABLES</t>
  </si>
  <si>
    <t>INDICADORES</t>
  </si>
  <si>
    <t>A</t>
  </si>
  <si>
    <t>B</t>
  </si>
  <si>
    <t>C</t>
  </si>
  <si>
    <t>D</t>
  </si>
  <si>
    <t>E</t>
  </si>
  <si>
    <t>F</t>
  </si>
  <si>
    <t>G</t>
  </si>
  <si>
    <t>H</t>
  </si>
  <si>
    <t>J</t>
  </si>
  <si>
    <t>I</t>
  </si>
  <si>
    <t>K</t>
  </si>
  <si>
    <t>L</t>
  </si>
  <si>
    <t>M</t>
  </si>
  <si>
    <t>N</t>
  </si>
  <si>
    <t>O</t>
  </si>
  <si>
    <t>ITEM</t>
  </si>
  <si>
    <t>NOMBRE DEL INDICADOR / VARIABLE</t>
  </si>
  <si>
    <t>AÑO DE MEDICIÓN</t>
  </si>
  <si>
    <t>((Número total de cargos de Magistrados provistos por carrera (E)+ Número de Listas de Elegibles de Magistrados Tramitadas (F) + Número de vacantes de Magistrados reportadas sin Listas de Elegibles &lt; a 180 días (G)) / Número total de cargos de Magistrados de carrera (H)) * 100</t>
  </si>
  <si>
    <t>P</t>
  </si>
  <si>
    <t>Q</t>
  </si>
  <si>
    <t>R</t>
  </si>
  <si>
    <t>(Número de funcionarios que respondieron Excelente, Muy Bueno y Bueno (M)/Número de Magistrados y Jueces encuestados (N)) *100</t>
  </si>
  <si>
    <t>N.A.</t>
  </si>
  <si>
    <t>((Recursos de de Inversión Programados (O)/Población Programada (P)) / ( Recursos de Inversión Ejecutados (Q)/Población Objeto de Estudio Atendida (R))) * 100</t>
  </si>
  <si>
    <t>Número Total de Cargos de Empleados Provistos por Carrera</t>
  </si>
  <si>
    <t>Número de Listas de Elegibles de Empleados Tramitadas</t>
  </si>
  <si>
    <t>Número de vacantes de Empleados reportadas sin Listas de Elegibles</t>
  </si>
  <si>
    <t>Número Total de Cargos de Empleados de Carrera</t>
  </si>
  <si>
    <t xml:space="preserve">((Número total de cargos de Empleados provistos por carrera (I)+ Número de Listas de Elegibles de Empleados Tramitadas (J) + Número de vacantes de Empleados reportadas sin Listas de Elegibles (K)/ Número total de cargos de Empleados de carrera(L)) * 100 </t>
  </si>
  <si>
    <t>Cobertura de Carrera Judicial - Empleados</t>
  </si>
  <si>
    <t>((Número total de cargos de Jueces provistos por carrera (A) + Número de Listas de Elegibles de Jueces Tramitadas (B) + Número de vacantes de Jueces reportadas sin Listas de Elegibles&lt; a 180 días (C)) / Número total de cargos de Jueces de carrera (D)) * 100</t>
  </si>
  <si>
    <t xml:space="preserve">Satisfacción de usuarios que solicitan servicios de la URNA </t>
  </si>
  <si>
    <t xml:space="preserve">Oportunidad de respuesta a las solicitudes </t>
  </si>
  <si>
    <t>Trimestral</t>
  </si>
  <si>
    <t>T1</t>
  </si>
  <si>
    <t>T2</t>
  </si>
  <si>
    <t>T3</t>
  </si>
  <si>
    <t>Conformidad de los productos entregados</t>
  </si>
  <si>
    <t xml:space="preserve">REGISTRO Y CONTROL DE ABOGADOS Y AUXILIARES DE JUSTICIA </t>
  </si>
  <si>
    <t xml:space="preserve">Variable Nº de Encuestas Satisfactorias </t>
  </si>
  <si>
    <t xml:space="preserve">Variable Nº Total de encuestas realizadas </t>
  </si>
  <si>
    <t>Nø de Respuestas (productos) entregados oportunamente de Tarjeta Profesional de Abogado</t>
  </si>
  <si>
    <t xml:space="preserve">Nø de Respuestas (productos) entregados oportunamente de Licencia Temporal </t>
  </si>
  <si>
    <t xml:space="preserve">Nø de Respuestas (productos) entregados oportunamente de solicitud de Consultorio Jurídico </t>
  </si>
  <si>
    <t xml:space="preserve">Nø de Respuestas (productos) entregados oportunamente de Practica Juridica </t>
  </si>
  <si>
    <t>Nø de Respuestas (productos) entregados oportunamente de Registro y Carnetizaci¢n Jueces de Paz</t>
  </si>
  <si>
    <t xml:space="preserve">Nø de Respuestas (productos) entregados oportunamente de Certificados de Vigencia de Tarjetade Abogado </t>
  </si>
  <si>
    <t xml:space="preserve">Nø de Respuestas (productos) entregados oportunamente Practica Academica </t>
  </si>
  <si>
    <t xml:space="preserve">Nø Total de Solicitudes de Tarjeta Profesional de Abogado </t>
  </si>
  <si>
    <t xml:space="preserve">Nø Total de Solicitudes de Consultorio Jurídico </t>
  </si>
  <si>
    <t xml:space="preserve">Nø Total de Solicitudes de Practica Juridica </t>
  </si>
  <si>
    <t>Nø Total de Solicitudes de Registro y Carnetizaci¢n de Juez de Paz</t>
  </si>
  <si>
    <t xml:space="preserve">Nø Total de Solicitudes de Certificado de Vigencias de Tarjeta de Abogado </t>
  </si>
  <si>
    <t xml:space="preserve">Nø Total de Solicitudes de Prctica Academica </t>
  </si>
  <si>
    <t xml:space="preserve">N° de productos Conformes Entregados por Tarjeta Profesional de Abogado </t>
  </si>
  <si>
    <t xml:space="preserve">Nø de productos Conformes Entregados por Licencia Temporal </t>
  </si>
  <si>
    <t xml:space="preserve">Nø de productos Conformes Entregados por solicitud de Consultorio Jurídico </t>
  </si>
  <si>
    <t xml:space="preserve">Nø de productos Conformes Entregados por Practica Juridica </t>
  </si>
  <si>
    <t xml:space="preserve">Nø de productos Conformes Entregados por Registro y Carnetizacion Juez de Paz </t>
  </si>
  <si>
    <t xml:space="preserve">Nø de productos Conformes Entregados por Certificados de Vigencia de Tarjeta de Abogado </t>
  </si>
  <si>
    <t xml:space="preserve">Nø de productos Conformes Entregados por Autorizacion de Practica Academica </t>
  </si>
  <si>
    <r>
      <t>(Nº de encuestas satisfactorias (</t>
    </r>
    <r>
      <rPr>
        <b/>
        <sz val="11"/>
        <color theme="1"/>
        <rFont val="Calibri"/>
        <family val="2"/>
        <scheme val="minor"/>
      </rPr>
      <t>A</t>
    </r>
    <r>
      <rPr>
        <sz val="11"/>
        <color theme="1"/>
        <rFont val="Calibri"/>
        <family val="2"/>
        <scheme val="minor"/>
      </rPr>
      <t>)/ Nº Total de encuestas realizadas(</t>
    </r>
    <r>
      <rPr>
        <b/>
        <sz val="11"/>
        <color theme="1"/>
        <rFont val="Calibri"/>
        <family val="2"/>
        <scheme val="minor"/>
      </rPr>
      <t>B</t>
    </r>
    <r>
      <rPr>
        <sz val="11"/>
        <color theme="1"/>
        <rFont val="Calibri"/>
        <family val="2"/>
        <scheme val="minor"/>
      </rPr>
      <t xml:space="preserve">)) *100 </t>
    </r>
  </si>
  <si>
    <r>
      <t>(Nº de Respuestas (Productos) entregadas oportunamente (</t>
    </r>
    <r>
      <rPr>
        <b/>
        <sz val="11"/>
        <color theme="1"/>
        <rFont val="Calibri"/>
        <family val="2"/>
        <scheme val="minor"/>
      </rPr>
      <t>C</t>
    </r>
    <r>
      <rPr>
        <sz val="11"/>
        <color theme="1"/>
        <rFont val="Calibri"/>
        <family val="2"/>
        <scheme val="minor"/>
      </rPr>
      <t>)/ Nº Total de solicitudes (</t>
    </r>
    <r>
      <rPr>
        <b/>
        <sz val="11"/>
        <color theme="1"/>
        <rFont val="Calibri"/>
        <family val="2"/>
        <scheme val="minor"/>
      </rPr>
      <t>D</t>
    </r>
    <r>
      <rPr>
        <sz val="11"/>
        <color theme="1"/>
        <rFont val="Calibri"/>
        <family val="2"/>
        <scheme val="minor"/>
      </rPr>
      <t xml:space="preserve">)) * 100 </t>
    </r>
  </si>
  <si>
    <t xml:space="preserve">Nø Total de Productos entregados por Tarjeta Profesional de Abogado </t>
  </si>
  <si>
    <t xml:space="preserve">Nø Total de Productos entregados por Licencia Temporal </t>
  </si>
  <si>
    <t xml:space="preserve">Nø Total de Productos entregados por solicitud de Consultorio Jurídico </t>
  </si>
  <si>
    <t>Nø Total de Productos entregados por Práctica Juridica</t>
  </si>
  <si>
    <t>Nø Total de Productos entregados por Registro y Carnetización de Juez de Paz</t>
  </si>
  <si>
    <t xml:space="preserve">Nø Total de Productos entregados por Certificados de Vigencia de Tarjeta de Abogado </t>
  </si>
  <si>
    <t xml:space="preserve">Nø Total de Productos entregados por Autorizacion de Practica Academicas </t>
  </si>
  <si>
    <r>
      <t>(Nª de Productos conformes entregados (</t>
    </r>
    <r>
      <rPr>
        <b/>
        <sz val="11"/>
        <color theme="1"/>
        <rFont val="Calibri"/>
        <family val="2"/>
        <scheme val="minor"/>
      </rPr>
      <t>E</t>
    </r>
    <r>
      <rPr>
        <sz val="11"/>
        <color theme="1"/>
        <rFont val="Calibri"/>
        <family val="2"/>
        <scheme val="minor"/>
      </rPr>
      <t>) / Nº Total de productos entregados (</t>
    </r>
    <r>
      <rPr>
        <b/>
        <sz val="11"/>
        <color theme="1"/>
        <rFont val="Calibri"/>
        <family val="2"/>
        <scheme val="minor"/>
      </rPr>
      <t>F</t>
    </r>
    <r>
      <rPr>
        <sz val="11"/>
        <color theme="1"/>
        <rFont val="Calibri"/>
        <family val="2"/>
        <scheme val="minor"/>
      </rPr>
      <t xml:space="preserve">)) * 100 </t>
    </r>
  </si>
  <si>
    <t>META PERÍODO
(año anterior)</t>
  </si>
  <si>
    <t>MEDICIÓN PERÍODO
(año anterior)</t>
  </si>
  <si>
    <t>META PERÍODO
(año actual)</t>
  </si>
  <si>
    <t>MEDICIÓN PERÍODO
(año actual)</t>
  </si>
  <si>
    <t>ANÁLISIS</t>
  </si>
  <si>
    <t>T4</t>
  </si>
  <si>
    <t xml:space="preserve">Extensión Oralidad </t>
  </si>
  <si>
    <t xml:space="preserve">Mejoramiento Tasa de Producción </t>
  </si>
  <si>
    <t xml:space="preserve">Casos atendidos por cada 100.000 habitantes </t>
  </si>
  <si>
    <t xml:space="preserve">Egresos efectivos de Casos Atendidos </t>
  </si>
  <si>
    <t xml:space="preserve">Población Colombiana proyectada por el DANE </t>
  </si>
  <si>
    <r>
      <t>(Egresos efectivos de Casos Atendidos(</t>
    </r>
    <r>
      <rPr>
        <b/>
        <sz val="11"/>
        <color theme="1"/>
        <rFont val="Calibri"/>
        <family val="2"/>
        <scheme val="minor"/>
      </rPr>
      <t>A</t>
    </r>
    <r>
      <rPr>
        <sz val="11"/>
        <color theme="1"/>
        <rFont val="Calibri"/>
        <family val="2"/>
        <scheme val="minor"/>
      </rPr>
      <t>)/Población Colombiana proyectada por el Dane para año de medición(</t>
    </r>
    <r>
      <rPr>
        <b/>
        <sz val="11"/>
        <color theme="1"/>
        <rFont val="Calibri"/>
        <family val="2"/>
        <scheme val="minor"/>
      </rPr>
      <t>B</t>
    </r>
    <r>
      <rPr>
        <sz val="11"/>
        <color theme="1"/>
        <rFont val="Calibri"/>
        <family val="2"/>
        <scheme val="minor"/>
      </rPr>
      <t xml:space="preserve">))/100.000 </t>
    </r>
  </si>
  <si>
    <t>Egresos efectivos año anterior</t>
  </si>
  <si>
    <t>Número de Despachos Judiciales con sistema oral implementado</t>
  </si>
  <si>
    <t xml:space="preserve">Número de Despachos Judiciales </t>
  </si>
  <si>
    <t xml:space="preserve">Número de Despachos Judiciales año anterior </t>
  </si>
  <si>
    <r>
      <t>(Numero de despachos judiciales con sistema oral implementado(</t>
    </r>
    <r>
      <rPr>
        <b/>
        <sz val="11"/>
        <color theme="1"/>
        <rFont val="Calibri"/>
        <family val="2"/>
        <scheme val="minor"/>
      </rPr>
      <t>C</t>
    </r>
    <r>
      <rPr>
        <sz val="11"/>
        <color theme="1"/>
        <rFont val="Calibri"/>
        <family val="2"/>
        <scheme val="minor"/>
      </rPr>
      <t>)/número de Despachos Judiciales(</t>
    </r>
    <r>
      <rPr>
        <b/>
        <sz val="11"/>
        <color theme="1"/>
        <rFont val="Calibri"/>
        <family val="2"/>
        <scheme val="minor"/>
      </rPr>
      <t>D</t>
    </r>
    <r>
      <rPr>
        <sz val="11"/>
        <color theme="1"/>
        <rFont val="Calibri"/>
        <family val="2"/>
        <scheme val="minor"/>
      </rPr>
      <t>)) *100</t>
    </r>
  </si>
  <si>
    <r>
      <t>(((Egresos Efectivos Casos Atendidos(</t>
    </r>
    <r>
      <rPr>
        <b/>
        <sz val="11"/>
        <color theme="1"/>
        <rFont val="Calibri"/>
        <family val="2"/>
        <scheme val="minor"/>
      </rPr>
      <t>A</t>
    </r>
    <r>
      <rPr>
        <sz val="11"/>
        <color theme="1"/>
        <rFont val="Calibri"/>
        <family val="2"/>
        <scheme val="minor"/>
      </rPr>
      <t>)/No. Despachos Judiciales(</t>
    </r>
    <r>
      <rPr>
        <b/>
        <sz val="11"/>
        <color theme="1"/>
        <rFont val="Calibri"/>
        <family val="2"/>
        <scheme val="minor"/>
      </rPr>
      <t>D</t>
    </r>
    <r>
      <rPr>
        <sz val="11"/>
        <color theme="1"/>
        <rFont val="Calibri"/>
        <family val="2"/>
        <scheme val="minor"/>
      </rPr>
      <t>))/(Egresos efectivos año anterior(</t>
    </r>
    <r>
      <rPr>
        <b/>
        <sz val="11"/>
        <color theme="1"/>
        <rFont val="Calibri"/>
        <family val="2"/>
        <scheme val="minor"/>
      </rPr>
      <t>E</t>
    </r>
    <r>
      <rPr>
        <sz val="11"/>
        <color theme="1"/>
        <rFont val="Calibri"/>
        <family val="2"/>
        <scheme val="minor"/>
      </rPr>
      <t>)/No. Despachos Judiciales año anterior(</t>
    </r>
    <r>
      <rPr>
        <b/>
        <sz val="11"/>
        <color theme="1"/>
        <rFont val="Calibri"/>
        <family val="2"/>
        <scheme val="minor"/>
      </rPr>
      <t>F</t>
    </r>
    <r>
      <rPr>
        <sz val="11"/>
        <color theme="1"/>
        <rFont val="Calibri"/>
        <family val="2"/>
        <scheme val="minor"/>
      </rPr>
      <t xml:space="preserve">)))-1)*100 </t>
    </r>
  </si>
  <si>
    <t>Estudios de opinión de acceso a la justicia</t>
  </si>
  <si>
    <t>Resultados encuesta de opinión</t>
  </si>
  <si>
    <t xml:space="preserve">Tasa Anual de Ingresos </t>
  </si>
  <si>
    <t xml:space="preserve">Demanda anual aparato de justicia año de medicion </t>
  </si>
  <si>
    <t>Demanda aparato de justicia año base</t>
  </si>
  <si>
    <t>A0</t>
  </si>
  <si>
    <t xml:space="preserve">Atención Propuestas de Reordenamiento </t>
  </si>
  <si>
    <r>
      <t>(Número de propuestas tramitadas(</t>
    </r>
    <r>
      <rPr>
        <b/>
        <sz val="11"/>
        <color theme="1"/>
        <rFont val="Calibri"/>
        <family val="2"/>
        <scheme val="minor"/>
      </rPr>
      <t xml:space="preserve">C </t>
    </r>
    <r>
      <rPr>
        <sz val="11"/>
        <color theme="1"/>
        <rFont val="Calibri"/>
        <family val="2"/>
        <scheme val="minor"/>
      </rPr>
      <t>) / (Número de propuesta allegadas(</t>
    </r>
    <r>
      <rPr>
        <b/>
        <sz val="11"/>
        <color theme="1"/>
        <rFont val="Calibri"/>
        <family val="2"/>
        <scheme val="minor"/>
      </rPr>
      <t>D</t>
    </r>
    <r>
      <rPr>
        <sz val="11"/>
        <color theme="1"/>
        <rFont val="Calibri"/>
        <family val="2"/>
        <scheme val="minor"/>
      </rPr>
      <t xml:space="preserve">)) * 100 </t>
    </r>
  </si>
  <si>
    <t xml:space="preserve">Número de Propuestas de Reordenamiento tramitadas </t>
  </si>
  <si>
    <t xml:space="preserve">Número de Propuestas de Reordenamiento allegadas </t>
  </si>
  <si>
    <t xml:space="preserve">Margen de Error en Proyección de Acuerdos </t>
  </si>
  <si>
    <r>
      <t>(No. Acuerdos modificados(</t>
    </r>
    <r>
      <rPr>
        <b/>
        <sz val="11"/>
        <color theme="1"/>
        <rFont val="Calibri"/>
        <family val="2"/>
        <scheme val="minor"/>
      </rPr>
      <t>E</t>
    </r>
    <r>
      <rPr>
        <sz val="11"/>
        <color theme="1"/>
        <rFont val="Calibri"/>
        <family val="2"/>
        <scheme val="minor"/>
      </rPr>
      <t>)/No. Acuerdos Proyectados(</t>
    </r>
    <r>
      <rPr>
        <b/>
        <sz val="11"/>
        <color theme="1"/>
        <rFont val="Calibri"/>
        <family val="2"/>
        <scheme val="minor"/>
      </rPr>
      <t>F</t>
    </r>
    <r>
      <rPr>
        <sz val="11"/>
        <color theme="1"/>
        <rFont val="Calibri"/>
        <family val="2"/>
        <scheme val="minor"/>
      </rPr>
      <t xml:space="preserve">))*100 </t>
    </r>
  </si>
  <si>
    <t xml:space="preserve">Numero de Acuerdos Proyectados  </t>
  </si>
  <si>
    <t>Numero de Acuerdos Modificados</t>
  </si>
  <si>
    <t xml:space="preserve">Cobertura Despachos Judiciales </t>
  </si>
  <si>
    <r>
      <t>(Demanda anual del aparato de justicia año de medición (</t>
    </r>
    <r>
      <rPr>
        <b/>
        <sz val="11"/>
        <color theme="1"/>
        <rFont val="Calibri"/>
        <family val="2"/>
        <scheme val="minor"/>
      </rPr>
      <t>A</t>
    </r>
    <r>
      <rPr>
        <sz val="11"/>
        <color theme="1"/>
        <rFont val="Calibri"/>
        <family val="2"/>
        <scheme val="minor"/>
      </rPr>
      <t xml:space="preserve">) </t>
    </r>
    <r>
      <rPr>
        <b/>
        <sz val="11"/>
        <color theme="1"/>
        <rFont val="Calibri"/>
        <family val="2"/>
        <scheme val="minor"/>
      </rPr>
      <t>-</t>
    </r>
    <r>
      <rPr>
        <sz val="11"/>
        <color theme="1"/>
        <rFont val="Calibri"/>
        <family val="2"/>
        <scheme val="minor"/>
      </rPr>
      <t xml:space="preserve"> Demanda anual del aparato de justicia año base(</t>
    </r>
    <r>
      <rPr>
        <b/>
        <sz val="11"/>
        <color theme="1"/>
        <rFont val="Calibri"/>
        <family val="2"/>
        <scheme val="minor"/>
      </rPr>
      <t>B</t>
    </r>
    <r>
      <rPr>
        <sz val="11"/>
        <color theme="1"/>
        <rFont val="Calibri"/>
        <family val="2"/>
        <scheme val="minor"/>
      </rPr>
      <t>)) / (Demanda anual aparato de justicia año base(</t>
    </r>
    <r>
      <rPr>
        <b/>
        <sz val="11"/>
        <color theme="1"/>
        <rFont val="Calibri"/>
        <family val="2"/>
        <scheme val="minor"/>
      </rPr>
      <t>B</t>
    </r>
    <r>
      <rPr>
        <sz val="11"/>
        <color theme="1"/>
        <rFont val="Calibri"/>
        <family val="2"/>
        <scheme val="minor"/>
      </rPr>
      <t xml:space="preserve">)) * 100 </t>
    </r>
  </si>
  <si>
    <t>Número de Despachos Judiciales año de medición</t>
  </si>
  <si>
    <t>Número de Despachos Judiciales año base</t>
  </si>
  <si>
    <t>Número de Despachos Judiciales con horario extendido año de medición</t>
  </si>
  <si>
    <t>Número de Despachos Judiciales con horario extendido año base</t>
  </si>
  <si>
    <r>
      <t>(0.8 *(Número de Despachos Judiciales año de medición(</t>
    </r>
    <r>
      <rPr>
        <b/>
        <sz val="11"/>
        <color theme="1"/>
        <rFont val="Calibri"/>
        <family val="2"/>
        <scheme val="minor"/>
      </rPr>
      <t>G</t>
    </r>
    <r>
      <rPr>
        <sz val="11"/>
        <color theme="1"/>
        <rFont val="Calibri"/>
        <family val="2"/>
        <scheme val="minor"/>
      </rPr>
      <t xml:space="preserve">) </t>
    </r>
    <r>
      <rPr>
        <b/>
        <sz val="11"/>
        <color theme="1"/>
        <rFont val="Calibri"/>
        <family val="2"/>
        <scheme val="minor"/>
      </rPr>
      <t>-</t>
    </r>
    <r>
      <rPr>
        <sz val="11"/>
        <color theme="1"/>
        <rFont val="Calibri"/>
        <family val="2"/>
        <scheme val="minor"/>
      </rPr>
      <t xml:space="preserve"> No. Despachos Judiales año base(</t>
    </r>
    <r>
      <rPr>
        <b/>
        <sz val="11"/>
        <color theme="1"/>
        <rFont val="Calibri"/>
        <family val="2"/>
        <scheme val="minor"/>
      </rPr>
      <t>H</t>
    </r>
    <r>
      <rPr>
        <sz val="11"/>
        <color theme="1"/>
        <rFont val="Calibri"/>
        <family val="2"/>
        <scheme val="minor"/>
      </rPr>
      <t>))/ Número de Despachos Judiciales año base(</t>
    </r>
    <r>
      <rPr>
        <b/>
        <sz val="11"/>
        <color theme="1"/>
        <rFont val="Calibri"/>
        <family val="2"/>
        <scheme val="minor"/>
      </rPr>
      <t>H</t>
    </r>
    <r>
      <rPr>
        <sz val="11"/>
        <color theme="1"/>
        <rFont val="Calibri"/>
        <family val="2"/>
        <scheme val="minor"/>
      </rPr>
      <t>) )</t>
    </r>
    <r>
      <rPr>
        <b/>
        <sz val="11"/>
        <color theme="1"/>
        <rFont val="Calibri"/>
        <family val="2"/>
        <scheme val="minor"/>
      </rPr>
      <t>+</t>
    </r>
    <r>
      <rPr>
        <sz val="11"/>
        <color theme="1"/>
        <rFont val="Calibri"/>
        <family val="2"/>
        <scheme val="minor"/>
      </rPr>
      <t>0.2* (Número de Despachos Judiciales con horario extendido año de medición(</t>
    </r>
    <r>
      <rPr>
        <b/>
        <sz val="11"/>
        <color theme="1"/>
        <rFont val="Calibri"/>
        <family val="2"/>
        <scheme val="minor"/>
      </rPr>
      <t>I</t>
    </r>
    <r>
      <rPr>
        <sz val="11"/>
        <color theme="1"/>
        <rFont val="Calibri"/>
        <family val="2"/>
        <scheme val="minor"/>
      </rPr>
      <t xml:space="preserve">) </t>
    </r>
    <r>
      <rPr>
        <b/>
        <sz val="11"/>
        <color theme="1"/>
        <rFont val="Calibri"/>
        <family val="2"/>
        <scheme val="minor"/>
      </rPr>
      <t>-</t>
    </r>
    <r>
      <rPr>
        <sz val="11"/>
        <color theme="1"/>
        <rFont val="Calibri"/>
        <family val="2"/>
        <scheme val="minor"/>
      </rPr>
      <t xml:space="preserve"> No Despachos Judiciales con horario extendido año base (</t>
    </r>
    <r>
      <rPr>
        <b/>
        <sz val="11"/>
        <color theme="1"/>
        <rFont val="Calibri"/>
        <family val="2"/>
        <scheme val="minor"/>
      </rPr>
      <t>J</t>
    </r>
    <r>
      <rPr>
        <sz val="11"/>
        <color theme="1"/>
        <rFont val="Calibri"/>
        <family val="2"/>
        <scheme val="minor"/>
      </rPr>
      <t xml:space="preserve">)))* 100 </t>
    </r>
  </si>
  <si>
    <t>Resultado de encuesta de opinión</t>
  </si>
  <si>
    <t>Cumplimiento Mejoramiento y mantenimiento Infraestructura Fìsica</t>
  </si>
  <si>
    <r>
      <t>(Presupuesto Ejecutado Mejoramiento y Mantenimiento(</t>
    </r>
    <r>
      <rPr>
        <b/>
        <sz val="11"/>
        <color theme="1"/>
        <rFont val="Calibri"/>
        <family val="2"/>
        <scheme val="minor"/>
      </rPr>
      <t>A</t>
    </r>
    <r>
      <rPr>
        <sz val="11"/>
        <color theme="1"/>
        <rFont val="Calibri"/>
        <family val="2"/>
        <scheme val="minor"/>
      </rPr>
      <t>)/Presupuesto Asignado Mejoramiento y mantenimiento(</t>
    </r>
    <r>
      <rPr>
        <b/>
        <sz val="11"/>
        <color theme="1"/>
        <rFont val="Calibri"/>
        <family val="2"/>
        <scheme val="minor"/>
      </rPr>
      <t>B</t>
    </r>
    <r>
      <rPr>
        <sz val="11"/>
        <color theme="1"/>
        <rFont val="Calibri"/>
        <family val="2"/>
        <scheme val="minor"/>
      </rPr>
      <t xml:space="preserve">))*100 </t>
    </r>
  </si>
  <si>
    <t>Cumplimiento recursos presupuestales de infraestructura fìsica</t>
  </si>
  <si>
    <r>
      <t>(Recursos asignados ejecutados(</t>
    </r>
    <r>
      <rPr>
        <b/>
        <sz val="11"/>
        <color theme="1"/>
        <rFont val="Calibri"/>
        <family val="2"/>
        <scheme val="minor"/>
      </rPr>
      <t>C</t>
    </r>
    <r>
      <rPr>
        <sz val="11"/>
        <color theme="1"/>
        <rFont val="Calibri"/>
        <family val="2"/>
        <scheme val="minor"/>
      </rPr>
      <t>)/Cantidad recursos solicitados plan de desarrollo(</t>
    </r>
    <r>
      <rPr>
        <b/>
        <sz val="11"/>
        <color theme="1"/>
        <rFont val="Calibri"/>
        <family val="2"/>
        <scheme val="minor"/>
      </rPr>
      <t>D</t>
    </r>
    <r>
      <rPr>
        <sz val="11"/>
        <color theme="1"/>
        <rFont val="Calibri"/>
        <family val="2"/>
        <scheme val="minor"/>
      </rPr>
      <t xml:space="preserve">))*100 </t>
    </r>
  </si>
  <si>
    <t>Número de Juzgados adecuados a nivel nacional</t>
  </si>
  <si>
    <r>
      <t>Sumatoria de Juzgados adecuados en todos los distritos judiciales a nivel nacional(</t>
    </r>
    <r>
      <rPr>
        <b/>
        <sz val="11"/>
        <color theme="1"/>
        <rFont val="Calibri"/>
        <family val="2"/>
        <scheme val="minor"/>
      </rPr>
      <t>E</t>
    </r>
    <r>
      <rPr>
        <sz val="11"/>
        <color theme="1"/>
        <rFont val="Calibri"/>
        <family val="2"/>
        <scheme val="minor"/>
      </rPr>
      <t>)</t>
    </r>
  </si>
  <si>
    <t>Número de Metros Cuadrados Construidos de Infraestructura Fisica</t>
  </si>
  <si>
    <t>Sumatoria de Metros Cuadrados Construidos de infraestructura Fisica a Nivel Nacional</t>
  </si>
  <si>
    <t>Número de usuarios beneficiados con Infraestructura Fisica</t>
  </si>
  <si>
    <t>Numero de funcionarios y empleados beneficiados con modernizacion de infraestructura fisica durante la vigencia fiscal</t>
  </si>
  <si>
    <t>Presupuesto Ejecutado Mejoramiento y Mantenimiento</t>
  </si>
  <si>
    <t>Presupuesto Asignado Mejoramiento y mantenimiento</t>
  </si>
  <si>
    <t xml:space="preserve">Recursos asignados ejecutados </t>
  </si>
  <si>
    <t>Cantidad recursos solicitados plan de desarrollo</t>
  </si>
  <si>
    <t>Sumatoria de Juzgados adecuados en todos los distritos judiciales a nivel nacional</t>
  </si>
  <si>
    <r>
      <t>Sumatoria de Metros Cuadrados Construidos de infraestructura Fisica a Nivel Nacional(</t>
    </r>
    <r>
      <rPr>
        <b/>
        <sz val="11"/>
        <color theme="1"/>
        <rFont val="Calibri"/>
        <family val="2"/>
        <scheme val="minor"/>
      </rPr>
      <t>F</t>
    </r>
    <r>
      <rPr>
        <sz val="11"/>
        <color theme="1"/>
        <rFont val="Calibri"/>
        <family val="2"/>
        <scheme val="minor"/>
      </rPr>
      <t>)</t>
    </r>
  </si>
  <si>
    <r>
      <t>Numero de funcionarios y empleados beneficiados con modernizacion de infraestructura fisica durante la vigencia fiscal(</t>
    </r>
    <r>
      <rPr>
        <b/>
        <sz val="11"/>
        <color theme="1"/>
        <rFont val="Calibri"/>
        <family val="2"/>
        <scheme val="minor"/>
      </rPr>
      <t>G</t>
    </r>
    <r>
      <rPr>
        <sz val="11"/>
        <color theme="1"/>
        <rFont val="Calibri"/>
        <family val="2"/>
        <scheme val="minor"/>
      </rPr>
      <t>)</t>
    </r>
  </si>
  <si>
    <t>SECCIONAL</t>
  </si>
  <si>
    <t>MATRIZ DE INDICADORES</t>
  </si>
  <si>
    <t xml:space="preserve">ADMINISTRACIÓN DE LA CARRERA JUDICIAL </t>
  </si>
  <si>
    <t>REORDENAMIENTO JUDICIAL</t>
  </si>
  <si>
    <t>MEJORAMIENTO DE LA INFRESTRUCTURA FÍSICA</t>
  </si>
  <si>
    <t>MODERNIZACIÓN DE LA GESTIÓN JUDICIAL</t>
  </si>
  <si>
    <t>Presupuesto Ejecutado</t>
  </si>
  <si>
    <t xml:space="preserve">GESTIÓN DE LA INFORMACIÓN JUDICIAL </t>
  </si>
  <si>
    <t>Eficiencia en la atencion a usuarios de la Biblioteca</t>
  </si>
  <si>
    <t>Eficacia en la proyeccion del número de consultas para ser atendidas</t>
  </si>
  <si>
    <t>Satisfaccion de los usuarios de la Biblioteca con la informacion recibida</t>
  </si>
  <si>
    <t>Número de consultas atendidas por la Biblioteca</t>
  </si>
  <si>
    <r>
      <t>(Número de consultas atendidas por la Biblioteca(</t>
    </r>
    <r>
      <rPr>
        <b/>
        <sz val="11"/>
        <color theme="1"/>
        <rFont val="Calibri"/>
        <family val="2"/>
        <scheme val="minor"/>
      </rPr>
      <t>A</t>
    </r>
    <r>
      <rPr>
        <sz val="11"/>
        <color theme="1"/>
        <rFont val="Calibri"/>
        <family val="2"/>
        <scheme val="minor"/>
      </rPr>
      <t>)/Número de consultas estimadas para ser atendidas por la Biblioteca(</t>
    </r>
    <r>
      <rPr>
        <b/>
        <sz val="11"/>
        <color theme="1"/>
        <rFont val="Calibri"/>
        <family val="2"/>
        <scheme val="minor"/>
      </rPr>
      <t>B</t>
    </r>
    <r>
      <rPr>
        <sz val="11"/>
        <color theme="1"/>
        <rFont val="Calibri"/>
        <family val="2"/>
        <scheme val="minor"/>
      </rPr>
      <t xml:space="preserve">))*100 </t>
    </r>
  </si>
  <si>
    <r>
      <t>(Total tiempo invertido en atención a usuarios(</t>
    </r>
    <r>
      <rPr>
        <b/>
        <sz val="11"/>
        <color theme="1"/>
        <rFont val="Calibri"/>
        <family val="2"/>
        <scheme val="minor"/>
      </rPr>
      <t>C</t>
    </r>
    <r>
      <rPr>
        <sz val="11"/>
        <color theme="1"/>
        <rFont val="Calibri"/>
        <family val="2"/>
        <scheme val="minor"/>
      </rPr>
      <t>)/ Número de usuarios atendidos(</t>
    </r>
    <r>
      <rPr>
        <b/>
        <sz val="11"/>
        <color theme="1"/>
        <rFont val="Calibri"/>
        <family val="2"/>
        <scheme val="minor"/>
      </rPr>
      <t>D</t>
    </r>
    <r>
      <rPr>
        <sz val="11"/>
        <color theme="1"/>
        <rFont val="Calibri"/>
        <family val="2"/>
        <scheme val="minor"/>
      </rPr>
      <t xml:space="preserve">))*100 </t>
    </r>
  </si>
  <si>
    <t xml:space="preserve">Número de consultas estimadas para ser atendidas por la Biblioteca </t>
  </si>
  <si>
    <t>Total tiempo invertido en atencion a usuarios</t>
  </si>
  <si>
    <t xml:space="preserve">Número de usuarios atendidos </t>
  </si>
  <si>
    <r>
      <t>(Número de usuarios que calificaron con (Excelente y/o Buena) la información que recibieron(</t>
    </r>
    <r>
      <rPr>
        <b/>
        <sz val="11"/>
        <color theme="1"/>
        <rFont val="Calibri"/>
        <family val="2"/>
        <scheme val="minor"/>
      </rPr>
      <t>E</t>
    </r>
    <r>
      <rPr>
        <sz val="11"/>
        <color theme="1"/>
        <rFont val="Calibri"/>
        <family val="2"/>
        <scheme val="minor"/>
      </rPr>
      <t>)/Número de usuarios encuestados(</t>
    </r>
    <r>
      <rPr>
        <b/>
        <sz val="11"/>
        <color theme="1"/>
        <rFont val="Calibri"/>
        <family val="2"/>
        <scheme val="minor"/>
      </rPr>
      <t>F</t>
    </r>
    <r>
      <rPr>
        <sz val="11"/>
        <color theme="1"/>
        <rFont val="Calibri"/>
        <family val="2"/>
        <scheme val="minor"/>
      </rPr>
      <t xml:space="preserve">))*100 </t>
    </r>
  </si>
  <si>
    <t>Número de usuarios que calificaron con (Excelencia y/o Buena) la información que recibieron</t>
  </si>
  <si>
    <t>Número de usuarios encuestados</t>
  </si>
  <si>
    <t>Promedio de las evaluaciones realizadas</t>
  </si>
  <si>
    <r>
      <t xml:space="preserve"> (No.de cursos ejecutados (</t>
    </r>
    <r>
      <rPr>
        <b/>
        <sz val="11"/>
        <color theme="1"/>
        <rFont val="Calibri"/>
        <family val="2"/>
        <scheme val="minor"/>
      </rPr>
      <t>A</t>
    </r>
    <r>
      <rPr>
        <sz val="11"/>
        <color theme="1"/>
        <rFont val="Calibri"/>
        <family val="2"/>
        <scheme val="minor"/>
      </rPr>
      <t>)/No.de cursos programados(</t>
    </r>
    <r>
      <rPr>
        <b/>
        <sz val="11"/>
        <color theme="1"/>
        <rFont val="Calibri"/>
        <family val="2"/>
        <scheme val="minor"/>
      </rPr>
      <t>B</t>
    </r>
    <r>
      <rPr>
        <sz val="11"/>
        <color theme="1"/>
        <rFont val="Calibri"/>
        <family val="2"/>
        <scheme val="minor"/>
      </rPr>
      <t>))*100</t>
    </r>
  </si>
  <si>
    <t>Cumplimiento de los Programas de Formación Judicial</t>
  </si>
  <si>
    <t xml:space="preserve">Número de Cursos ejecutados </t>
  </si>
  <si>
    <t>Número de Cursos programados</t>
  </si>
  <si>
    <t>Eficacia de la Formación impartida</t>
  </si>
  <si>
    <r>
      <t>Promedio de las evaluaciones realizadas(</t>
    </r>
    <r>
      <rPr>
        <b/>
        <sz val="11"/>
        <color theme="1"/>
        <rFont val="Calibri"/>
        <family val="2"/>
        <scheme val="minor"/>
      </rPr>
      <t>C</t>
    </r>
    <r>
      <rPr>
        <sz val="11"/>
        <color theme="1"/>
        <rFont val="Calibri"/>
        <family val="2"/>
        <scheme val="minor"/>
      </rPr>
      <t xml:space="preserve"> )</t>
    </r>
  </si>
  <si>
    <r>
      <t xml:space="preserve"> (0,5*(Presupuesto Ejecutado(</t>
    </r>
    <r>
      <rPr>
        <b/>
        <sz val="11"/>
        <color theme="1"/>
        <rFont val="Calibri"/>
        <family val="2"/>
        <scheme val="minor"/>
      </rPr>
      <t>D</t>
    </r>
    <r>
      <rPr>
        <sz val="11"/>
        <color theme="1"/>
        <rFont val="Calibri"/>
        <family val="2"/>
        <scheme val="minor"/>
      </rPr>
      <t>)/Presupuesto Programado(</t>
    </r>
    <r>
      <rPr>
        <b/>
        <sz val="11"/>
        <color theme="1"/>
        <rFont val="Calibri"/>
        <family val="2"/>
        <scheme val="minor"/>
      </rPr>
      <t>E</t>
    </r>
    <r>
      <rPr>
        <sz val="11"/>
        <color theme="1"/>
        <rFont val="Calibri"/>
        <family val="2"/>
        <scheme val="minor"/>
      </rPr>
      <t>)))+(0.5*(Poblacion Formada(</t>
    </r>
    <r>
      <rPr>
        <b/>
        <sz val="11"/>
        <color theme="1"/>
        <rFont val="Calibri"/>
        <family val="2"/>
        <scheme val="minor"/>
      </rPr>
      <t>F</t>
    </r>
    <r>
      <rPr>
        <sz val="11"/>
        <color theme="1"/>
        <rFont val="Calibri"/>
        <family val="2"/>
        <scheme val="minor"/>
      </rPr>
      <t>)/Poblacion Programada(</t>
    </r>
    <r>
      <rPr>
        <b/>
        <sz val="11"/>
        <color theme="1"/>
        <rFont val="Calibri"/>
        <family val="2"/>
        <scheme val="minor"/>
      </rPr>
      <t>G</t>
    </r>
    <r>
      <rPr>
        <sz val="11"/>
        <color theme="1"/>
        <rFont val="Calibri"/>
        <family val="2"/>
        <scheme val="minor"/>
      </rPr>
      <t>)))*100</t>
    </r>
  </si>
  <si>
    <r>
      <t>(N° de Magistrados y Jueces que respondieron que la formación recibida “contribuye” y “contribuye mucho” a mejorar el desempeño en el despacho(</t>
    </r>
    <r>
      <rPr>
        <b/>
        <sz val="11"/>
        <color theme="1"/>
        <rFont val="Calibri"/>
        <family val="2"/>
        <scheme val="minor"/>
      </rPr>
      <t>H</t>
    </r>
    <r>
      <rPr>
        <sz val="11"/>
        <color theme="1"/>
        <rFont val="Calibri"/>
        <family val="2"/>
        <scheme val="minor"/>
      </rPr>
      <t>)/N° de Magistrados y Jueces encuestados que han recibido formación(</t>
    </r>
    <r>
      <rPr>
        <b/>
        <sz val="11"/>
        <color theme="1"/>
        <rFont val="Calibri"/>
        <family val="2"/>
        <scheme val="minor"/>
      </rPr>
      <t>I</t>
    </r>
    <r>
      <rPr>
        <sz val="11"/>
        <color theme="1"/>
        <rFont val="Calibri"/>
        <family val="2"/>
        <scheme val="minor"/>
      </rPr>
      <t>))*100</t>
    </r>
  </si>
  <si>
    <t>Presupuesto Programado</t>
  </si>
  <si>
    <t>Población Formada</t>
  </si>
  <si>
    <t>Población programada para formar</t>
  </si>
  <si>
    <t>Eficiencia en la ejecución presupuestal</t>
  </si>
  <si>
    <t>Satisfacción de Magistrados y Jueces con la formación recibida por los servidores judiciales</t>
  </si>
  <si>
    <t>N° de Magistrados y Jueces que respondieron que la formación recibida “contribuye” y “contribuye mucho” a mejorar el desempeño en el despacho</t>
  </si>
  <si>
    <t>N° de Magistrados y Jueces encuestados que han recibido formación</t>
  </si>
  <si>
    <t xml:space="preserve">GESTIÓN DE LA FORMACIÓN JUDICIAL </t>
  </si>
  <si>
    <t xml:space="preserve">Nø Total de Solicitudes de Licencia Temporal </t>
  </si>
  <si>
    <t>Satisfacción de Usuarios que solicitan los servicios de la SECCIONAL</t>
  </si>
  <si>
    <t>(Nº de encuestas satisfactorias/ Nº Total de encuestas realizadas) *100</t>
  </si>
  <si>
    <t>Nº de Encuestas Satisfactorias</t>
  </si>
  <si>
    <t>Variable Nº Total de encuestas realizadas</t>
  </si>
  <si>
    <t>La Unidad de Registro Nacional de Abogados y Auxiliares de la Justicia, en Oficio de fecha 17 de junio de 2020, suscrito por la doctora Martha Esperanza Cuevas Meléndez, directora de dicha Unidad, informa al público el procedimiento para atender los tramites a su cargo, siendo estos de manera virtual a través del correo electrónico institucional regnal@cendoj.ramajudicial.gov.co, como se ha venido realizando desde el inicio de la emergencia actual, este Consejo Seccional, emitió la Circular N° CSJCEC20-176 del 19 de junio de 2020, informando a los Servidores Judiciales del Distrito Judicial y a los Usuarios Externos, el contenido del oficio en mención, de igual manera, se les remite a los usuarios que envían directamente los documentos al correo electrónico de esta Seccional.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</si>
</sst>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0_-;\-* #,##0.0_-;_-* &quot;-&quot;??_-;_-@_-"/>
    <numFmt numFmtId="166" formatCode="#,##0.0"/>
  </numFmts>
  <fonts count="7"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1"/>
      <color theme="1"/>
      <name val="Calibri"/>
      <family val="2"/>
      <scheme val="minor"/>
    </font>
    <font>
      <sz val="18"/>
      <color theme="0"/>
      <name val="Arial Black"/>
      <family val="2"/>
    </font>
  </fonts>
  <fills count="16">
    <fill>
      <patternFill patternType="none"/>
    </fill>
    <fill>
      <patternFill patternType="gray125"/>
    </fill>
    <fill>
      <patternFill patternType="solid">
        <fgColor rgb="FF00CC00"/>
        <bgColor indexed="64"/>
      </patternFill>
    </fill>
    <fill>
      <patternFill patternType="solid">
        <fgColor rgb="FFFF0000"/>
        <bgColor indexed="64"/>
      </patternFill>
    </fill>
    <fill>
      <patternFill patternType="solid">
        <fgColor rgb="FFFF8000"/>
        <bgColor indexed="64"/>
      </patternFill>
    </fill>
    <fill>
      <patternFill patternType="solid">
        <fgColor rgb="FFFFFF00"/>
        <bgColor indexed="64"/>
      </patternFill>
    </fill>
    <fill>
      <patternFill patternType="solid">
        <fgColor rgb="FFEEEEEE"/>
        <bgColor indexed="64"/>
      </patternFill>
    </fill>
    <fill>
      <patternFill patternType="solid">
        <fgColor theme="0" tint="-0.249977111117893"/>
        <bgColor indexed="64"/>
      </patternFill>
    </fill>
    <fill>
      <patternFill patternType="solid">
        <fgColor rgb="FFCCCC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009900"/>
        <bgColor indexed="64"/>
      </patternFill>
    </fill>
    <fill>
      <patternFill patternType="solid">
        <fgColor theme="3" tint="-0.249977111117893"/>
        <bgColor indexed="64"/>
      </patternFill>
    </fill>
  </fills>
  <borders count="226">
    <border>
      <left/>
      <right/>
      <top/>
      <bottom/>
      <diagonal/>
    </border>
    <border>
      <left style="double">
        <color auto="1"/>
      </left>
      <right style="double">
        <color auto="1"/>
      </right>
      <top style="double">
        <color auto="1"/>
      </top>
      <bottom style="double">
        <color auto="1"/>
      </bottom>
      <diagonal/>
    </border>
    <border>
      <left/>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style="thin">
        <color rgb="FF999999"/>
      </left>
      <right style="thin">
        <color rgb="FF999999"/>
      </right>
      <top style="thin">
        <color rgb="FF999999"/>
      </top>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double">
        <color auto="1"/>
      </left>
      <right/>
      <top/>
      <bottom style="double">
        <color auto="1"/>
      </bottom>
      <diagonal/>
    </border>
    <border>
      <left style="thin">
        <color rgb="FF999999"/>
      </left>
      <right style="thin">
        <color rgb="FF999999"/>
      </right>
      <top/>
      <bottom/>
      <diagonal/>
    </border>
    <border>
      <left style="thin">
        <color rgb="FF999999"/>
      </left>
      <right style="thin">
        <color rgb="FF999999"/>
      </right>
      <top style="thick">
        <color auto="1"/>
      </top>
      <bottom style="thin">
        <color rgb="FF999999"/>
      </bottom>
      <diagonal/>
    </border>
    <border>
      <left style="thin">
        <color rgb="FF999999"/>
      </left>
      <right style="thin">
        <color rgb="FF999999"/>
      </right>
      <top style="thin">
        <color rgb="FF999999"/>
      </top>
      <bottom style="thick">
        <color auto="1"/>
      </bottom>
      <diagonal/>
    </border>
    <border>
      <left style="thin">
        <color rgb="FF999999"/>
      </left>
      <right style="thin">
        <color rgb="FF999999"/>
      </right>
      <top style="double">
        <color auto="1"/>
      </top>
      <bottom style="double">
        <color auto="1"/>
      </bottom>
      <diagonal/>
    </border>
    <border>
      <left style="thin">
        <color rgb="FF999999"/>
      </left>
      <right style="thin">
        <color rgb="FF999999"/>
      </right>
      <top style="thin">
        <color rgb="FF999999"/>
      </top>
      <bottom style="double">
        <color auto="1"/>
      </bottom>
      <diagonal/>
    </border>
    <border>
      <left/>
      <right/>
      <top style="thick">
        <color auto="1"/>
      </top>
      <bottom style="thick">
        <color auto="1"/>
      </bottom>
      <diagonal/>
    </border>
    <border>
      <left style="thin">
        <color rgb="FF999999"/>
      </left>
      <right style="thin">
        <color rgb="FF999999"/>
      </right>
      <top style="double">
        <color auto="1"/>
      </top>
      <bottom/>
      <diagonal/>
    </border>
    <border>
      <left style="thin">
        <color rgb="FF999999"/>
      </left>
      <right style="thin">
        <color rgb="FF999999"/>
      </right>
      <top/>
      <bottom style="double">
        <color auto="1"/>
      </bottom>
      <diagonal/>
    </border>
    <border>
      <left style="thin">
        <color rgb="FF999999"/>
      </left>
      <right style="thin">
        <color rgb="FF999999"/>
      </right>
      <top style="thick">
        <color auto="1"/>
      </top>
      <bottom/>
      <diagonal/>
    </border>
    <border>
      <left style="thin">
        <color auto="1"/>
      </left>
      <right style="thin">
        <color auto="1"/>
      </right>
      <top style="thick">
        <color auto="1"/>
      </top>
      <bottom/>
      <diagonal/>
    </border>
    <border>
      <left style="thin">
        <color auto="1"/>
      </left>
      <right style="thin">
        <color auto="1"/>
      </right>
      <top style="double">
        <color auto="1"/>
      </top>
      <bottom style="thick">
        <color auto="1"/>
      </bottom>
      <diagonal/>
    </border>
    <border>
      <left style="thin">
        <color auto="1"/>
      </left>
      <right style="thin">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style="thin">
        <color auto="1"/>
      </right>
      <top style="double">
        <color auto="1"/>
      </top>
      <bottom style="thick">
        <color auto="1"/>
      </bottom>
      <diagonal/>
    </border>
    <border>
      <left style="thick">
        <color auto="1"/>
      </left>
      <right style="thin">
        <color rgb="FF999999"/>
      </right>
      <top style="double">
        <color auto="1"/>
      </top>
      <bottom style="double">
        <color auto="1"/>
      </bottom>
      <diagonal/>
    </border>
    <border>
      <left style="thick">
        <color auto="1"/>
      </left>
      <right style="thin">
        <color rgb="FF999999"/>
      </right>
      <top style="double">
        <color auto="1"/>
      </top>
      <bottom/>
      <diagonal/>
    </border>
    <border>
      <left style="thick">
        <color auto="1"/>
      </left>
      <right style="thin">
        <color rgb="FF999999"/>
      </right>
      <top/>
      <bottom style="double">
        <color auto="1"/>
      </bottom>
      <diagonal/>
    </border>
    <border>
      <left style="thick">
        <color auto="1"/>
      </left>
      <right style="thin">
        <color rgb="FF999999"/>
      </right>
      <top/>
      <bottom/>
      <diagonal/>
    </border>
    <border>
      <left style="thick">
        <color auto="1"/>
      </left>
      <right style="thin">
        <color rgb="FF999999"/>
      </right>
      <top/>
      <bottom style="thin">
        <color rgb="FF999999"/>
      </bottom>
      <diagonal/>
    </border>
    <border>
      <left style="thick">
        <color auto="1"/>
      </left>
      <right style="thin">
        <color rgb="FF999999"/>
      </right>
      <top style="thin">
        <color rgb="FF999999"/>
      </top>
      <bottom/>
      <diagonal/>
    </border>
    <border>
      <left style="thick">
        <color auto="1"/>
      </left>
      <right style="thin">
        <color rgb="FF999999"/>
      </right>
      <top style="thin">
        <color rgb="FF999999"/>
      </top>
      <bottom style="thin">
        <color rgb="FF999999"/>
      </bottom>
      <diagonal/>
    </border>
    <border>
      <left style="thick">
        <color auto="1"/>
      </left>
      <right style="thin">
        <color rgb="FF999999"/>
      </right>
      <top style="thin">
        <color rgb="FF999999"/>
      </top>
      <bottom style="thick">
        <color auto="1"/>
      </bottom>
      <diagonal/>
    </border>
    <border>
      <left style="thin">
        <color rgb="FF999999"/>
      </left>
      <right style="thin">
        <color rgb="FF999999"/>
      </right>
      <top style="double">
        <color auto="1"/>
      </top>
      <bottom style="thin">
        <color rgb="FF999999"/>
      </bottom>
      <diagonal/>
    </border>
    <border>
      <left style="thick">
        <color auto="1"/>
      </left>
      <right style="thin">
        <color rgb="FF999999"/>
      </right>
      <top style="thin">
        <color rgb="FF999999"/>
      </top>
      <bottom style="double">
        <color auto="1"/>
      </bottom>
      <diagonal/>
    </border>
    <border>
      <left style="thick">
        <color auto="1"/>
      </left>
      <right style="thin">
        <color rgb="FF999999"/>
      </right>
      <top style="thick">
        <color auto="1"/>
      </top>
      <bottom/>
      <diagonal/>
    </border>
    <border>
      <left/>
      <right/>
      <top style="double">
        <color auto="1"/>
      </top>
      <bottom/>
      <diagonal/>
    </border>
    <border>
      <left style="thick">
        <color auto="1"/>
      </left>
      <right style="thin">
        <color rgb="FF999999"/>
      </right>
      <top/>
      <bottom style="thick">
        <color auto="1"/>
      </bottom>
      <diagonal/>
    </border>
    <border>
      <left style="thin">
        <color rgb="FF999999"/>
      </left>
      <right style="thin">
        <color rgb="FF999999"/>
      </right>
      <top/>
      <bottom style="thick">
        <color auto="1"/>
      </bottom>
      <diagonal/>
    </border>
    <border>
      <left style="double">
        <color auto="1"/>
      </left>
      <right style="double">
        <color auto="1"/>
      </right>
      <top style="thin">
        <color indexed="64"/>
      </top>
      <bottom style="thick">
        <color auto="1"/>
      </bottom>
      <diagonal/>
    </border>
    <border>
      <left style="thin">
        <color rgb="FF999999"/>
      </left>
      <right/>
      <top style="thick">
        <color auto="1"/>
      </top>
      <bottom style="thin">
        <color rgb="FF999999"/>
      </bottom>
      <diagonal/>
    </border>
    <border>
      <left style="thin">
        <color rgb="FF999999"/>
      </left>
      <right/>
      <top style="double">
        <color auto="1"/>
      </top>
      <bottom style="double">
        <color auto="1"/>
      </bottom>
      <diagonal/>
    </border>
    <border>
      <left style="thin">
        <color rgb="FF999999"/>
      </left>
      <right/>
      <top style="double">
        <color auto="1"/>
      </top>
      <bottom/>
      <diagonal/>
    </border>
    <border>
      <left/>
      <right style="thick">
        <color auto="1"/>
      </right>
      <top/>
      <bottom style="double">
        <color auto="1"/>
      </bottom>
      <diagonal/>
    </border>
    <border>
      <left/>
      <right style="thick">
        <color auto="1"/>
      </right>
      <top style="double">
        <color auto="1"/>
      </top>
      <bottom/>
      <diagonal/>
    </border>
    <border>
      <left style="double">
        <color auto="1"/>
      </left>
      <right style="double">
        <color auto="1"/>
      </right>
      <top style="thin">
        <color indexed="64"/>
      </top>
      <bottom style="double">
        <color indexed="64"/>
      </bottom>
      <diagonal/>
    </border>
    <border>
      <left style="double">
        <color auto="1"/>
      </left>
      <right style="double">
        <color auto="1"/>
      </right>
      <top/>
      <bottom style="thin">
        <color rgb="FF999999"/>
      </bottom>
      <diagonal/>
    </border>
    <border>
      <left style="double">
        <color auto="1"/>
      </left>
      <right style="double">
        <color auto="1"/>
      </right>
      <top style="double">
        <color auto="1"/>
      </top>
      <bottom style="thick">
        <color auto="1"/>
      </bottom>
      <diagonal/>
    </border>
    <border>
      <left style="thin">
        <color rgb="FF999999"/>
      </left>
      <right/>
      <top/>
      <bottom style="thin">
        <color rgb="FF999999"/>
      </bottom>
      <diagonal/>
    </border>
    <border>
      <left style="thin">
        <color rgb="FF999999"/>
      </left>
      <right/>
      <top style="thin">
        <color rgb="FF999999"/>
      </top>
      <bottom style="thin">
        <color rgb="FF999999"/>
      </bottom>
      <diagonal/>
    </border>
    <border>
      <left style="thin">
        <color rgb="FF999999"/>
      </left>
      <right/>
      <top style="thin">
        <color rgb="FF999999"/>
      </top>
      <bottom/>
      <diagonal/>
    </border>
    <border>
      <left style="thin">
        <color rgb="FF999999"/>
      </left>
      <right/>
      <top style="double">
        <color auto="1"/>
      </top>
      <bottom style="thin">
        <color rgb="FF999999"/>
      </bottom>
      <diagonal/>
    </border>
    <border>
      <left style="thin">
        <color rgb="FF999999"/>
      </left>
      <right/>
      <top style="thin">
        <color rgb="FF999999"/>
      </top>
      <bottom style="double">
        <color auto="1"/>
      </bottom>
      <diagonal/>
    </border>
    <border>
      <left style="thin">
        <color rgb="FF999999"/>
      </left>
      <right/>
      <top style="thin">
        <color rgb="FF999999"/>
      </top>
      <bottom style="thick">
        <color auto="1"/>
      </bottom>
      <diagonal/>
    </border>
    <border>
      <left/>
      <right style="thick">
        <color auto="1"/>
      </right>
      <top/>
      <bottom style="thin">
        <color rgb="FF999999"/>
      </bottom>
      <diagonal/>
    </border>
    <border>
      <left/>
      <right style="thick">
        <color auto="1"/>
      </right>
      <top style="thin">
        <color rgb="FF999999"/>
      </top>
      <bottom style="thin">
        <color rgb="FF999999"/>
      </bottom>
      <diagonal/>
    </border>
    <border>
      <left/>
      <right style="thick">
        <color auto="1"/>
      </right>
      <top style="thin">
        <color rgb="FF999999"/>
      </top>
      <bottom/>
      <diagonal/>
    </border>
    <border>
      <left/>
      <right style="thick">
        <color auto="1"/>
      </right>
      <top style="double">
        <color auto="1"/>
      </top>
      <bottom style="thin">
        <color rgb="FF999999"/>
      </bottom>
      <diagonal/>
    </border>
    <border>
      <left/>
      <right style="thick">
        <color auto="1"/>
      </right>
      <top style="thin">
        <color rgb="FF999999"/>
      </top>
      <bottom style="double">
        <color auto="1"/>
      </bottom>
      <diagonal/>
    </border>
    <border>
      <left/>
      <right style="thick">
        <color auto="1"/>
      </right>
      <top style="thin">
        <color rgb="FF999999"/>
      </top>
      <bottom style="thick">
        <color auto="1"/>
      </bottom>
      <diagonal/>
    </border>
    <border>
      <left style="double">
        <color auto="1"/>
      </left>
      <right style="double">
        <color auto="1"/>
      </right>
      <top style="thick">
        <color auto="1"/>
      </top>
      <bottom style="thin">
        <color rgb="FF999999"/>
      </bottom>
      <diagonal/>
    </border>
    <border>
      <left style="double">
        <color auto="1"/>
      </left>
      <right style="double">
        <color auto="1"/>
      </right>
      <top style="thin">
        <color rgb="FF999999"/>
      </top>
      <bottom style="thin">
        <color rgb="FF999999"/>
      </bottom>
      <diagonal/>
    </border>
    <border>
      <left style="double">
        <color auto="1"/>
      </left>
      <right style="double">
        <color auto="1"/>
      </right>
      <top style="thin">
        <color rgb="FF999999"/>
      </top>
      <bottom/>
      <diagonal/>
    </border>
    <border>
      <left style="double">
        <color auto="1"/>
      </left>
      <right style="double">
        <color auto="1"/>
      </right>
      <top style="double">
        <color auto="1"/>
      </top>
      <bottom style="thin">
        <color rgb="FF999999"/>
      </bottom>
      <diagonal/>
    </border>
    <border>
      <left style="double">
        <color auto="1"/>
      </left>
      <right style="double">
        <color auto="1"/>
      </right>
      <top style="thin">
        <color rgb="FF999999"/>
      </top>
      <bottom style="double">
        <color auto="1"/>
      </bottom>
      <diagonal/>
    </border>
    <border>
      <left style="double">
        <color auto="1"/>
      </left>
      <right style="double">
        <color auto="1"/>
      </right>
      <top style="thin">
        <color rgb="FF999999"/>
      </top>
      <bottom style="thick">
        <color auto="1"/>
      </bottom>
      <diagonal/>
    </border>
    <border>
      <left style="thin">
        <color auto="1"/>
      </left>
      <right/>
      <top style="double">
        <color auto="1"/>
      </top>
      <bottom style="thick">
        <color auto="1"/>
      </bottom>
      <diagonal/>
    </border>
    <border>
      <left/>
      <right style="thick">
        <color auto="1"/>
      </right>
      <top style="double">
        <color auto="1"/>
      </top>
      <bottom style="thick">
        <color auto="1"/>
      </bottom>
      <diagonal/>
    </border>
    <border>
      <left style="double">
        <color auto="1"/>
      </left>
      <right/>
      <top style="double">
        <color auto="1"/>
      </top>
      <bottom style="thick">
        <color auto="1"/>
      </bottom>
      <diagonal/>
    </border>
    <border>
      <left style="double">
        <color auto="1"/>
      </left>
      <right style="double">
        <color auto="1"/>
      </right>
      <top style="double">
        <color auto="1"/>
      </top>
      <bottom/>
      <diagonal/>
    </border>
    <border>
      <left style="double">
        <color auto="1"/>
      </left>
      <right/>
      <top/>
      <bottom style="thin">
        <color rgb="FF999999"/>
      </bottom>
      <diagonal/>
    </border>
    <border>
      <left style="double">
        <color auto="1"/>
      </left>
      <right style="double">
        <color auto="1"/>
      </right>
      <top/>
      <bottom style="double">
        <color indexed="64"/>
      </bottom>
      <diagonal/>
    </border>
    <border>
      <left/>
      <right style="thick">
        <color auto="1"/>
      </right>
      <top/>
      <bottom/>
      <diagonal/>
    </border>
    <border>
      <left/>
      <right style="thin">
        <color auto="1"/>
      </right>
      <top style="thick">
        <color auto="1"/>
      </top>
      <bottom/>
      <diagonal/>
    </border>
    <border>
      <left/>
      <right style="thin">
        <color auto="1"/>
      </right>
      <top style="double">
        <color auto="1"/>
      </top>
      <bottom style="thick">
        <color auto="1"/>
      </bottom>
      <diagonal/>
    </border>
    <border>
      <left/>
      <right style="thin">
        <color rgb="FF999999"/>
      </right>
      <top style="double">
        <color auto="1"/>
      </top>
      <bottom style="double">
        <color auto="1"/>
      </bottom>
      <diagonal/>
    </border>
    <border>
      <left style="thin">
        <color auto="1"/>
      </left>
      <right style="double">
        <color auto="1"/>
      </right>
      <top style="thick">
        <color auto="1"/>
      </top>
      <bottom/>
      <diagonal/>
    </border>
    <border>
      <left style="thin">
        <color auto="1"/>
      </left>
      <right style="double">
        <color auto="1"/>
      </right>
      <top style="double">
        <color auto="1"/>
      </top>
      <bottom style="thick">
        <color auto="1"/>
      </bottom>
      <diagonal/>
    </border>
    <border>
      <left style="thin">
        <color rgb="FF999999"/>
      </left>
      <right style="double">
        <color auto="1"/>
      </right>
      <top style="thick">
        <color auto="1"/>
      </top>
      <bottom/>
      <diagonal/>
    </border>
    <border>
      <left style="thin">
        <color rgb="FF999999"/>
      </left>
      <right style="double">
        <color auto="1"/>
      </right>
      <top/>
      <bottom style="double">
        <color auto="1"/>
      </bottom>
      <diagonal/>
    </border>
    <border>
      <left style="thin">
        <color rgb="FF999999"/>
      </left>
      <right style="double">
        <color auto="1"/>
      </right>
      <top style="double">
        <color auto="1"/>
      </top>
      <bottom style="double">
        <color auto="1"/>
      </bottom>
      <diagonal/>
    </border>
    <border>
      <left style="thin">
        <color rgb="FF999999"/>
      </left>
      <right style="double">
        <color auto="1"/>
      </right>
      <top style="double">
        <color auto="1"/>
      </top>
      <bottom/>
      <diagonal/>
    </border>
    <border>
      <left style="thin">
        <color auto="1"/>
      </left>
      <right/>
      <top style="thick">
        <color auto="1"/>
      </top>
      <bottom style="thick">
        <color auto="1"/>
      </bottom>
      <diagonal/>
    </border>
    <border>
      <left style="thin">
        <color auto="1"/>
      </left>
      <right/>
      <top style="thick">
        <color auto="1"/>
      </top>
      <bottom/>
      <diagonal/>
    </border>
    <border>
      <left style="double">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style="thin">
        <color rgb="FF999999"/>
      </left>
      <right/>
      <top style="thick">
        <color auto="1"/>
      </top>
      <bottom/>
      <diagonal/>
    </border>
    <border>
      <left style="thin">
        <color rgb="FF999999"/>
      </left>
      <right/>
      <top/>
      <bottom style="double">
        <color auto="1"/>
      </bottom>
      <diagonal/>
    </border>
    <border>
      <left style="thin">
        <color rgb="FF999999"/>
      </left>
      <right/>
      <top/>
      <bottom/>
      <diagonal/>
    </border>
    <border>
      <left style="double">
        <color auto="1"/>
      </left>
      <right style="thin">
        <color rgb="FF999999"/>
      </right>
      <top style="thick">
        <color auto="1"/>
      </top>
      <bottom/>
      <diagonal/>
    </border>
    <border>
      <left style="double">
        <color auto="1"/>
      </left>
      <right style="thin">
        <color rgb="FF999999"/>
      </right>
      <top/>
      <bottom style="double">
        <color auto="1"/>
      </bottom>
      <diagonal/>
    </border>
    <border>
      <left style="double">
        <color auto="1"/>
      </left>
      <right style="thin">
        <color rgb="FF999999"/>
      </right>
      <top style="double">
        <color auto="1"/>
      </top>
      <bottom style="double">
        <color auto="1"/>
      </bottom>
      <diagonal/>
    </border>
    <border>
      <left/>
      <right style="thin">
        <color rgb="FF999999"/>
      </right>
      <top/>
      <bottom/>
      <diagonal/>
    </border>
    <border>
      <left/>
      <right style="thin">
        <color rgb="FF999999"/>
      </right>
      <top/>
      <bottom style="thin">
        <color rgb="FF999999"/>
      </bottom>
      <diagonal/>
    </border>
    <border>
      <left/>
      <right style="thin">
        <color rgb="FF999999"/>
      </right>
      <top style="thin">
        <color rgb="FF999999"/>
      </top>
      <bottom/>
      <diagonal/>
    </border>
    <border>
      <left/>
      <right style="thin">
        <color rgb="FF999999"/>
      </right>
      <top style="thin">
        <color rgb="FF999999"/>
      </top>
      <bottom style="double">
        <color auto="1"/>
      </bottom>
      <diagonal/>
    </border>
    <border>
      <left/>
      <right style="thin">
        <color rgb="FF999999"/>
      </right>
      <top style="thin">
        <color rgb="FF999999"/>
      </top>
      <bottom style="thin">
        <color rgb="FF999999"/>
      </bottom>
      <diagonal/>
    </border>
    <border>
      <left/>
      <right style="thin">
        <color rgb="FF999999"/>
      </right>
      <top style="thin">
        <color rgb="FF999999"/>
      </top>
      <bottom style="thick">
        <color auto="1"/>
      </bottom>
      <diagonal/>
    </border>
    <border>
      <left style="thin">
        <color rgb="FF999999"/>
      </left>
      <right style="double">
        <color auto="1"/>
      </right>
      <top/>
      <bottom style="thin">
        <color rgb="FF999999"/>
      </bottom>
      <diagonal/>
    </border>
    <border>
      <left style="thin">
        <color rgb="FF999999"/>
      </left>
      <right style="double">
        <color auto="1"/>
      </right>
      <top style="thin">
        <color rgb="FF999999"/>
      </top>
      <bottom/>
      <diagonal/>
    </border>
    <border>
      <left style="thin">
        <color rgb="FF999999"/>
      </left>
      <right style="double">
        <color auto="1"/>
      </right>
      <top/>
      <bottom/>
      <diagonal/>
    </border>
    <border>
      <left style="thin">
        <color rgb="FF999999"/>
      </left>
      <right style="double">
        <color auto="1"/>
      </right>
      <top style="thin">
        <color rgb="FF999999"/>
      </top>
      <bottom style="double">
        <color auto="1"/>
      </bottom>
      <diagonal/>
    </border>
    <border>
      <left style="thin">
        <color rgb="FF999999"/>
      </left>
      <right style="double">
        <color auto="1"/>
      </right>
      <top style="thin">
        <color rgb="FF999999"/>
      </top>
      <bottom style="thin">
        <color rgb="FF999999"/>
      </bottom>
      <diagonal/>
    </border>
    <border>
      <left style="thin">
        <color rgb="FF999999"/>
      </left>
      <right style="double">
        <color auto="1"/>
      </right>
      <top style="thin">
        <color rgb="FF999999"/>
      </top>
      <bottom style="thick">
        <color auto="1"/>
      </bottom>
      <diagonal/>
    </border>
    <border>
      <left style="thin">
        <color rgb="FF999999"/>
      </left>
      <right style="double">
        <color auto="1"/>
      </right>
      <top/>
      <bottom style="thick">
        <color auto="1"/>
      </bottom>
      <diagonal/>
    </border>
    <border>
      <left/>
      <right style="thick">
        <color auto="1"/>
      </right>
      <top style="thick">
        <color auto="1"/>
      </top>
      <bottom style="thin">
        <color rgb="FF999999"/>
      </bottom>
      <diagonal/>
    </border>
    <border>
      <left style="double">
        <color auto="1"/>
      </left>
      <right style="double">
        <color auto="1"/>
      </right>
      <top/>
      <bottom/>
      <diagonal/>
    </border>
    <border>
      <left style="double">
        <color auto="1"/>
      </left>
      <right/>
      <top style="thick">
        <color auto="1"/>
      </top>
      <bottom/>
      <diagonal/>
    </border>
    <border>
      <left/>
      <right style="thin">
        <color rgb="FF999999"/>
      </right>
      <top style="thick">
        <color auto="1"/>
      </top>
      <bottom style="thin">
        <color rgb="FF999999"/>
      </bottom>
      <diagonal/>
    </border>
    <border>
      <left/>
      <right/>
      <top style="thick">
        <color auto="1"/>
      </top>
      <bottom/>
      <diagonal/>
    </border>
    <border>
      <left/>
      <right/>
      <top/>
      <bottom style="thin">
        <color rgb="FF999999"/>
      </bottom>
      <diagonal/>
    </border>
    <border>
      <left/>
      <right/>
      <top style="thin">
        <color rgb="FF999999"/>
      </top>
      <bottom/>
      <diagonal/>
    </border>
    <border>
      <left/>
      <right/>
      <top/>
      <bottom style="thick">
        <color auto="1"/>
      </bottom>
      <diagonal/>
    </border>
    <border>
      <left/>
      <right/>
      <top style="thin">
        <color rgb="FF999999"/>
      </top>
      <bottom style="double">
        <color auto="1"/>
      </bottom>
      <diagonal/>
    </border>
    <border>
      <left/>
      <right/>
      <top style="thin">
        <color rgb="FF999999"/>
      </top>
      <bottom style="thin">
        <color rgb="FF999999"/>
      </bottom>
      <diagonal/>
    </border>
    <border>
      <left/>
      <right/>
      <top style="thin">
        <color rgb="FF999999"/>
      </top>
      <bottom style="thick">
        <color auto="1"/>
      </bottom>
      <diagonal/>
    </border>
    <border>
      <left/>
      <right style="thin">
        <color rgb="FF999999"/>
      </right>
      <top style="double">
        <color auto="1"/>
      </top>
      <bottom style="thin">
        <color rgb="FF999999"/>
      </bottom>
      <diagonal/>
    </border>
    <border>
      <left style="double">
        <color auto="1"/>
      </left>
      <right/>
      <top/>
      <bottom/>
      <diagonal/>
    </border>
    <border>
      <left style="double">
        <color auto="1"/>
      </left>
      <right style="double">
        <color auto="1"/>
      </right>
      <top style="thick">
        <color auto="1"/>
      </top>
      <bottom/>
      <diagonal/>
    </border>
    <border>
      <left style="double">
        <color auto="1"/>
      </left>
      <right style="thin">
        <color rgb="FF999999"/>
      </right>
      <top/>
      <bottom/>
      <diagonal/>
    </border>
    <border>
      <left style="double">
        <color auto="1"/>
      </left>
      <right style="double">
        <color auto="1"/>
      </right>
      <top style="thick">
        <color auto="1"/>
      </top>
      <bottom style="double">
        <color indexed="64"/>
      </bottom>
      <diagonal/>
    </border>
    <border>
      <left style="double">
        <color auto="1"/>
      </left>
      <right style="thin">
        <color rgb="FF999999"/>
      </right>
      <top style="thick">
        <color auto="1"/>
      </top>
      <bottom style="double">
        <color auto="1"/>
      </bottom>
      <diagonal/>
    </border>
    <border>
      <left style="thin">
        <color rgb="FF999999"/>
      </left>
      <right style="double">
        <color auto="1"/>
      </right>
      <top style="thick">
        <color auto="1"/>
      </top>
      <bottom style="double">
        <color auto="1"/>
      </bottom>
      <diagonal/>
    </border>
    <border>
      <left style="double">
        <color auto="1"/>
      </left>
      <right style="double">
        <color auto="1"/>
      </right>
      <top/>
      <bottom style="thick">
        <color auto="1"/>
      </bottom>
      <diagonal/>
    </border>
    <border>
      <left style="double">
        <color auto="1"/>
      </left>
      <right style="thin">
        <color rgb="FF999999"/>
      </right>
      <top style="double">
        <color auto="1"/>
      </top>
      <bottom/>
      <diagonal/>
    </border>
    <border>
      <left style="double">
        <color auto="1"/>
      </left>
      <right style="thin">
        <color rgb="FF999999"/>
      </right>
      <top/>
      <bottom style="thick">
        <color auto="1"/>
      </bottom>
      <diagonal/>
    </border>
    <border>
      <left style="thin">
        <color auto="1"/>
      </left>
      <right/>
      <top style="thick">
        <color auto="1"/>
      </top>
      <bottom style="double">
        <color auto="1"/>
      </bottom>
      <diagonal/>
    </border>
    <border>
      <left/>
      <right/>
      <top style="double">
        <color auto="1"/>
      </top>
      <bottom style="thick">
        <color auto="1"/>
      </bottom>
      <diagonal/>
    </border>
    <border>
      <left/>
      <right style="thick">
        <color auto="1"/>
      </right>
      <top/>
      <bottom style="thick">
        <color auto="1"/>
      </bottom>
      <diagonal/>
    </border>
    <border>
      <left/>
      <right style="double">
        <color auto="1"/>
      </right>
      <top style="double">
        <color auto="1"/>
      </top>
      <bottom style="thick">
        <color auto="1"/>
      </bottom>
      <diagonal/>
    </border>
    <border>
      <left style="double">
        <color auto="1"/>
      </left>
      <right style="double">
        <color auto="1"/>
      </right>
      <top style="thick">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diagonal/>
    </border>
    <border>
      <left style="double">
        <color auto="1"/>
      </left>
      <right style="double">
        <color auto="1"/>
      </right>
      <top/>
      <bottom style="thin">
        <color auto="1"/>
      </bottom>
      <diagonal/>
    </border>
    <border>
      <left style="double">
        <color auto="1"/>
      </left>
      <right style="double">
        <color auto="1"/>
      </right>
      <top style="double">
        <color auto="1"/>
      </top>
      <bottom style="thin">
        <color auto="1"/>
      </bottom>
      <diagonal/>
    </border>
    <border>
      <left style="double">
        <color auto="1"/>
      </left>
      <right/>
      <top style="thick">
        <color auto="1"/>
      </top>
      <bottom style="thick">
        <color auto="1"/>
      </bottom>
      <diagonal/>
    </border>
    <border>
      <left/>
      <right style="thin">
        <color auto="1"/>
      </right>
      <top style="thick">
        <color auto="1"/>
      </top>
      <bottom style="thick">
        <color auto="1"/>
      </bottom>
      <diagonal/>
    </border>
    <border>
      <left style="thick">
        <color auto="1"/>
      </left>
      <right style="thin">
        <color rgb="FF999999"/>
      </right>
      <top style="thick">
        <color auto="1"/>
      </top>
      <bottom style="thin">
        <color rgb="FF999999"/>
      </bottom>
      <diagonal/>
    </border>
    <border>
      <left style="thick">
        <color auto="1"/>
      </left>
      <right style="thin">
        <color rgb="FF999999"/>
      </right>
      <top style="double">
        <color auto="1"/>
      </top>
      <bottom style="thin">
        <color rgb="FF999999"/>
      </bottom>
      <diagonal/>
    </border>
    <border>
      <left/>
      <right/>
      <top style="double">
        <color auto="1"/>
      </top>
      <bottom style="thin">
        <color rgb="FF999999"/>
      </bottom>
      <diagonal/>
    </border>
    <border>
      <left style="thin">
        <color auto="1"/>
      </left>
      <right style="thin">
        <color auto="1"/>
      </right>
      <top style="double">
        <color auto="1"/>
      </top>
      <bottom/>
      <diagonal/>
    </border>
    <border>
      <left style="thin">
        <color auto="1"/>
      </left>
      <right/>
      <top style="double">
        <color auto="1"/>
      </top>
      <bottom/>
      <diagonal/>
    </border>
    <border>
      <left style="double">
        <color auto="1"/>
      </left>
      <right style="thick">
        <color auto="1"/>
      </right>
      <top style="double">
        <color auto="1"/>
      </top>
      <bottom/>
      <diagonal/>
    </border>
    <border>
      <left style="double">
        <color auto="1"/>
      </left>
      <right style="thick">
        <color auto="1"/>
      </right>
      <top/>
      <bottom/>
      <diagonal/>
    </border>
    <border>
      <left style="double">
        <color auto="1"/>
      </left>
      <right style="thick">
        <color auto="1"/>
      </right>
      <top/>
      <bottom style="double">
        <color auto="1"/>
      </bottom>
      <diagonal/>
    </border>
    <border>
      <left style="double">
        <color auto="1"/>
      </left>
      <right style="thick">
        <color auto="1"/>
      </right>
      <top/>
      <bottom style="thick">
        <color auto="1"/>
      </bottom>
      <diagonal/>
    </border>
    <border>
      <left style="double">
        <color auto="1"/>
      </left>
      <right/>
      <top style="thick">
        <color auto="1"/>
      </top>
      <bottom style="thin">
        <color rgb="FF999999"/>
      </bottom>
      <diagonal/>
    </border>
    <border>
      <left/>
      <right/>
      <top style="thick">
        <color auto="1"/>
      </top>
      <bottom style="thin">
        <color rgb="FF999999"/>
      </bottom>
      <diagonal/>
    </border>
    <border>
      <left style="double">
        <color auto="1"/>
      </left>
      <right/>
      <top style="thin">
        <color rgb="FF999999"/>
      </top>
      <bottom style="thin">
        <color rgb="FF999999"/>
      </bottom>
      <diagonal/>
    </border>
    <border>
      <left style="double">
        <color auto="1"/>
      </left>
      <right/>
      <top style="thin">
        <color rgb="FF999999"/>
      </top>
      <bottom style="double">
        <color auto="1"/>
      </bottom>
      <diagonal/>
    </border>
    <border>
      <left style="double">
        <color auto="1"/>
      </left>
      <right/>
      <top style="thin">
        <color rgb="FF999999"/>
      </top>
      <bottom style="thick">
        <color auto="1"/>
      </bottom>
      <diagonal/>
    </border>
    <border>
      <left style="double">
        <color auto="1"/>
      </left>
      <right/>
      <top style="double">
        <color auto="1"/>
      </top>
      <bottom/>
      <diagonal/>
    </border>
    <border>
      <left style="thick">
        <color auto="1"/>
      </left>
      <right style="thin">
        <color rgb="FF999999"/>
      </right>
      <top style="double">
        <color auto="1"/>
      </top>
      <bottom style="thin">
        <color theme="0" tint="-0.24994659260841701"/>
      </bottom>
      <diagonal/>
    </border>
    <border>
      <left style="thick">
        <color auto="1"/>
      </left>
      <right style="thin">
        <color rgb="FF999999"/>
      </right>
      <top style="thin">
        <color theme="0" tint="-0.24994659260841701"/>
      </top>
      <bottom style="thin">
        <color theme="0" tint="-0.24994659260841701"/>
      </bottom>
      <diagonal/>
    </border>
    <border>
      <left style="thick">
        <color auto="1"/>
      </left>
      <right style="thin">
        <color rgb="FF999999"/>
      </right>
      <top style="thin">
        <color theme="0" tint="-0.24994659260841701"/>
      </top>
      <bottom style="double">
        <color auto="1"/>
      </bottom>
      <diagonal/>
    </border>
    <border>
      <left style="double">
        <color auto="1"/>
      </left>
      <right/>
      <top style="double">
        <color auto="1"/>
      </top>
      <bottom style="thin">
        <color rgb="FF999999"/>
      </bottom>
      <diagonal/>
    </border>
    <border>
      <left/>
      <right style="double">
        <color auto="1"/>
      </right>
      <top style="double">
        <color auto="1"/>
      </top>
      <bottom/>
      <diagonal/>
    </border>
    <border>
      <left style="thin">
        <color theme="0" tint="-0.24994659260841701"/>
      </left>
      <right style="thin">
        <color theme="0" tint="-0.24994659260841701"/>
      </right>
      <top/>
      <bottom style="thin">
        <color theme="0" tint="-0.24994659260841701"/>
      </bottom>
      <diagonal/>
    </border>
    <border>
      <left style="thick">
        <color auto="1"/>
      </left>
      <right style="thin">
        <color theme="0" tint="-0.24994659260841701"/>
      </right>
      <top style="double">
        <color auto="1"/>
      </top>
      <bottom style="double">
        <color auto="1"/>
      </bottom>
      <diagonal/>
    </border>
    <border>
      <left style="thin">
        <color theme="0" tint="-0.24994659260841701"/>
      </left>
      <right style="thin">
        <color theme="0" tint="-0.24994659260841701"/>
      </right>
      <top style="double">
        <color auto="1"/>
      </top>
      <bottom style="double">
        <color auto="1"/>
      </bottom>
      <diagonal/>
    </border>
    <border>
      <left style="double">
        <color theme="1"/>
      </left>
      <right style="double">
        <color theme="1"/>
      </right>
      <top style="double">
        <color auto="1"/>
      </top>
      <bottom style="double">
        <color auto="1"/>
      </bottom>
      <diagonal/>
    </border>
    <border>
      <left style="thin">
        <color theme="0" tint="-0.24994659260841701"/>
      </left>
      <right/>
      <top style="double">
        <color auto="1"/>
      </top>
      <bottom style="double">
        <color auto="1"/>
      </bottom>
      <diagonal/>
    </border>
    <border>
      <left style="double">
        <color theme="1"/>
      </left>
      <right style="thin">
        <color theme="0" tint="-0.24994659260841701"/>
      </right>
      <top style="double">
        <color auto="1"/>
      </top>
      <bottom style="double">
        <color auto="1"/>
      </bottom>
      <diagonal/>
    </border>
    <border>
      <left style="thin">
        <color theme="0" tint="-0.24994659260841701"/>
      </left>
      <right style="double">
        <color theme="1"/>
      </right>
      <top style="double">
        <color auto="1"/>
      </top>
      <bottom style="double">
        <color auto="1"/>
      </bottom>
      <diagonal/>
    </border>
    <border>
      <left/>
      <right style="double">
        <color theme="1"/>
      </right>
      <top style="double">
        <color auto="1"/>
      </top>
      <bottom style="double">
        <color auto="1"/>
      </bottom>
      <diagonal/>
    </border>
    <border>
      <left/>
      <right style="thin">
        <color theme="0" tint="-0.24994659260841701"/>
      </right>
      <top/>
      <bottom style="thin">
        <color theme="0" tint="-0.24994659260841701"/>
      </bottom>
      <diagonal/>
    </border>
    <border>
      <left style="double">
        <color theme="1"/>
      </left>
      <right/>
      <top style="double">
        <color auto="1"/>
      </top>
      <bottom style="double">
        <color auto="1"/>
      </bottom>
      <diagonal/>
    </border>
    <border>
      <left/>
      <right style="thick">
        <color theme="1"/>
      </right>
      <top style="double">
        <color auto="1"/>
      </top>
      <bottom style="double">
        <color auto="1"/>
      </bottom>
      <diagonal/>
    </border>
    <border>
      <left style="thick">
        <color auto="1"/>
      </left>
      <right style="thin">
        <color rgb="FF999999"/>
      </right>
      <top style="thin">
        <color theme="0" tint="-0.24994659260841701"/>
      </top>
      <bottom style="thick">
        <color auto="1"/>
      </bottom>
      <diagonal/>
    </border>
    <border>
      <left style="thick">
        <color auto="1"/>
      </left>
      <right style="thin">
        <color rgb="FF999999"/>
      </right>
      <top style="thin">
        <color theme="0" tint="-0.34998626667073579"/>
      </top>
      <bottom style="double">
        <color auto="1"/>
      </bottom>
      <diagonal/>
    </border>
    <border>
      <left/>
      <right style="thin">
        <color rgb="FF999999"/>
      </right>
      <top style="thick">
        <color auto="1"/>
      </top>
      <bottom/>
      <diagonal/>
    </border>
    <border>
      <left style="thin">
        <color rgb="FF999999"/>
      </left>
      <right style="thin">
        <color rgb="FF999999"/>
      </right>
      <top style="thin">
        <color theme="0" tint="-0.34998626667073579"/>
      </top>
      <bottom style="double">
        <color auto="1"/>
      </bottom>
      <diagonal/>
    </border>
    <border>
      <left style="thin">
        <color rgb="FF999999"/>
      </left>
      <right style="double">
        <color auto="1"/>
      </right>
      <top style="thin">
        <color theme="0" tint="-0.34998626667073579"/>
      </top>
      <bottom style="double">
        <color auto="1"/>
      </bottom>
      <diagonal/>
    </border>
    <border>
      <left/>
      <right/>
      <top style="thin">
        <color theme="0" tint="-0.34998626667073579"/>
      </top>
      <bottom style="double">
        <color auto="1"/>
      </bottom>
      <diagonal/>
    </border>
    <border>
      <left style="double">
        <color auto="1"/>
      </left>
      <right style="double">
        <color auto="1"/>
      </right>
      <top style="thin">
        <color theme="0" tint="-0.34998626667073579"/>
      </top>
      <bottom style="double">
        <color auto="1"/>
      </bottom>
      <diagonal/>
    </border>
    <border>
      <left/>
      <right style="thin">
        <color rgb="FF999999"/>
      </right>
      <top style="thin">
        <color theme="0" tint="-0.34998626667073579"/>
      </top>
      <bottom style="double">
        <color auto="1"/>
      </bottom>
      <diagonal/>
    </border>
    <border>
      <left style="thick">
        <color auto="1"/>
      </left>
      <right style="thin">
        <color rgb="FF999999"/>
      </right>
      <top style="double">
        <color auto="1"/>
      </top>
      <bottom style="thin">
        <color theme="0" tint="-0.34998626667073579"/>
      </bottom>
      <diagonal/>
    </border>
    <border>
      <left style="thin">
        <color rgb="FF999999"/>
      </left>
      <right style="thin">
        <color rgb="FF999999"/>
      </right>
      <top style="double">
        <color auto="1"/>
      </top>
      <bottom style="thin">
        <color theme="0" tint="-0.34998626667073579"/>
      </bottom>
      <diagonal/>
    </border>
    <border>
      <left style="thin">
        <color rgb="FF999999"/>
      </left>
      <right style="double">
        <color auto="1"/>
      </right>
      <top style="double">
        <color auto="1"/>
      </top>
      <bottom style="thin">
        <color theme="0" tint="-0.34998626667073579"/>
      </bottom>
      <diagonal/>
    </border>
    <border>
      <left/>
      <right/>
      <top style="double">
        <color auto="1"/>
      </top>
      <bottom style="thin">
        <color theme="0" tint="-0.34998626667073579"/>
      </bottom>
      <diagonal/>
    </border>
    <border>
      <left style="double">
        <color auto="1"/>
      </left>
      <right style="double">
        <color auto="1"/>
      </right>
      <top style="double">
        <color auto="1"/>
      </top>
      <bottom style="thin">
        <color theme="0" tint="-0.34998626667073579"/>
      </bottom>
      <diagonal/>
    </border>
    <border>
      <left/>
      <right style="double">
        <color auto="1"/>
      </right>
      <top style="thick">
        <color auto="1"/>
      </top>
      <bottom style="thick">
        <color auto="1"/>
      </bottom>
      <diagonal/>
    </border>
    <border>
      <left style="double">
        <color auto="1"/>
      </left>
      <right/>
      <top style="thin">
        <color rgb="FF999999"/>
      </top>
      <bottom/>
      <diagonal/>
    </border>
    <border>
      <left style="double">
        <color auto="1"/>
      </left>
      <right style="double">
        <color auto="1"/>
      </right>
      <top style="thick">
        <color auto="1"/>
      </top>
      <bottom style="thin">
        <color theme="0" tint="-0.499984740745262"/>
      </bottom>
      <diagonal/>
    </border>
    <border>
      <left/>
      <right style="thin">
        <color rgb="FF999999"/>
      </right>
      <top style="thick">
        <color auto="1"/>
      </top>
      <bottom style="thin">
        <color theme="0" tint="-0.499984740745262"/>
      </bottom>
      <diagonal/>
    </border>
    <border>
      <left style="thin">
        <color rgb="FF999999"/>
      </left>
      <right style="thin">
        <color rgb="FF999999"/>
      </right>
      <top style="thick">
        <color auto="1"/>
      </top>
      <bottom style="thin">
        <color theme="0" tint="-0.499984740745262"/>
      </bottom>
      <diagonal/>
    </border>
    <border>
      <left style="thin">
        <color rgb="FF999999"/>
      </left>
      <right/>
      <top style="thick">
        <color auto="1"/>
      </top>
      <bottom style="thin">
        <color theme="0" tint="-0.499984740745262"/>
      </bottom>
      <diagonal/>
    </border>
    <border>
      <left style="double">
        <color auto="1"/>
      </left>
      <right/>
      <top style="thick">
        <color auto="1"/>
      </top>
      <bottom style="thin">
        <color theme="0" tint="-0.499984740745262"/>
      </bottom>
      <diagonal/>
    </border>
    <border>
      <left/>
      <right/>
      <top style="thick">
        <color auto="1"/>
      </top>
      <bottom style="thin">
        <color theme="0" tint="-0.499984740745262"/>
      </bottom>
      <diagonal/>
    </border>
    <border>
      <left/>
      <right style="thick">
        <color auto="1"/>
      </right>
      <top style="thick">
        <color auto="1"/>
      </top>
      <bottom style="thin">
        <color theme="0" tint="-0.499984740745262"/>
      </bottom>
      <diagonal/>
    </border>
    <border>
      <left style="double">
        <color auto="1"/>
      </left>
      <right style="double">
        <color auto="1"/>
      </right>
      <top style="thin">
        <color theme="0" tint="-0.499984740745262"/>
      </top>
      <bottom style="thin">
        <color theme="0" tint="-0.499984740745262"/>
      </bottom>
      <diagonal/>
    </border>
    <border>
      <left/>
      <right style="thin">
        <color rgb="FF999999"/>
      </right>
      <top style="thin">
        <color theme="0" tint="-0.499984740745262"/>
      </top>
      <bottom style="thin">
        <color theme="0" tint="-0.499984740745262"/>
      </bottom>
      <diagonal/>
    </border>
    <border>
      <left style="thin">
        <color rgb="FF999999"/>
      </left>
      <right style="thin">
        <color rgb="FF999999"/>
      </right>
      <top style="thin">
        <color theme="0" tint="-0.499984740745262"/>
      </top>
      <bottom style="thin">
        <color theme="0" tint="-0.499984740745262"/>
      </bottom>
      <diagonal/>
    </border>
    <border>
      <left style="thin">
        <color rgb="FF999999"/>
      </left>
      <right/>
      <top style="thin">
        <color theme="0" tint="-0.499984740745262"/>
      </top>
      <bottom style="thin">
        <color theme="0" tint="-0.499984740745262"/>
      </bottom>
      <diagonal/>
    </border>
    <border>
      <left style="double">
        <color auto="1"/>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ck">
        <color auto="1"/>
      </right>
      <top style="thin">
        <color theme="0" tint="-0.499984740745262"/>
      </top>
      <bottom style="thin">
        <color theme="0" tint="-0.499984740745262"/>
      </bottom>
      <diagonal/>
    </border>
    <border>
      <left style="double">
        <color auto="1"/>
      </left>
      <right style="double">
        <color auto="1"/>
      </right>
      <top style="thin">
        <color theme="0" tint="-0.499984740745262"/>
      </top>
      <bottom style="double">
        <color auto="1"/>
      </bottom>
      <diagonal/>
    </border>
    <border>
      <left/>
      <right style="thin">
        <color rgb="FF999999"/>
      </right>
      <top style="thin">
        <color theme="0" tint="-0.499984740745262"/>
      </top>
      <bottom style="double">
        <color auto="1"/>
      </bottom>
      <diagonal/>
    </border>
    <border>
      <left style="thin">
        <color rgb="FF999999"/>
      </left>
      <right style="thin">
        <color rgb="FF999999"/>
      </right>
      <top style="thin">
        <color theme="0" tint="-0.499984740745262"/>
      </top>
      <bottom style="double">
        <color auto="1"/>
      </bottom>
      <diagonal/>
    </border>
    <border>
      <left style="thin">
        <color rgb="FF999999"/>
      </left>
      <right/>
      <top style="thin">
        <color theme="0" tint="-0.499984740745262"/>
      </top>
      <bottom style="double">
        <color auto="1"/>
      </bottom>
      <diagonal/>
    </border>
    <border>
      <left style="double">
        <color auto="1"/>
      </left>
      <right/>
      <top style="thin">
        <color theme="0" tint="-0.499984740745262"/>
      </top>
      <bottom style="double">
        <color auto="1"/>
      </bottom>
      <diagonal/>
    </border>
    <border>
      <left/>
      <right/>
      <top style="thin">
        <color theme="0" tint="-0.499984740745262"/>
      </top>
      <bottom style="double">
        <color auto="1"/>
      </bottom>
      <diagonal/>
    </border>
    <border>
      <left/>
      <right style="thick">
        <color auto="1"/>
      </right>
      <top style="thin">
        <color theme="0" tint="-0.499984740745262"/>
      </top>
      <bottom style="double">
        <color auto="1"/>
      </bottom>
      <diagonal/>
    </border>
    <border>
      <left style="thick">
        <color auto="1"/>
      </left>
      <right style="thin">
        <color rgb="FF999999"/>
      </right>
      <top style="thick">
        <color auto="1"/>
      </top>
      <bottom style="thin">
        <color theme="0" tint="-0.499984740745262"/>
      </bottom>
      <diagonal/>
    </border>
    <border>
      <left style="thick">
        <color auto="1"/>
      </left>
      <right style="thin">
        <color rgb="FF999999"/>
      </right>
      <top style="thin">
        <color theme="0" tint="-0.499984740745262"/>
      </top>
      <bottom style="thin">
        <color theme="0" tint="-0.499984740745262"/>
      </bottom>
      <diagonal/>
    </border>
    <border>
      <left style="thick">
        <color auto="1"/>
      </left>
      <right style="thin">
        <color rgb="FF999999"/>
      </right>
      <top style="thin">
        <color theme="0" tint="-0.499984740745262"/>
      </top>
      <bottom style="double">
        <color auto="1"/>
      </bottom>
      <diagonal/>
    </border>
    <border>
      <left style="thick">
        <color auto="1"/>
      </left>
      <right style="thin">
        <color rgb="FF999999"/>
      </right>
      <top/>
      <bottom style="thin">
        <color theme="0" tint="-0.34998626667073579"/>
      </bottom>
      <diagonal/>
    </border>
    <border>
      <left/>
      <right style="thin">
        <color auto="1"/>
      </right>
      <top style="double">
        <color auto="1"/>
      </top>
      <bottom/>
      <diagonal/>
    </border>
    <border>
      <left/>
      <right style="thin">
        <color rgb="FF999999"/>
      </right>
      <top style="thick">
        <color auto="1"/>
      </top>
      <bottom style="double">
        <color auto="1"/>
      </bottom>
      <diagonal/>
    </border>
    <border>
      <left style="thin">
        <color rgb="FF999999"/>
      </left>
      <right/>
      <top style="thick">
        <color auto="1"/>
      </top>
      <bottom style="double">
        <color auto="1"/>
      </bottom>
      <diagonal/>
    </border>
    <border>
      <left style="thick">
        <color auto="1"/>
      </left>
      <right style="thin">
        <color rgb="FF999999"/>
      </right>
      <top style="thin">
        <color theme="0" tint="-0.34998626667073579"/>
      </top>
      <bottom style="thin">
        <color theme="0" tint="-0.34998626667073579"/>
      </bottom>
      <diagonal/>
    </border>
    <border>
      <left style="thick">
        <color auto="1"/>
      </left>
      <right style="thin">
        <color rgb="FF999999"/>
      </right>
      <top style="thin">
        <color theme="0" tint="-0.34998626667073579"/>
      </top>
      <bottom/>
      <diagonal/>
    </border>
    <border>
      <left style="thick">
        <color auto="1"/>
      </left>
      <right style="thin">
        <color rgb="FF999999"/>
      </right>
      <top style="thin">
        <color theme="0" tint="-0.34998626667073579"/>
      </top>
      <bottom style="thick">
        <color auto="1"/>
      </bottom>
      <diagonal/>
    </border>
    <border>
      <left style="double">
        <color auto="1"/>
      </left>
      <right style="thin">
        <color rgb="FF999999"/>
      </right>
      <top/>
      <bottom style="thin">
        <color rgb="FF999999"/>
      </bottom>
      <diagonal/>
    </border>
    <border>
      <left style="double">
        <color auto="1"/>
      </left>
      <right style="thin">
        <color rgb="FF999999"/>
      </right>
      <top style="thin">
        <color rgb="FF999999"/>
      </top>
      <bottom/>
      <diagonal/>
    </border>
    <border>
      <left style="double">
        <color auto="1"/>
      </left>
      <right/>
      <top/>
      <bottom style="thick">
        <color auto="1"/>
      </bottom>
      <diagonal/>
    </border>
    <border>
      <left style="thin">
        <color indexed="64"/>
      </left>
      <right style="thin">
        <color indexed="64"/>
      </right>
      <top style="thin">
        <color indexed="64"/>
      </top>
      <bottom style="thin">
        <color indexed="64"/>
      </bottom>
      <diagonal/>
    </border>
    <border>
      <left/>
      <right style="thin">
        <color rgb="FF999999"/>
      </right>
      <top style="double">
        <color auto="1"/>
      </top>
      <bottom/>
      <diagonal/>
    </border>
    <border>
      <left/>
      <right style="thin">
        <color rgb="FF999999"/>
      </right>
      <top/>
      <bottom style="thick">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5" fillId="0" borderId="0" applyFont="0" applyFill="0" applyBorder="0" applyAlignment="0" applyProtection="0"/>
  </cellStyleXfs>
  <cellXfs count="496">
    <xf numFmtId="0" fontId="0" fillId="0" borderId="0" xfId="0"/>
    <xf numFmtId="0" fontId="0" fillId="6" borderId="7" xfId="0" applyFill="1" applyBorder="1" applyAlignment="1">
      <alignment horizontal="center" vertical="center" wrapText="1"/>
    </xf>
    <xf numFmtId="0" fontId="0" fillId="6" borderId="7" xfId="0" applyFill="1" applyBorder="1" applyAlignment="1">
      <alignment vertical="center" wrapText="1"/>
    </xf>
    <xf numFmtId="0" fontId="0" fillId="6" borderId="6" xfId="0" applyFill="1" applyBorder="1" applyAlignment="1">
      <alignment horizontal="center" vertical="center" wrapText="1"/>
    </xf>
    <xf numFmtId="0" fontId="0" fillId="6" borderId="10" xfId="0" applyFill="1" applyBorder="1" applyAlignment="1">
      <alignment horizontal="center" vertical="center" wrapText="1"/>
    </xf>
    <xf numFmtId="0" fontId="0" fillId="6" borderId="10" xfId="0" applyFill="1" applyBorder="1" applyAlignment="1">
      <alignment vertical="center" wrapText="1"/>
    </xf>
    <xf numFmtId="0" fontId="0" fillId="6" borderId="13" xfId="0" applyFill="1" applyBorder="1" applyAlignment="1">
      <alignment horizontal="center" vertical="center" wrapText="1"/>
    </xf>
    <xf numFmtId="0" fontId="0" fillId="6" borderId="13" xfId="0" applyFill="1" applyBorder="1" applyAlignment="1">
      <alignment vertical="center" wrapText="1"/>
    </xf>
    <xf numFmtId="0" fontId="0" fillId="6" borderId="6" xfId="0" applyFill="1" applyBorder="1" applyAlignment="1">
      <alignment vertical="center" wrapText="1"/>
    </xf>
    <xf numFmtId="0" fontId="1" fillId="8" borderId="19" xfId="0" applyFont="1" applyFill="1" applyBorder="1" applyAlignment="1">
      <alignment horizontal="center" vertical="center" wrapText="1"/>
    </xf>
    <xf numFmtId="0" fontId="1" fillId="8" borderId="27" xfId="0" applyFont="1" applyFill="1" applyBorder="1" applyAlignment="1">
      <alignment horizontal="center" vertical="center" wrapText="1"/>
    </xf>
    <xf numFmtId="0" fontId="0" fillId="6" borderId="11" xfId="0" applyFill="1" applyBorder="1" applyAlignment="1">
      <alignment horizontal="center" vertical="center" wrapText="1"/>
    </xf>
    <xf numFmtId="0" fontId="0" fillId="6" borderId="11" xfId="0" applyFill="1" applyBorder="1" applyAlignment="1">
      <alignment vertical="center" wrapText="1"/>
    </xf>
    <xf numFmtId="0" fontId="0" fillId="6" borderId="5" xfId="0" applyFill="1" applyBorder="1" applyAlignment="1">
      <alignment vertical="center" wrapText="1"/>
    </xf>
    <xf numFmtId="0" fontId="0" fillId="6" borderId="36" xfId="0" applyFill="1" applyBorder="1" applyAlignment="1">
      <alignment vertical="center" wrapText="1"/>
    </xf>
    <xf numFmtId="0" fontId="3" fillId="6" borderId="6" xfId="0" applyFont="1" applyFill="1" applyBorder="1" applyAlignment="1">
      <alignment vertical="center" wrapText="1"/>
    </xf>
    <xf numFmtId="0" fontId="3" fillId="6" borderId="7" xfId="0" applyFont="1" applyFill="1" applyBorder="1" applyAlignment="1">
      <alignment vertical="center" wrapText="1"/>
    </xf>
    <xf numFmtId="0" fontId="3" fillId="6" borderId="13" xfId="0" applyFont="1" applyFill="1" applyBorder="1" applyAlignment="1">
      <alignment vertical="center" wrapText="1"/>
    </xf>
    <xf numFmtId="0" fontId="0" fillId="0" borderId="0" xfId="0" applyBorder="1"/>
    <xf numFmtId="0" fontId="0" fillId="6" borderId="9" xfId="0" applyFill="1" applyBorder="1" applyAlignment="1">
      <alignment vertical="center" wrapText="1"/>
    </xf>
    <xf numFmtId="0" fontId="1" fillId="6" borderId="32"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4"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6" borderId="43" xfId="0" applyFill="1" applyBorder="1" applyAlignment="1">
      <alignment vertical="center" wrapText="1"/>
    </xf>
    <xf numFmtId="0" fontId="0" fillId="6" borderId="51" xfId="0" applyFill="1" applyBorder="1" applyAlignment="1">
      <alignment vertical="center" wrapText="1"/>
    </xf>
    <xf numFmtId="0" fontId="0" fillId="6" borderId="52" xfId="0" applyFill="1" applyBorder="1" applyAlignment="1">
      <alignment vertical="center" wrapText="1"/>
    </xf>
    <xf numFmtId="0" fontId="0" fillId="6" borderId="53" xfId="0" applyFill="1" applyBorder="1" applyAlignment="1">
      <alignment vertical="center" wrapText="1"/>
    </xf>
    <xf numFmtId="0" fontId="0" fillId="6" borderId="54" xfId="0" applyFill="1" applyBorder="1" applyAlignment="1">
      <alignment vertical="center" wrapText="1"/>
    </xf>
    <xf numFmtId="0" fontId="0" fillId="6" borderId="55" xfId="0" applyFill="1" applyBorder="1" applyAlignment="1">
      <alignment vertical="center" wrapText="1"/>
    </xf>
    <xf numFmtId="0" fontId="2" fillId="6" borderId="51" xfId="0" applyFont="1" applyFill="1" applyBorder="1" applyAlignment="1">
      <alignment vertical="center" wrapText="1"/>
    </xf>
    <xf numFmtId="0" fontId="2" fillId="6" borderId="52" xfId="0" applyFont="1" applyFill="1" applyBorder="1" applyAlignment="1">
      <alignment vertical="center" wrapText="1"/>
    </xf>
    <xf numFmtId="0" fontId="2" fillId="6" borderId="55" xfId="0" applyFont="1" applyFill="1" applyBorder="1" applyAlignment="1">
      <alignment vertical="center" wrapText="1"/>
    </xf>
    <xf numFmtId="0" fontId="0" fillId="6" borderId="56" xfId="0" applyFill="1" applyBorder="1" applyAlignment="1">
      <alignment vertical="center" wrapText="1"/>
    </xf>
    <xf numFmtId="0" fontId="0" fillId="6" borderId="57" xfId="0" applyFill="1" applyBorder="1" applyAlignment="1">
      <alignment vertical="center" wrapText="1"/>
    </xf>
    <xf numFmtId="0" fontId="0" fillId="6" borderId="58" xfId="0" applyFill="1" applyBorder="1" applyAlignment="1">
      <alignment vertical="center" wrapText="1"/>
    </xf>
    <xf numFmtId="0" fontId="0" fillId="6" borderId="59" xfId="0" applyFill="1" applyBorder="1" applyAlignment="1">
      <alignment vertical="center" wrapText="1"/>
    </xf>
    <xf numFmtId="0" fontId="0" fillId="6" borderId="60" xfId="0" applyFill="1" applyBorder="1" applyAlignment="1">
      <alignment vertical="center" wrapText="1"/>
    </xf>
    <xf numFmtId="0" fontId="0" fillId="6" borderId="61" xfId="0" applyFill="1" applyBorder="1" applyAlignment="1">
      <alignment vertical="center" wrapText="1"/>
    </xf>
    <xf numFmtId="0" fontId="2" fillId="6" borderId="57" xfId="0" applyFont="1" applyFill="1" applyBorder="1" applyAlignment="1">
      <alignment vertical="center" wrapText="1"/>
    </xf>
    <xf numFmtId="0" fontId="2" fillId="6" borderId="58" xfId="0" applyFont="1" applyFill="1" applyBorder="1" applyAlignment="1">
      <alignment vertical="center" wrapText="1"/>
    </xf>
    <xf numFmtId="0" fontId="2" fillId="6" borderId="61" xfId="0" applyFont="1" applyFill="1" applyBorder="1" applyAlignment="1">
      <alignment vertical="center" wrapText="1"/>
    </xf>
    <xf numFmtId="0" fontId="0" fillId="6" borderId="62" xfId="0" applyFill="1" applyBorder="1" applyAlignment="1">
      <alignment vertical="center" wrapText="1"/>
    </xf>
    <xf numFmtId="0" fontId="0" fillId="7" borderId="63" xfId="0" applyFill="1" applyBorder="1" applyAlignment="1">
      <alignment vertical="center" wrapText="1"/>
    </xf>
    <xf numFmtId="0" fontId="0" fillId="7" borderId="64" xfId="0" applyFill="1" applyBorder="1" applyAlignment="1">
      <alignment vertical="center" wrapText="1"/>
    </xf>
    <xf numFmtId="0" fontId="0" fillId="7" borderId="65" xfId="0" applyFill="1" applyBorder="1" applyAlignment="1">
      <alignment vertical="center" wrapText="1"/>
    </xf>
    <xf numFmtId="0" fontId="0" fillId="7" borderId="66" xfId="0" applyFill="1" applyBorder="1" applyAlignment="1">
      <alignment vertical="center" wrapText="1"/>
    </xf>
    <xf numFmtId="0" fontId="0" fillId="7" borderId="67" xfId="0" applyFill="1" applyBorder="1" applyAlignment="1">
      <alignment vertical="center" wrapText="1"/>
    </xf>
    <xf numFmtId="0" fontId="3" fillId="7" borderId="49" xfId="0" applyFont="1" applyFill="1" applyBorder="1" applyAlignment="1">
      <alignment vertical="center" wrapText="1"/>
    </xf>
    <xf numFmtId="0" fontId="3" fillId="7" borderId="64" xfId="0" applyFont="1" applyFill="1" applyBorder="1" applyAlignment="1">
      <alignment vertical="center" wrapText="1"/>
    </xf>
    <xf numFmtId="0" fontId="3" fillId="7" borderId="67" xfId="0" applyFont="1" applyFill="1" applyBorder="1" applyAlignment="1">
      <alignment vertical="center" wrapText="1"/>
    </xf>
    <xf numFmtId="0" fontId="0" fillId="7" borderId="49" xfId="0" applyFill="1" applyBorder="1" applyAlignment="1">
      <alignment vertical="center" wrapText="1"/>
    </xf>
    <xf numFmtId="0" fontId="0" fillId="7" borderId="68" xfId="0" applyFill="1" applyBorder="1" applyAlignment="1">
      <alignment vertical="center" wrapText="1"/>
    </xf>
    <xf numFmtId="0" fontId="1" fillId="8" borderId="69" xfId="0" applyFont="1" applyFill="1" applyBorder="1" applyAlignment="1">
      <alignment horizontal="center" vertical="center" wrapText="1"/>
    </xf>
    <xf numFmtId="2" fontId="0" fillId="6" borderId="44" xfId="0" applyNumberFormat="1" applyFill="1" applyBorder="1" applyAlignment="1">
      <alignment vertical="center" wrapText="1"/>
    </xf>
    <xf numFmtId="0" fontId="1" fillId="8" borderId="70" xfId="0" applyFont="1" applyFill="1" applyBorder="1" applyAlignment="1">
      <alignment horizontal="center" vertical="center" wrapText="1"/>
    </xf>
    <xf numFmtId="0" fontId="1" fillId="12" borderId="50" xfId="0" applyFont="1" applyFill="1" applyBorder="1" applyAlignment="1">
      <alignment horizontal="center" vertical="center" wrapText="1"/>
    </xf>
    <xf numFmtId="0" fontId="1" fillId="8" borderId="77" xfId="0" applyFont="1" applyFill="1" applyBorder="1" applyAlignment="1">
      <alignment horizontal="center" vertical="center" wrapText="1"/>
    </xf>
    <xf numFmtId="0" fontId="1" fillId="8" borderId="80" xfId="0" applyFont="1" applyFill="1" applyBorder="1" applyAlignment="1">
      <alignment horizontal="center" vertical="center" wrapText="1"/>
    </xf>
    <xf numFmtId="0" fontId="0" fillId="6" borderId="102" xfId="0" applyFill="1" applyBorder="1" applyAlignment="1">
      <alignment horizontal="center" vertical="center" wrapText="1"/>
    </xf>
    <xf numFmtId="0" fontId="0" fillId="6" borderId="105" xfId="0" applyFill="1" applyBorder="1" applyAlignment="1">
      <alignment horizontal="center" vertical="center" wrapText="1"/>
    </xf>
    <xf numFmtId="0" fontId="0" fillId="6" borderId="106" xfId="0" applyFill="1" applyBorder="1" applyAlignment="1">
      <alignment horizontal="center" vertical="center" wrapText="1"/>
    </xf>
    <xf numFmtId="0" fontId="0" fillId="6" borderId="107" xfId="0" applyFill="1" applyBorder="1" applyAlignment="1">
      <alignment horizontal="center" vertical="center" wrapText="1"/>
    </xf>
    <xf numFmtId="0" fontId="1" fillId="8" borderId="50" xfId="0" applyFont="1" applyFill="1" applyBorder="1" applyAlignment="1">
      <alignment horizontal="center" vertical="center" wrapText="1"/>
    </xf>
    <xf numFmtId="0" fontId="0" fillId="12" borderId="1" xfId="0" applyFill="1" applyBorder="1" applyAlignment="1">
      <alignment vertical="center" wrapText="1"/>
    </xf>
    <xf numFmtId="0" fontId="0" fillId="6" borderId="109" xfId="0" applyFill="1" applyBorder="1" applyAlignment="1">
      <alignment vertical="center" wrapText="1"/>
    </xf>
    <xf numFmtId="0" fontId="0" fillId="6" borderId="92" xfId="0" applyFill="1" applyBorder="1" applyAlignment="1">
      <alignment vertical="center" wrapText="1"/>
    </xf>
    <xf numFmtId="0" fontId="0" fillId="7" borderId="110" xfId="0" applyFill="1" applyBorder="1" applyAlignment="1">
      <alignment vertical="center" wrapText="1"/>
    </xf>
    <xf numFmtId="0" fontId="0" fillId="6" borderId="75" xfId="0" applyFill="1" applyBorder="1" applyAlignment="1">
      <alignment vertical="center" wrapText="1"/>
    </xf>
    <xf numFmtId="0" fontId="1" fillId="8" borderId="71" xfId="0" applyFont="1" applyFill="1" applyBorder="1" applyAlignment="1">
      <alignment horizontal="center" vertical="center" wrapText="1"/>
    </xf>
    <xf numFmtId="2" fontId="0" fillId="6" borderId="78" xfId="0" applyNumberFormat="1" applyFill="1" applyBorder="1" applyAlignment="1">
      <alignment vertical="center" wrapText="1"/>
    </xf>
    <xf numFmtId="0" fontId="1" fillId="6" borderId="1" xfId="0" applyFont="1" applyFill="1" applyBorder="1" applyAlignment="1">
      <alignment horizontal="center" vertical="center" wrapText="1"/>
    </xf>
    <xf numFmtId="0" fontId="0" fillId="6" borderId="112" xfId="0" applyFill="1" applyBorder="1" applyAlignment="1">
      <alignment vertical="center" wrapText="1"/>
    </xf>
    <xf numFmtId="0" fontId="0" fillId="6" borderId="100" xfId="0" applyFill="1" applyBorder="1" applyAlignment="1">
      <alignment vertical="center" wrapText="1"/>
    </xf>
    <xf numFmtId="0" fontId="0" fillId="6" borderId="99" xfId="0" applyFill="1" applyBorder="1" applyAlignment="1">
      <alignment vertical="center" wrapText="1"/>
    </xf>
    <xf numFmtId="0" fontId="0" fillId="6" borderId="97" xfId="0" applyFill="1" applyBorder="1" applyAlignment="1">
      <alignment vertical="center" wrapText="1"/>
    </xf>
    <xf numFmtId="0" fontId="0" fillId="6" borderId="96" xfId="0" applyFill="1" applyBorder="1" applyAlignment="1">
      <alignment vertical="center" wrapText="1"/>
    </xf>
    <xf numFmtId="0" fontId="0" fillId="6" borderId="101" xfId="0" applyFill="1" applyBorder="1" applyAlignment="1">
      <alignment vertical="center" wrapText="1"/>
    </xf>
    <xf numFmtId="0" fontId="0" fillId="6" borderId="63" xfId="0" applyFill="1" applyBorder="1" applyAlignment="1">
      <alignment horizontal="center" vertical="center" wrapText="1"/>
    </xf>
    <xf numFmtId="0" fontId="0" fillId="6" borderId="64" xfId="0" applyFill="1" applyBorder="1" applyAlignment="1">
      <alignment horizontal="center" vertical="center" wrapText="1"/>
    </xf>
    <xf numFmtId="0" fontId="0" fillId="6" borderId="67" xfId="0" applyFill="1" applyBorder="1" applyAlignment="1">
      <alignment horizontal="center" vertical="center" wrapText="1"/>
    </xf>
    <xf numFmtId="0" fontId="0" fillId="6" borderId="49" xfId="0" applyFill="1" applyBorder="1" applyAlignment="1">
      <alignment horizontal="center" vertical="center" wrapText="1"/>
    </xf>
    <xf numFmtId="0" fontId="0" fillId="6" borderId="110" xfId="0" applyFill="1" applyBorder="1" applyAlignment="1">
      <alignment horizontal="center" vertical="center" wrapText="1"/>
    </xf>
    <xf numFmtId="0" fontId="0" fillId="6" borderId="68" xfId="0" applyFill="1" applyBorder="1" applyAlignment="1">
      <alignment horizontal="center" vertical="center" wrapText="1"/>
    </xf>
    <xf numFmtId="0" fontId="0" fillId="6" borderId="114" xfId="0" applyFill="1" applyBorder="1" applyAlignment="1">
      <alignment horizontal="center" vertical="center" wrapText="1"/>
    </xf>
    <xf numFmtId="0" fontId="0" fillId="6" borderId="117" xfId="0" applyFill="1" applyBorder="1" applyAlignment="1">
      <alignment horizontal="center" vertical="center" wrapText="1"/>
    </xf>
    <xf numFmtId="0" fontId="0" fillId="6" borderId="118" xfId="0" applyFill="1" applyBorder="1" applyAlignment="1">
      <alignment horizontal="center" vertical="center" wrapText="1"/>
    </xf>
    <xf numFmtId="0" fontId="0" fillId="6" borderId="119" xfId="0" applyFill="1" applyBorder="1" applyAlignment="1">
      <alignment horizontal="center" vertical="center" wrapText="1"/>
    </xf>
    <xf numFmtId="0" fontId="0" fillId="6" borderId="98" xfId="0" applyFill="1" applyBorder="1" applyAlignment="1">
      <alignment vertical="center" wrapText="1"/>
    </xf>
    <xf numFmtId="0" fontId="0" fillId="6" borderId="120" xfId="0" applyFill="1" applyBorder="1" applyAlignment="1">
      <alignment vertical="center" wrapText="1"/>
    </xf>
    <xf numFmtId="0" fontId="3" fillId="6" borderId="97" xfId="0" applyFont="1" applyFill="1" applyBorder="1" applyAlignment="1">
      <alignment vertical="center" wrapText="1"/>
    </xf>
    <xf numFmtId="0" fontId="3" fillId="6" borderId="100" xfId="0" applyFont="1" applyFill="1" applyBorder="1" applyAlignment="1">
      <alignment vertical="center" wrapText="1"/>
    </xf>
    <xf numFmtId="0" fontId="3" fillId="6" borderId="99" xfId="0" applyFont="1" applyFill="1" applyBorder="1" applyAlignment="1">
      <alignment vertical="center" wrapText="1"/>
    </xf>
    <xf numFmtId="0" fontId="0" fillId="6" borderId="65" xfId="0" applyFill="1" applyBorder="1" applyAlignment="1">
      <alignment horizontal="center" vertical="center" wrapText="1"/>
    </xf>
    <xf numFmtId="0" fontId="0" fillId="6" borderId="66" xfId="0"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64" xfId="0" applyFont="1" applyFill="1" applyBorder="1" applyAlignment="1">
      <alignment horizontal="center" vertical="center" wrapText="1"/>
    </xf>
    <xf numFmtId="0" fontId="3" fillId="6" borderId="67" xfId="0" applyFont="1" applyFill="1" applyBorder="1" applyAlignment="1">
      <alignment horizontal="center" vertical="center" wrapText="1"/>
    </xf>
    <xf numFmtId="0" fontId="0" fillId="3" borderId="134" xfId="0" applyFill="1" applyBorder="1" applyAlignment="1">
      <alignment horizontal="center" vertical="center" wrapText="1"/>
    </xf>
    <xf numFmtId="0" fontId="0" fillId="4" borderId="135" xfId="0" applyFill="1" applyBorder="1" applyAlignment="1">
      <alignment horizontal="center" vertical="center" wrapText="1"/>
    </xf>
    <xf numFmtId="0" fontId="0" fillId="5" borderId="135" xfId="0" applyFill="1" applyBorder="1" applyAlignment="1">
      <alignment horizontal="center" vertical="center" wrapText="1"/>
    </xf>
    <xf numFmtId="0" fontId="0" fillId="13" borderId="134" xfId="0" applyFill="1" applyBorder="1" applyAlignment="1">
      <alignment horizontal="center" vertical="center" wrapText="1"/>
    </xf>
    <xf numFmtId="0" fontId="0" fillId="13" borderId="135" xfId="0" applyFill="1" applyBorder="1" applyAlignment="1">
      <alignment horizontal="center" vertical="center" wrapText="1"/>
    </xf>
    <xf numFmtId="0" fontId="0" fillId="13" borderId="136" xfId="0" applyFill="1" applyBorder="1" applyAlignment="1">
      <alignment horizontal="center" vertical="center" wrapText="1"/>
    </xf>
    <xf numFmtId="0" fontId="0" fillId="2" borderId="136" xfId="0" applyFill="1" applyBorder="1" applyAlignment="1">
      <alignment horizontal="center" vertical="center" wrapText="1"/>
    </xf>
    <xf numFmtId="0" fontId="0" fillId="13" borderId="138" xfId="0" applyFill="1" applyBorder="1" applyAlignment="1">
      <alignment horizontal="center" vertical="center" wrapText="1"/>
    </xf>
    <xf numFmtId="0" fontId="0" fillId="3" borderId="138" xfId="0" applyFill="1" applyBorder="1" applyAlignment="1">
      <alignment horizontal="center" vertical="center" wrapText="1"/>
    </xf>
    <xf numFmtId="0" fontId="0" fillId="13" borderId="48" xfId="0" applyFill="1" applyBorder="1" applyAlignment="1">
      <alignment horizontal="center" vertical="center" wrapText="1"/>
    </xf>
    <xf numFmtId="0" fontId="1" fillId="6" borderId="141" xfId="0" applyFont="1" applyFill="1" applyBorder="1" applyAlignment="1">
      <alignment horizontal="center" vertical="center" wrapText="1"/>
    </xf>
    <xf numFmtId="0" fontId="0" fillId="6" borderId="74" xfId="0" applyFill="1" applyBorder="1" applyAlignment="1">
      <alignment horizontal="center" vertical="center" wrapText="1"/>
    </xf>
    <xf numFmtId="0" fontId="1" fillId="6" borderId="142" xfId="0" applyFont="1" applyFill="1" applyBorder="1" applyAlignment="1">
      <alignment horizontal="center" vertical="center" wrapText="1"/>
    </xf>
    <xf numFmtId="164" fontId="0" fillId="13" borderId="135" xfId="0" applyNumberFormat="1" applyFill="1" applyBorder="1" applyAlignment="1">
      <alignment horizontal="center" vertical="center" wrapText="1"/>
    </xf>
    <xf numFmtId="164" fontId="0" fillId="5" borderId="135" xfId="0" applyNumberFormat="1" applyFill="1" applyBorder="1" applyAlignment="1">
      <alignment horizontal="center" vertical="center" wrapText="1"/>
    </xf>
    <xf numFmtId="164" fontId="0" fillId="13" borderId="136" xfId="0" applyNumberFormat="1" applyFill="1" applyBorder="1" applyAlignment="1">
      <alignment horizontal="center" vertical="center" wrapText="1"/>
    </xf>
    <xf numFmtId="164" fontId="0" fillId="13" borderId="138" xfId="0" applyNumberFormat="1" applyFill="1" applyBorder="1" applyAlignment="1">
      <alignment horizontal="center" vertical="center" wrapText="1"/>
    </xf>
    <xf numFmtId="164" fontId="0" fillId="3" borderId="138" xfId="0" applyNumberFormat="1" applyFill="1" applyBorder="1" applyAlignment="1">
      <alignment horizontal="center" vertical="center" wrapText="1"/>
    </xf>
    <xf numFmtId="164" fontId="0" fillId="4" borderId="135" xfId="0" applyNumberFormat="1" applyFill="1" applyBorder="1" applyAlignment="1">
      <alignment horizontal="center" vertical="center" wrapText="1"/>
    </xf>
    <xf numFmtId="164" fontId="0" fillId="13" borderId="48" xfId="0" applyNumberFormat="1" applyFill="1" applyBorder="1" applyAlignment="1">
      <alignment horizontal="center" vertical="center" wrapText="1"/>
    </xf>
    <xf numFmtId="164" fontId="0" fillId="13" borderId="137" xfId="0" applyNumberFormat="1" applyFill="1" applyBorder="1" applyAlignment="1">
      <alignment horizontal="center" vertical="center" wrapText="1"/>
    </xf>
    <xf numFmtId="164" fontId="0" fillId="13" borderId="42" xfId="0" applyNumberFormat="1" applyFill="1" applyBorder="1" applyAlignment="1">
      <alignment horizontal="center" vertical="center" wrapText="1"/>
    </xf>
    <xf numFmtId="164" fontId="0" fillId="14" borderId="136" xfId="0" applyNumberFormat="1" applyFill="1" applyBorder="1" applyAlignment="1">
      <alignment horizontal="center" vertical="center" wrapText="1"/>
    </xf>
    <xf numFmtId="164" fontId="0" fillId="14" borderId="42" xfId="0" applyNumberFormat="1" applyFill="1" applyBorder="1" applyAlignment="1">
      <alignment horizontal="center" vertical="center" wrapText="1"/>
    </xf>
    <xf numFmtId="0" fontId="1" fillId="6" borderId="30" xfId="0" applyFont="1" applyFill="1" applyBorder="1" applyAlignment="1">
      <alignment horizontal="center" vertical="center" wrapText="1"/>
    </xf>
    <xf numFmtId="0" fontId="0" fillId="6" borderId="16" xfId="0" applyFill="1" applyBorder="1" applyAlignment="1">
      <alignment horizontal="center" vertical="center" wrapText="1"/>
    </xf>
    <xf numFmtId="0" fontId="0" fillId="6" borderId="82" xfId="0" applyFill="1" applyBorder="1" applyAlignment="1">
      <alignment horizontal="center" vertical="center" wrapText="1"/>
    </xf>
    <xf numFmtId="0" fontId="0" fillId="6" borderId="114" xfId="0" applyFill="1" applyBorder="1" applyAlignment="1">
      <alignment vertical="center" wrapText="1"/>
    </xf>
    <xf numFmtId="0" fontId="0" fillId="6" borderId="118" xfId="0" applyFill="1" applyBorder="1" applyAlignment="1">
      <alignment vertical="center" wrapText="1"/>
    </xf>
    <xf numFmtId="0" fontId="0" fillId="6" borderId="117" xfId="0" applyFill="1" applyBorder="1" applyAlignment="1">
      <alignment vertical="center" wrapText="1"/>
    </xf>
    <xf numFmtId="0" fontId="0" fillId="6" borderId="119" xfId="0" applyFill="1" applyBorder="1" applyAlignment="1">
      <alignment vertical="center" wrapText="1"/>
    </xf>
    <xf numFmtId="0" fontId="1" fillId="8" borderId="144" xfId="0" applyFont="1" applyFill="1" applyBorder="1" applyAlignment="1">
      <alignment horizontal="center" vertical="center" wrapText="1"/>
    </xf>
    <xf numFmtId="0" fontId="1" fillId="8" borderId="145" xfId="0" applyFont="1" applyFill="1" applyBorder="1" applyAlignment="1">
      <alignment horizontal="center" vertical="center" wrapText="1"/>
    </xf>
    <xf numFmtId="0" fontId="0" fillId="10" borderId="114" xfId="0" applyFill="1" applyBorder="1" applyAlignment="1">
      <alignment vertical="center" wrapText="1"/>
    </xf>
    <xf numFmtId="0" fontId="0" fillId="10" borderId="118" xfId="0" applyFill="1" applyBorder="1" applyAlignment="1">
      <alignment vertical="center" wrapText="1"/>
    </xf>
    <xf numFmtId="0" fontId="0" fillId="10" borderId="115" xfId="0" applyFill="1" applyBorder="1" applyAlignment="1">
      <alignment vertical="center" wrapText="1"/>
    </xf>
    <xf numFmtId="0" fontId="0" fillId="10" borderId="143" xfId="0" applyFill="1" applyBorder="1" applyAlignment="1">
      <alignment vertical="center" wrapText="1"/>
    </xf>
    <xf numFmtId="0" fontId="0" fillId="10" borderId="117" xfId="0" applyFill="1" applyBorder="1" applyAlignment="1">
      <alignment vertical="center" wrapText="1"/>
    </xf>
    <xf numFmtId="0" fontId="3" fillId="10" borderId="114" xfId="0" applyFont="1" applyFill="1" applyBorder="1" applyAlignment="1">
      <alignment vertical="center" wrapText="1"/>
    </xf>
    <xf numFmtId="0" fontId="3" fillId="10" borderId="118" xfId="0" applyFont="1" applyFill="1" applyBorder="1" applyAlignment="1">
      <alignment vertical="center" wrapText="1"/>
    </xf>
    <xf numFmtId="0" fontId="3" fillId="10" borderId="117" xfId="0" applyFont="1" applyFill="1" applyBorder="1" applyAlignment="1">
      <alignment vertical="center" wrapText="1"/>
    </xf>
    <xf numFmtId="0" fontId="0" fillId="10" borderId="119" xfId="0" applyFill="1" applyBorder="1" applyAlignment="1">
      <alignment vertical="center" wrapText="1"/>
    </xf>
    <xf numFmtId="0" fontId="0" fillId="6" borderId="150" xfId="0" applyFill="1" applyBorder="1" applyAlignment="1">
      <alignment vertical="center" wrapText="1"/>
    </xf>
    <xf numFmtId="0" fontId="0" fillId="6" borderId="151" xfId="0" applyFill="1" applyBorder="1" applyAlignment="1">
      <alignment vertical="center" wrapText="1"/>
    </xf>
    <xf numFmtId="0" fontId="0" fillId="6" borderId="152" xfId="0" applyFill="1" applyBorder="1" applyAlignment="1">
      <alignment vertical="center" wrapText="1"/>
    </xf>
    <xf numFmtId="0" fontId="0" fillId="6" borderId="153" xfId="0" applyFill="1" applyBorder="1" applyAlignment="1">
      <alignment vertical="center" wrapText="1"/>
    </xf>
    <xf numFmtId="0" fontId="0" fillId="6" borderId="73" xfId="0" applyFill="1" applyBorder="1" applyAlignment="1">
      <alignment vertical="center" wrapText="1"/>
    </xf>
    <xf numFmtId="0" fontId="0" fillId="6" borderId="121" xfId="0" applyFill="1" applyBorder="1" applyAlignment="1">
      <alignment vertical="center" wrapText="1"/>
    </xf>
    <xf numFmtId="0" fontId="0" fillId="6" borderId="0" xfId="0" applyFill="1" applyBorder="1" applyAlignment="1">
      <alignment vertical="center" wrapText="1"/>
    </xf>
    <xf numFmtId="0" fontId="0" fillId="6" borderId="154" xfId="0" applyFill="1" applyBorder="1" applyAlignment="1">
      <alignment vertical="center" wrapText="1"/>
    </xf>
    <xf numFmtId="165" fontId="0" fillId="13" borderId="134" xfId="1" applyNumberFormat="1" applyFont="1" applyFill="1" applyBorder="1" applyAlignment="1">
      <alignment horizontal="center" vertical="center" wrapText="1"/>
    </xf>
    <xf numFmtId="165" fontId="0" fillId="3" borderId="134" xfId="1" applyNumberFormat="1" applyFont="1" applyFill="1" applyBorder="1" applyAlignment="1">
      <alignment horizontal="center" vertical="center" wrapText="1"/>
    </xf>
    <xf numFmtId="165" fontId="0" fillId="13" borderId="135" xfId="1" applyNumberFormat="1" applyFont="1" applyFill="1" applyBorder="1" applyAlignment="1">
      <alignment horizontal="center" vertical="center" wrapText="1"/>
    </xf>
    <xf numFmtId="165" fontId="0" fillId="4" borderId="135" xfId="1" applyNumberFormat="1" applyFont="1" applyFill="1" applyBorder="1" applyAlignment="1">
      <alignment horizontal="center" vertical="center" wrapText="1"/>
    </xf>
    <xf numFmtId="165" fontId="0" fillId="5" borderId="135" xfId="1" applyNumberFormat="1" applyFont="1" applyFill="1" applyBorder="1" applyAlignment="1">
      <alignment horizontal="center" vertical="center" wrapText="1"/>
    </xf>
    <xf numFmtId="165" fontId="0" fillId="13" borderId="136" xfId="1" applyNumberFormat="1" applyFont="1" applyFill="1" applyBorder="1" applyAlignment="1">
      <alignment horizontal="center" vertical="center" wrapText="1"/>
    </xf>
    <xf numFmtId="165" fontId="0" fillId="14" borderId="136" xfId="1" applyNumberFormat="1" applyFont="1" applyFill="1" applyBorder="1" applyAlignment="1">
      <alignment horizontal="center" vertical="center" wrapText="1"/>
    </xf>
    <xf numFmtId="165" fontId="0" fillId="13" borderId="138" xfId="1" applyNumberFormat="1" applyFont="1" applyFill="1" applyBorder="1" applyAlignment="1">
      <alignment horizontal="center" vertical="center" wrapText="1"/>
    </xf>
    <xf numFmtId="165" fontId="0" fillId="3" borderId="138" xfId="1" applyNumberFormat="1" applyFont="1" applyFill="1" applyBorder="1" applyAlignment="1">
      <alignment horizontal="center" vertical="center" wrapText="1"/>
    </xf>
    <xf numFmtId="165" fontId="0" fillId="13" borderId="48" xfId="1" applyNumberFormat="1" applyFont="1" applyFill="1" applyBorder="1" applyAlignment="1">
      <alignment horizontal="center" vertical="center" wrapText="1"/>
    </xf>
    <xf numFmtId="0" fontId="0" fillId="14" borderId="136" xfId="0" applyFill="1" applyBorder="1" applyAlignment="1">
      <alignment horizontal="center" vertical="center" wrapText="1"/>
    </xf>
    <xf numFmtId="0" fontId="0" fillId="14" borderId="48" xfId="0" applyFill="1" applyBorder="1" applyAlignment="1">
      <alignment horizontal="center" vertical="center" wrapText="1"/>
    </xf>
    <xf numFmtId="0" fontId="1" fillId="6" borderId="1" xfId="0" applyFont="1" applyFill="1" applyBorder="1" applyAlignment="1">
      <alignment horizontal="center" vertical="center" wrapText="1"/>
    </xf>
    <xf numFmtId="4" fontId="1" fillId="9" borderId="1" xfId="0" applyNumberFormat="1" applyFont="1" applyFill="1" applyBorder="1" applyAlignment="1">
      <alignment horizontal="center" vertical="center" wrapText="1"/>
    </xf>
    <xf numFmtId="0" fontId="0" fillId="6" borderId="159" xfId="0" applyFill="1" applyBorder="1" applyAlignment="1">
      <alignment vertical="center" wrapText="1"/>
    </xf>
    <xf numFmtId="0" fontId="0" fillId="6" borderId="143" xfId="0" applyFill="1" applyBorder="1" applyAlignment="1">
      <alignment vertical="center" wrapText="1"/>
    </xf>
    <xf numFmtId="0" fontId="0" fillId="7" borderId="74" xfId="0" applyFill="1" applyBorder="1" applyAlignment="1">
      <alignment vertical="center" wrapText="1"/>
    </xf>
    <xf numFmtId="164" fontId="0" fillId="13" borderId="134" xfId="0" applyNumberFormat="1" applyFill="1" applyBorder="1" applyAlignment="1">
      <alignment horizontal="center" vertical="center" wrapText="1"/>
    </xf>
    <xf numFmtId="164" fontId="0" fillId="3" borderId="134" xfId="0" applyNumberFormat="1" applyFill="1" applyBorder="1" applyAlignment="1">
      <alignment horizontal="center" vertical="center" wrapText="1"/>
    </xf>
    <xf numFmtId="164" fontId="0" fillId="14" borderId="48" xfId="0" applyNumberFormat="1" applyFill="1" applyBorder="1" applyAlignment="1">
      <alignment horizontal="center" vertical="center" wrapText="1"/>
    </xf>
    <xf numFmtId="0" fontId="0" fillId="0" borderId="161" xfId="0" applyBorder="1"/>
    <xf numFmtId="0" fontId="1" fillId="6" borderId="162" xfId="0" applyFont="1" applyFill="1" applyBorder="1" applyAlignment="1">
      <alignment horizontal="center" vertical="center" wrapText="1"/>
    </xf>
    <xf numFmtId="0" fontId="0" fillId="6" borderId="163" xfId="0" applyFill="1" applyBorder="1" applyAlignment="1">
      <alignment horizontal="center" vertical="center" wrapText="1"/>
    </xf>
    <xf numFmtId="0" fontId="0" fillId="6" borderId="163" xfId="0" applyFill="1" applyBorder="1" applyAlignment="1">
      <alignment vertical="center" wrapText="1"/>
    </xf>
    <xf numFmtId="0" fontId="0" fillId="6" borderId="165" xfId="0" applyFill="1" applyBorder="1" applyAlignment="1">
      <alignment horizontal="center" vertical="center" wrapText="1"/>
    </xf>
    <xf numFmtId="0" fontId="0" fillId="6" borderId="168" xfId="0" applyFill="1" applyBorder="1" applyAlignment="1">
      <alignment horizontal="center" vertical="center" wrapText="1"/>
    </xf>
    <xf numFmtId="0" fontId="0" fillId="6" borderId="164" xfId="0" applyFill="1" applyBorder="1" applyAlignment="1">
      <alignment horizontal="center" vertical="center" wrapText="1"/>
    </xf>
    <xf numFmtId="0" fontId="0" fillId="6" borderId="166" xfId="0" applyFill="1" applyBorder="1" applyAlignment="1">
      <alignment vertical="center" wrapText="1"/>
    </xf>
    <xf numFmtId="0" fontId="0" fillId="6" borderId="167" xfId="0" applyFill="1" applyBorder="1" applyAlignment="1">
      <alignment vertical="center" wrapText="1"/>
    </xf>
    <xf numFmtId="0" fontId="0" fillId="7" borderId="164" xfId="0" applyFill="1" applyBorder="1" applyAlignment="1">
      <alignment vertical="center" wrapText="1"/>
    </xf>
    <xf numFmtId="0" fontId="0" fillId="0" borderId="169" xfId="0" applyBorder="1"/>
    <xf numFmtId="0" fontId="0" fillId="6" borderId="170" xfId="0" applyFill="1" applyBorder="1" applyAlignment="1">
      <alignment vertical="center" wrapText="1"/>
    </xf>
    <xf numFmtId="0" fontId="0" fillId="6" borderId="4" xfId="0" applyFill="1" applyBorder="1" applyAlignment="1">
      <alignment vertical="center" wrapText="1"/>
    </xf>
    <xf numFmtId="0" fontId="0" fillId="6" borderId="171" xfId="0" applyFill="1" applyBorder="1" applyAlignment="1">
      <alignment vertical="center" wrapText="1"/>
    </xf>
    <xf numFmtId="166" fontId="1" fillId="9" borderId="1" xfId="0" applyNumberFormat="1" applyFont="1" applyFill="1" applyBorder="1" applyAlignment="1">
      <alignment horizontal="center" vertical="center" wrapText="1"/>
    </xf>
    <xf numFmtId="0" fontId="0" fillId="6" borderId="10" xfId="0" applyFill="1" applyBorder="1" applyAlignment="1">
      <alignment vertical="center" wrapText="1"/>
    </xf>
    <xf numFmtId="0" fontId="0" fillId="6" borderId="13" xfId="0" applyFill="1" applyBorder="1" applyAlignment="1">
      <alignment vertical="center" wrapText="1"/>
    </xf>
    <xf numFmtId="0" fontId="1" fillId="8" borderId="19" xfId="0" applyFont="1" applyFill="1" applyBorder="1" applyAlignment="1">
      <alignment horizontal="center" vertical="center" wrapText="1"/>
    </xf>
    <xf numFmtId="0" fontId="1" fillId="8" borderId="27" xfId="0" applyFont="1" applyFill="1" applyBorder="1" applyAlignment="1">
      <alignment horizontal="center" vertical="center" wrapText="1"/>
    </xf>
    <xf numFmtId="0" fontId="0" fillId="6" borderId="11" xfId="0" applyFill="1" applyBorder="1" applyAlignment="1">
      <alignment vertical="center" wrapText="1"/>
    </xf>
    <xf numFmtId="0" fontId="0" fillId="6" borderId="36" xfId="0" applyFill="1" applyBorder="1" applyAlignment="1">
      <alignment vertical="center" wrapText="1"/>
    </xf>
    <xf numFmtId="0" fontId="0" fillId="6" borderId="43" xfId="0" applyFill="1" applyBorder="1" applyAlignment="1">
      <alignment vertical="center" wrapText="1"/>
    </xf>
    <xf numFmtId="0" fontId="0" fillId="6" borderId="54" xfId="0" applyFill="1" applyBorder="1" applyAlignment="1">
      <alignment vertical="center" wrapText="1"/>
    </xf>
    <xf numFmtId="0" fontId="0" fillId="6" borderId="55" xfId="0" applyFill="1" applyBorder="1" applyAlignment="1">
      <alignment vertical="center" wrapText="1"/>
    </xf>
    <xf numFmtId="0" fontId="0" fillId="6" borderId="56" xfId="0" applyFill="1" applyBorder="1" applyAlignment="1">
      <alignment vertical="center" wrapText="1"/>
    </xf>
    <xf numFmtId="0" fontId="0" fillId="6" borderId="60" xfId="0" applyFill="1" applyBorder="1" applyAlignment="1">
      <alignment vertical="center" wrapText="1"/>
    </xf>
    <xf numFmtId="0" fontId="0" fillId="6" borderId="61" xfId="0" applyFill="1" applyBorder="1" applyAlignment="1">
      <alignment vertical="center" wrapText="1"/>
    </xf>
    <xf numFmtId="0" fontId="0" fillId="6" borderId="62" xfId="0" applyFill="1" applyBorder="1" applyAlignment="1">
      <alignment vertical="center" wrapText="1"/>
    </xf>
    <xf numFmtId="0" fontId="0" fillId="7" borderId="66" xfId="0" applyFill="1" applyBorder="1" applyAlignment="1">
      <alignment vertical="center" wrapText="1"/>
    </xf>
    <xf numFmtId="0" fontId="1" fillId="8" borderId="69" xfId="0" applyFont="1" applyFill="1" applyBorder="1" applyAlignment="1">
      <alignment horizontal="center" vertical="center" wrapText="1"/>
    </xf>
    <xf numFmtId="0" fontId="1" fillId="8" borderId="70" xfId="0" applyFont="1" applyFill="1" applyBorder="1" applyAlignment="1">
      <alignment horizontal="center" vertical="center" wrapText="1"/>
    </xf>
    <xf numFmtId="0" fontId="1" fillId="12" borderId="50" xfId="0" applyFont="1" applyFill="1" applyBorder="1" applyAlignment="1">
      <alignment horizontal="center" vertical="center" wrapText="1"/>
    </xf>
    <xf numFmtId="0" fontId="1" fillId="8" borderId="77" xfId="0" applyFont="1" applyFill="1" applyBorder="1" applyAlignment="1">
      <alignment horizontal="center" vertical="center" wrapText="1"/>
    </xf>
    <xf numFmtId="0" fontId="1" fillId="8" borderId="50" xfId="0" applyFont="1" applyFill="1" applyBorder="1" applyAlignment="1">
      <alignment horizontal="center" vertical="center" wrapText="1"/>
    </xf>
    <xf numFmtId="0" fontId="0" fillId="6" borderId="109" xfId="0" applyFill="1" applyBorder="1" applyAlignment="1">
      <alignment vertical="center" wrapText="1"/>
    </xf>
    <xf numFmtId="0" fontId="1" fillId="8" borderId="71" xfId="0" applyFont="1" applyFill="1" applyBorder="1" applyAlignment="1">
      <alignment horizontal="center" vertical="center" wrapText="1"/>
    </xf>
    <xf numFmtId="0" fontId="0" fillId="6" borderId="99" xfId="0" applyFill="1" applyBorder="1" applyAlignment="1">
      <alignment vertical="center" wrapText="1"/>
    </xf>
    <xf numFmtId="0" fontId="0" fillId="6" borderId="101" xfId="0" applyFill="1" applyBorder="1" applyAlignment="1">
      <alignment vertical="center" wrapText="1"/>
    </xf>
    <xf numFmtId="0" fontId="0" fillId="6" borderId="120" xfId="0" applyFill="1" applyBorder="1" applyAlignment="1">
      <alignment vertical="center" wrapText="1"/>
    </xf>
    <xf numFmtId="0" fontId="0" fillId="3" borderId="134" xfId="0" applyFill="1" applyBorder="1" applyAlignment="1">
      <alignment horizontal="center" vertical="center" wrapText="1"/>
    </xf>
    <xf numFmtId="0" fontId="0" fillId="4" borderId="135" xfId="0" applyFill="1" applyBorder="1" applyAlignment="1">
      <alignment horizontal="center" vertical="center" wrapText="1"/>
    </xf>
    <xf numFmtId="0" fontId="0" fillId="5" borderId="135" xfId="0" applyFill="1" applyBorder="1" applyAlignment="1">
      <alignment horizontal="center" vertical="center" wrapText="1"/>
    </xf>
    <xf numFmtId="0" fontId="0" fillId="3" borderId="138" xfId="0" applyFill="1" applyBorder="1" applyAlignment="1">
      <alignment horizontal="center" vertical="center" wrapText="1"/>
    </xf>
    <xf numFmtId="0" fontId="0" fillId="10" borderId="22" xfId="0" applyFill="1" applyBorder="1" applyAlignment="1">
      <alignment horizontal="center" vertical="center"/>
    </xf>
    <xf numFmtId="0" fontId="0" fillId="6" borderId="117" xfId="0" applyFill="1" applyBorder="1" applyAlignment="1">
      <alignment vertical="center" wrapText="1"/>
    </xf>
    <xf numFmtId="0" fontId="0" fillId="6" borderId="119" xfId="0" applyFill="1" applyBorder="1" applyAlignment="1">
      <alignment vertical="center" wrapText="1"/>
    </xf>
    <xf numFmtId="0" fontId="0" fillId="6" borderId="150" xfId="0" applyFill="1" applyBorder="1" applyAlignment="1">
      <alignment vertical="center" wrapText="1"/>
    </xf>
    <xf numFmtId="0" fontId="0" fillId="6" borderId="151" xfId="0" applyFill="1" applyBorder="1" applyAlignment="1">
      <alignment vertical="center" wrapText="1"/>
    </xf>
    <xf numFmtId="0" fontId="0" fillId="6" borderId="153" xfId="0" applyFill="1" applyBorder="1" applyAlignment="1">
      <alignment vertical="center" wrapText="1"/>
    </xf>
    <xf numFmtId="0" fontId="0" fillId="6" borderId="154" xfId="0" applyFill="1" applyBorder="1" applyAlignment="1">
      <alignment vertical="center" wrapText="1"/>
    </xf>
    <xf numFmtId="0" fontId="0" fillId="14" borderId="48" xfId="0" applyFill="1" applyBorder="1" applyAlignment="1">
      <alignment horizontal="center" vertical="center" wrapText="1"/>
    </xf>
    <xf numFmtId="0" fontId="0" fillId="6" borderId="127" xfId="0" applyFill="1" applyBorder="1" applyAlignment="1">
      <alignment horizontal="center" vertical="center" wrapText="1"/>
    </xf>
    <xf numFmtId="0" fontId="0" fillId="6" borderId="41" xfId="0" applyFill="1" applyBorder="1" applyAlignment="1">
      <alignment horizontal="center" vertical="center" wrapText="1"/>
    </xf>
    <xf numFmtId="0" fontId="0" fillId="6" borderId="108" xfId="0" applyFill="1" applyBorder="1" applyAlignment="1">
      <alignment horizontal="center" vertical="center" wrapText="1"/>
    </xf>
    <xf numFmtId="0" fontId="0" fillId="6" borderId="81" xfId="0" applyFill="1" applyBorder="1" applyAlignment="1">
      <alignment horizontal="center" vertical="center" wrapText="1"/>
    </xf>
    <xf numFmtId="0" fontId="1" fillId="6" borderId="38" xfId="0" applyFont="1" applyFill="1" applyBorder="1" applyAlignment="1">
      <alignment horizontal="center" vertical="center" wrapText="1"/>
    </xf>
    <xf numFmtId="0" fontId="0" fillId="6" borderId="17" xfId="0" applyFill="1" applyBorder="1" applyAlignment="1">
      <alignment horizontal="center" vertical="center" wrapText="1"/>
    </xf>
    <xf numFmtId="0" fontId="0" fillId="6" borderId="113" xfId="0" applyFill="1" applyBorder="1" applyAlignment="1">
      <alignment horizontal="center" vertical="center" wrapText="1"/>
    </xf>
    <xf numFmtId="0" fontId="0" fillId="6" borderId="116" xfId="0" applyFill="1" applyBorder="1" applyAlignment="1">
      <alignment horizontal="center" vertical="center" wrapText="1"/>
    </xf>
    <xf numFmtId="0" fontId="0" fillId="6" borderId="122" xfId="0" applyFill="1" applyBorder="1" applyAlignment="1">
      <alignment horizontal="center" vertical="center" wrapText="1"/>
    </xf>
    <xf numFmtId="0" fontId="0" fillId="7" borderId="122" xfId="0" applyFill="1" applyBorder="1" applyAlignment="1">
      <alignment horizontal="right" vertical="center" wrapText="1"/>
    </xf>
    <xf numFmtId="0" fontId="0" fillId="6" borderId="159" xfId="0" applyFill="1" applyBorder="1" applyAlignment="1">
      <alignment vertical="center" wrapText="1"/>
    </xf>
    <xf numFmtId="0" fontId="0" fillId="6" borderId="143" xfId="0" applyFill="1" applyBorder="1" applyAlignment="1">
      <alignment vertical="center" wrapText="1"/>
    </xf>
    <xf numFmtId="0" fontId="0" fillId="7" borderId="74" xfId="0" applyFill="1" applyBorder="1" applyAlignment="1">
      <alignment vertical="center" wrapText="1"/>
    </xf>
    <xf numFmtId="0" fontId="1" fillId="6" borderId="172" xfId="0" applyFont="1" applyFill="1" applyBorder="1" applyAlignment="1">
      <alignment horizontal="center" vertical="center" wrapText="1"/>
    </xf>
    <xf numFmtId="0" fontId="0" fillId="7" borderId="127" xfId="0" applyFill="1" applyBorder="1" applyAlignment="1">
      <alignment horizontal="right" vertical="center" wrapText="1"/>
    </xf>
    <xf numFmtId="0" fontId="0" fillId="14" borderId="42" xfId="0" applyFill="1" applyBorder="1" applyAlignment="1">
      <alignment horizontal="center" vertical="center" wrapText="1"/>
    </xf>
    <xf numFmtId="0" fontId="0" fillId="6" borderId="174" xfId="0" applyFill="1" applyBorder="1" applyAlignment="1">
      <alignment vertical="center" wrapText="1"/>
    </xf>
    <xf numFmtId="0" fontId="1" fillId="6" borderId="173" xfId="0" applyFont="1" applyFill="1" applyBorder="1" applyAlignment="1">
      <alignment horizontal="center" vertical="center" wrapText="1"/>
    </xf>
    <xf numFmtId="0" fontId="0" fillId="6" borderId="175" xfId="0" applyFill="1" applyBorder="1" applyAlignment="1">
      <alignment horizontal="center" vertical="center" wrapText="1"/>
    </xf>
    <xf numFmtId="0" fontId="0" fillId="6" borderId="176" xfId="0" applyFill="1" applyBorder="1" applyAlignment="1">
      <alignment horizontal="center" vertical="center" wrapText="1"/>
    </xf>
    <xf numFmtId="0" fontId="0" fillId="6" borderId="177" xfId="0" applyFill="1" applyBorder="1" applyAlignment="1">
      <alignment horizontal="center" vertical="center" wrapText="1"/>
    </xf>
    <xf numFmtId="0" fontId="0" fillId="6" borderId="178" xfId="0" applyFill="1" applyBorder="1" applyAlignment="1">
      <alignment horizontal="center" vertical="center" wrapText="1"/>
    </xf>
    <xf numFmtId="0" fontId="0" fillId="6" borderId="179" xfId="0" applyFill="1" applyBorder="1" applyAlignment="1">
      <alignment vertical="center" wrapText="1"/>
    </xf>
    <xf numFmtId="0" fontId="1" fillId="6" borderId="180" xfId="0" applyFont="1" applyFill="1" applyBorder="1" applyAlignment="1">
      <alignment horizontal="center" vertical="center" wrapText="1"/>
    </xf>
    <xf numFmtId="0" fontId="0" fillId="6" borderId="181" xfId="0" applyFill="1" applyBorder="1" applyAlignment="1">
      <alignment horizontal="center" vertical="center" wrapText="1"/>
    </xf>
    <xf numFmtId="0" fontId="0" fillId="6" borderId="182" xfId="0" applyFill="1" applyBorder="1" applyAlignment="1">
      <alignment horizontal="center" vertical="center" wrapText="1"/>
    </xf>
    <xf numFmtId="0" fontId="0" fillId="6" borderId="183" xfId="0" applyFill="1" applyBorder="1" applyAlignment="1">
      <alignment horizontal="center" vertical="center" wrapText="1"/>
    </xf>
    <xf numFmtId="0" fontId="0" fillId="6" borderId="184" xfId="0" applyFill="1" applyBorder="1" applyAlignment="1">
      <alignment horizontal="center" vertical="center" wrapText="1"/>
    </xf>
    <xf numFmtId="0" fontId="0" fillId="7" borderId="178" xfId="0" applyFill="1" applyBorder="1" applyAlignment="1">
      <alignment vertical="center" wrapText="1"/>
    </xf>
    <xf numFmtId="0" fontId="0" fillId="6" borderId="65" xfId="0" applyFill="1" applyBorder="1" applyAlignment="1">
      <alignment horizontal="center" vertical="center" wrapText="1"/>
    </xf>
    <xf numFmtId="0" fontId="0" fillId="6" borderId="186" xfId="0" applyFill="1" applyBorder="1" applyAlignment="1">
      <alignment vertical="center" wrapText="1"/>
    </xf>
    <xf numFmtId="0" fontId="0" fillId="6" borderId="115" xfId="0" applyFill="1" applyBorder="1" applyAlignment="1">
      <alignment vertical="center" wrapText="1"/>
    </xf>
    <xf numFmtId="0" fontId="0" fillId="6" borderId="187" xfId="0" applyFill="1" applyBorder="1" applyAlignment="1">
      <alignment horizontal="center" vertical="center" wrapText="1"/>
    </xf>
    <xf numFmtId="0" fontId="0" fillId="6" borderId="188" xfId="0" applyFill="1" applyBorder="1" applyAlignment="1">
      <alignment vertical="center" wrapText="1"/>
    </xf>
    <xf numFmtId="0" fontId="0" fillId="6" borderId="189" xfId="0" applyFill="1" applyBorder="1" applyAlignment="1">
      <alignment vertical="center" wrapText="1"/>
    </xf>
    <xf numFmtId="0" fontId="0" fillId="6" borderId="190" xfId="0" applyFill="1" applyBorder="1" applyAlignment="1">
      <alignment vertical="center" wrapText="1"/>
    </xf>
    <xf numFmtId="0" fontId="0" fillId="7" borderId="187" xfId="0" applyFill="1" applyBorder="1" applyAlignment="1">
      <alignment vertical="center" wrapText="1"/>
    </xf>
    <xf numFmtId="0" fontId="0" fillId="6" borderId="191" xfId="0" applyFill="1" applyBorder="1" applyAlignment="1">
      <alignment vertical="center" wrapText="1"/>
    </xf>
    <xf numFmtId="0" fontId="0" fillId="6" borderId="192" xfId="0" applyFill="1" applyBorder="1" applyAlignment="1">
      <alignment vertical="center" wrapText="1"/>
    </xf>
    <xf numFmtId="0" fontId="0" fillId="6" borderId="193" xfId="0" applyFill="1" applyBorder="1" applyAlignment="1">
      <alignment vertical="center" wrapText="1"/>
    </xf>
    <xf numFmtId="0" fontId="0" fillId="6" borderId="194" xfId="0" applyFill="1" applyBorder="1" applyAlignment="1">
      <alignment horizontal="center" vertical="center" wrapText="1"/>
    </xf>
    <xf numFmtId="0" fontId="0" fillId="6" borderId="195" xfId="0" applyFill="1" applyBorder="1" applyAlignment="1">
      <alignment vertical="center" wrapText="1"/>
    </xf>
    <xf numFmtId="0" fontId="0" fillId="6" borderId="196" xfId="0" applyFill="1" applyBorder="1" applyAlignment="1">
      <alignment vertical="center" wrapText="1"/>
    </xf>
    <xf numFmtId="0" fontId="0" fillId="6" borderId="197" xfId="0" applyFill="1" applyBorder="1" applyAlignment="1">
      <alignment vertical="center" wrapText="1"/>
    </xf>
    <xf numFmtId="0" fontId="0" fillId="7" borderId="194" xfId="0" applyFill="1" applyBorder="1" applyAlignment="1">
      <alignment vertical="center" wrapText="1"/>
    </xf>
    <xf numFmtId="0" fontId="0" fillId="6" borderId="198" xfId="0" applyFill="1" applyBorder="1" applyAlignment="1">
      <alignment vertical="center" wrapText="1"/>
    </xf>
    <xf numFmtId="0" fontId="0" fillId="6" borderId="199" xfId="0" applyFill="1" applyBorder="1" applyAlignment="1">
      <alignment vertical="center" wrapText="1"/>
    </xf>
    <xf numFmtId="0" fontId="0" fillId="6" borderId="200" xfId="0" applyFill="1" applyBorder="1" applyAlignment="1">
      <alignment vertical="center" wrapText="1"/>
    </xf>
    <xf numFmtId="0" fontId="0" fillId="6" borderId="201" xfId="0" applyFill="1" applyBorder="1" applyAlignment="1">
      <alignment horizontal="center" vertical="center" wrapText="1"/>
    </xf>
    <xf numFmtId="0" fontId="0" fillId="6" borderId="202" xfId="0" applyFill="1" applyBorder="1" applyAlignment="1">
      <alignment vertical="center" wrapText="1"/>
    </xf>
    <xf numFmtId="0" fontId="0" fillId="6" borderId="203" xfId="0" applyFill="1" applyBorder="1" applyAlignment="1">
      <alignment vertical="center" wrapText="1"/>
    </xf>
    <xf numFmtId="0" fontId="0" fillId="6" borderId="204" xfId="0" applyFill="1" applyBorder="1" applyAlignment="1">
      <alignment vertical="center" wrapText="1"/>
    </xf>
    <xf numFmtId="0" fontId="0" fillId="7" borderId="201" xfId="0" applyFill="1" applyBorder="1" applyAlignment="1">
      <alignment vertical="center" wrapText="1"/>
    </xf>
    <xf numFmtId="0" fontId="0" fillId="6" borderId="205" xfId="0" applyFill="1" applyBorder="1" applyAlignment="1">
      <alignment vertical="center" wrapText="1"/>
    </xf>
    <xf numFmtId="0" fontId="0" fillId="6" borderId="206" xfId="0" applyFill="1" applyBorder="1" applyAlignment="1">
      <alignment vertical="center" wrapText="1"/>
    </xf>
    <xf numFmtId="0" fontId="0" fillId="6" borderId="207" xfId="0" applyFill="1" applyBorder="1" applyAlignment="1">
      <alignment vertical="center" wrapText="1"/>
    </xf>
    <xf numFmtId="0" fontId="0" fillId="6" borderId="110" xfId="0" applyFill="1" applyBorder="1" applyAlignment="1">
      <alignment horizontal="center" vertical="center" wrapText="1"/>
    </xf>
    <xf numFmtId="4" fontId="1" fillId="9" borderId="72" xfId="0" applyNumberFormat="1" applyFont="1" applyFill="1" applyBorder="1" applyAlignment="1">
      <alignment horizontal="center" vertical="center" wrapText="1"/>
    </xf>
    <xf numFmtId="4" fontId="1" fillId="9" borderId="122" xfId="0" applyNumberFormat="1" applyFont="1" applyFill="1" applyBorder="1" applyAlignment="1">
      <alignment horizontal="center" vertical="center" wrapText="1"/>
    </xf>
    <xf numFmtId="0" fontId="0" fillId="6" borderId="49" xfId="0" applyFill="1" applyBorder="1" applyAlignment="1">
      <alignment horizontal="center" vertical="center" wrapText="1"/>
    </xf>
    <xf numFmtId="0" fontId="0" fillId="6" borderId="65" xfId="0" applyFill="1" applyBorder="1" applyAlignment="1">
      <alignment horizontal="center" vertical="center" wrapText="1"/>
    </xf>
    <xf numFmtId="0" fontId="1" fillId="6" borderId="124" xfId="0" applyFont="1" applyFill="1" applyBorder="1" applyAlignment="1">
      <alignment horizontal="center" vertical="center" wrapText="1"/>
    </xf>
    <xf numFmtId="0" fontId="1" fillId="6" borderId="1" xfId="0" applyFont="1" applyFill="1" applyBorder="1" applyAlignment="1">
      <alignment horizontal="center" vertical="center" wrapText="1"/>
    </xf>
    <xf numFmtId="4" fontId="1" fillId="9" borderId="1" xfId="0" applyNumberFormat="1" applyFont="1" applyFill="1" applyBorder="1" applyAlignment="1">
      <alignment horizontal="center" vertical="center" wrapText="1"/>
    </xf>
    <xf numFmtId="0" fontId="1" fillId="8" borderId="72" xfId="0" applyFont="1" applyFill="1" applyBorder="1" applyAlignment="1">
      <alignment horizontal="center" vertical="center" wrapText="1"/>
    </xf>
    <xf numFmtId="0" fontId="1" fillId="8" borderId="212" xfId="0" applyFont="1" applyFill="1" applyBorder="1" applyAlignment="1">
      <alignment horizontal="center" vertical="center" wrapText="1"/>
    </xf>
    <xf numFmtId="0" fontId="1" fillId="12" borderId="72" xfId="0" applyFont="1" applyFill="1" applyBorder="1" applyAlignment="1">
      <alignment horizontal="center" vertical="center" wrapText="1"/>
    </xf>
    <xf numFmtId="2" fontId="0" fillId="6" borderId="213" xfId="0" applyNumberFormat="1" applyFill="1" applyBorder="1" applyAlignment="1">
      <alignment vertical="center" wrapText="1"/>
    </xf>
    <xf numFmtId="2" fontId="0" fillId="6" borderId="214" xfId="0" applyNumberFormat="1" applyFill="1" applyBorder="1" applyAlignment="1">
      <alignment vertical="center" wrapText="1"/>
    </xf>
    <xf numFmtId="0" fontId="0" fillId="12" borderId="124" xfId="0" applyFill="1" applyBorder="1" applyAlignment="1">
      <alignment vertical="center" wrapText="1"/>
    </xf>
    <xf numFmtId="0" fontId="1" fillId="6" borderId="72" xfId="0" applyFont="1" applyFill="1" applyBorder="1" applyAlignment="1">
      <alignment horizontal="center" vertical="center" wrapText="1"/>
    </xf>
    <xf numFmtId="0" fontId="0" fillId="6" borderId="49" xfId="0" applyFill="1" applyBorder="1" applyAlignment="1">
      <alignment horizontal="center" vertical="center" wrapText="1"/>
    </xf>
    <xf numFmtId="0" fontId="1" fillId="6" borderId="221" xfId="0" applyFont="1" applyFill="1" applyBorder="1" applyAlignment="1">
      <alignment vertical="center" wrapText="1"/>
    </xf>
    <xf numFmtId="0" fontId="1" fillId="6" borderId="221" xfId="0" applyFont="1" applyFill="1" applyBorder="1" applyAlignment="1">
      <alignment horizontal="center" vertical="center" wrapText="1"/>
    </xf>
    <xf numFmtId="0" fontId="0" fillId="0" borderId="221" xfId="0" applyBorder="1"/>
    <xf numFmtId="0" fontId="0" fillId="6" borderId="221" xfId="0" applyFill="1" applyBorder="1" applyAlignment="1">
      <alignment horizontal="center" vertical="center" wrapText="1"/>
    </xf>
    <xf numFmtId="0" fontId="1" fillId="8" borderId="21" xfId="0" applyFont="1" applyFill="1" applyBorder="1" applyAlignment="1">
      <alignment horizontal="center" vertical="center" wrapText="1"/>
    </xf>
    <xf numFmtId="0" fontId="1" fillId="8" borderId="20"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1" fillId="9" borderId="24" xfId="0" applyFont="1" applyFill="1" applyBorder="1" applyAlignment="1">
      <alignment horizontal="center" vertical="center" wrapText="1"/>
    </xf>
    <xf numFmtId="0" fontId="1" fillId="9" borderId="25" xfId="0" applyFont="1" applyFill="1" applyBorder="1" applyAlignment="1">
      <alignment horizontal="center" vertical="center" wrapText="1"/>
    </xf>
    <xf numFmtId="0" fontId="1" fillId="9" borderId="18" xfId="0" applyFont="1" applyFill="1" applyBorder="1" applyAlignment="1">
      <alignment horizontal="center" vertical="center" wrapText="1"/>
    </xf>
    <xf numFmtId="0" fontId="1" fillId="9" borderId="86" xfId="0" applyFont="1" applyFill="1" applyBorder="1" applyAlignment="1">
      <alignment horizontal="center" vertical="center" wrapText="1"/>
    </xf>
    <xf numFmtId="0" fontId="1" fillId="9" borderId="87" xfId="0" applyFont="1" applyFill="1" applyBorder="1" applyAlignment="1">
      <alignment horizontal="center" vertical="center" wrapText="1"/>
    </xf>
    <xf numFmtId="0" fontId="1" fillId="9" borderId="88" xfId="0" applyFont="1" applyFill="1" applyBorder="1" applyAlignment="1">
      <alignment horizontal="center" vertical="center" wrapText="1"/>
    </xf>
    <xf numFmtId="0" fontId="1" fillId="9" borderId="130" xfId="0" applyFont="1" applyFill="1" applyBorder="1" applyAlignment="1">
      <alignment horizontal="center" vertical="center" wrapText="1"/>
    </xf>
    <xf numFmtId="0" fontId="1" fillId="9" borderId="89" xfId="0" applyFont="1" applyFill="1" applyBorder="1" applyAlignment="1">
      <alignment horizontal="center" vertical="center" wrapText="1"/>
    </xf>
    <xf numFmtId="0" fontId="1" fillId="10" borderId="85" xfId="0" applyFont="1" applyFill="1" applyBorder="1" applyAlignment="1">
      <alignment horizontal="center" vertical="center" wrapText="1"/>
    </xf>
    <xf numFmtId="0" fontId="1" fillId="10" borderId="185" xfId="0" applyFont="1" applyFill="1" applyBorder="1" applyAlignment="1">
      <alignment horizontal="center" vertical="center" wrapText="1"/>
    </xf>
    <xf numFmtId="0" fontId="1" fillId="9" borderId="139" xfId="0" applyFont="1" applyFill="1" applyBorder="1" applyAlignment="1">
      <alignment horizontal="center" vertical="center"/>
    </xf>
    <xf numFmtId="0" fontId="1" fillId="9" borderId="14" xfId="0" applyFont="1" applyFill="1" applyBorder="1" applyAlignment="1">
      <alignment horizontal="center" vertical="center"/>
    </xf>
    <xf numFmtId="0" fontId="1" fillId="10" borderId="14" xfId="0" applyFont="1" applyFill="1" applyBorder="1" applyAlignment="1">
      <alignment horizontal="center" vertical="center" wrapText="1"/>
    </xf>
    <xf numFmtId="0" fontId="1" fillId="9" borderId="139" xfId="0" applyFont="1" applyFill="1" applyBorder="1" applyAlignment="1">
      <alignment horizontal="center" vertical="center" wrapText="1"/>
    </xf>
    <xf numFmtId="0" fontId="1" fillId="9" borderId="140" xfId="0" applyFont="1" applyFill="1" applyBorder="1" applyAlignment="1">
      <alignment horizontal="center" vertical="center" wrapText="1"/>
    </xf>
    <xf numFmtId="0" fontId="1" fillId="12" borderId="71" xfId="0" applyFont="1" applyFill="1" applyBorder="1" applyAlignment="1">
      <alignment horizontal="center" vertical="center" wrapText="1"/>
    </xf>
    <xf numFmtId="0" fontId="1" fillId="12" borderId="131" xfId="0" applyFont="1" applyFill="1" applyBorder="1" applyAlignment="1">
      <alignment horizontal="center" vertical="center" wrapText="1"/>
    </xf>
    <xf numFmtId="0" fontId="1" fillId="12" borderId="133"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0" fillId="6" borderId="17" xfId="0" applyFill="1" applyBorder="1" applyAlignment="1">
      <alignment horizontal="center" vertical="center" wrapText="1"/>
    </xf>
    <xf numFmtId="0" fontId="0" fillId="6" borderId="9" xfId="0" applyFill="1" applyBorder="1" applyAlignment="1">
      <alignment horizontal="center" vertical="center" wrapText="1"/>
    </xf>
    <xf numFmtId="0" fontId="0" fillId="6" borderId="16" xfId="0" applyFill="1" applyBorder="1" applyAlignment="1">
      <alignment horizontal="center" vertical="center" wrapText="1"/>
    </xf>
    <xf numFmtId="0" fontId="0" fillId="6" borderId="90"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1" xfId="0" applyFill="1" applyBorder="1" applyAlignment="1">
      <alignment horizontal="center" vertical="center" wrapText="1"/>
    </xf>
    <xf numFmtId="0" fontId="0" fillId="6" borderId="111" xfId="0" applyFill="1" applyBorder="1" applyAlignment="1">
      <alignment horizontal="center" vertical="center" wrapText="1"/>
    </xf>
    <xf numFmtId="0" fontId="0" fillId="6" borderId="121" xfId="0" applyFill="1" applyBorder="1" applyAlignment="1">
      <alignment horizontal="center" vertical="center" wrapText="1"/>
    </xf>
    <xf numFmtId="0" fontId="0" fillId="6" borderId="8" xfId="0" applyFill="1" applyBorder="1" applyAlignment="1">
      <alignment horizontal="center" vertical="center" wrapText="1"/>
    </xf>
    <xf numFmtId="0" fontId="0" fillId="6" borderId="12" xfId="0" applyFill="1" applyBorder="1" applyAlignment="1">
      <alignment horizontal="center" vertical="center" wrapText="1"/>
    </xf>
    <xf numFmtId="0" fontId="0" fillId="6" borderId="44" xfId="0" applyFill="1" applyBorder="1" applyAlignment="1">
      <alignment horizontal="center" vertical="center" wrapText="1"/>
    </xf>
    <xf numFmtId="0" fontId="0" fillId="6" borderId="47" xfId="0" applyFill="1" applyBorder="1" applyAlignment="1">
      <alignment horizontal="center" vertical="center" wrapText="1"/>
    </xf>
    <xf numFmtId="0" fontId="0" fillId="6" borderId="75" xfId="0" applyFill="1" applyBorder="1" applyAlignment="1">
      <alignment horizontal="center" vertical="center" wrapText="1"/>
    </xf>
    <xf numFmtId="0" fontId="0" fillId="6" borderId="46" xfId="0" applyFill="1" applyBorder="1" applyAlignment="1">
      <alignment horizontal="center" vertical="center" wrapText="1"/>
    </xf>
    <xf numFmtId="0" fontId="1" fillId="6" borderId="122" xfId="0" applyFont="1" applyFill="1" applyBorder="1" applyAlignment="1">
      <alignment horizontal="center" vertical="center" wrapText="1"/>
    </xf>
    <xf numFmtId="0" fontId="1" fillId="6" borderId="110" xfId="0" applyFont="1" applyFill="1" applyBorder="1" applyAlignment="1">
      <alignment horizontal="center" vertical="center" wrapText="1"/>
    </xf>
    <xf numFmtId="0" fontId="1" fillId="6" borderId="74" xfId="0" applyFont="1" applyFill="1" applyBorder="1" applyAlignment="1">
      <alignment horizontal="center" vertical="center" wrapText="1"/>
    </xf>
    <xf numFmtId="2" fontId="0" fillId="6" borderId="93" xfId="0" applyNumberFormat="1" applyFill="1" applyBorder="1" applyAlignment="1">
      <alignment horizontal="center" vertical="center" wrapText="1"/>
    </xf>
    <xf numFmtId="2" fontId="0" fillId="6" borderId="123" xfId="0" applyNumberFormat="1" applyFill="1" applyBorder="1" applyAlignment="1">
      <alignment horizontal="center" vertical="center" wrapText="1"/>
    </xf>
    <xf numFmtId="2" fontId="0" fillId="6" borderId="94" xfId="0" applyNumberFormat="1" applyFill="1" applyBorder="1" applyAlignment="1">
      <alignment horizontal="center" vertical="center" wrapText="1"/>
    </xf>
    <xf numFmtId="2" fontId="0" fillId="6" borderId="81" xfId="0" applyNumberFormat="1" applyFill="1" applyBorder="1" applyAlignment="1">
      <alignment horizontal="center" vertical="center" wrapText="1"/>
    </xf>
    <xf numFmtId="2" fontId="0" fillId="6" borderId="104" xfId="0" applyNumberFormat="1" applyFill="1" applyBorder="1" applyAlignment="1">
      <alignment horizontal="center" vertical="center" wrapText="1"/>
    </xf>
    <xf numFmtId="2" fontId="0" fillId="6" borderId="82" xfId="0" applyNumberFormat="1" applyFill="1" applyBorder="1" applyAlignment="1">
      <alignment horizontal="center" vertical="center" wrapText="1"/>
    </xf>
    <xf numFmtId="0" fontId="0" fillId="12" borderId="122" xfId="0" applyFill="1" applyBorder="1" applyAlignment="1">
      <alignment horizontal="center" vertical="center" wrapText="1"/>
    </xf>
    <xf numFmtId="0" fontId="0" fillId="12" borderId="110" xfId="0" applyFill="1" applyBorder="1" applyAlignment="1">
      <alignment horizontal="center" vertical="center" wrapText="1"/>
    </xf>
    <xf numFmtId="0" fontId="0" fillId="12" borderId="74" xfId="0" applyFill="1" applyBorder="1" applyAlignment="1">
      <alignment horizontal="center" vertical="center" wrapText="1"/>
    </xf>
    <xf numFmtId="4" fontId="1" fillId="9" borderId="122" xfId="0" applyNumberFormat="1" applyFont="1" applyFill="1" applyBorder="1" applyAlignment="1">
      <alignment horizontal="center" vertical="center" wrapText="1"/>
    </xf>
    <xf numFmtId="4" fontId="1" fillId="9" borderId="110" xfId="0" applyNumberFormat="1" applyFont="1" applyFill="1" applyBorder="1" applyAlignment="1">
      <alignment horizontal="center" vertical="center" wrapText="1"/>
    </xf>
    <xf numFmtId="4" fontId="1" fillId="9" borderId="74" xfId="0" applyNumberFormat="1" applyFont="1" applyFill="1" applyBorder="1" applyAlignment="1">
      <alignment horizontal="center" vertical="center" wrapText="1"/>
    </xf>
    <xf numFmtId="4" fontId="1" fillId="9" borderId="72" xfId="0" applyNumberFormat="1" applyFont="1" applyFill="1" applyBorder="1" applyAlignment="1">
      <alignment horizontal="center" vertical="center" wrapText="1"/>
    </xf>
    <xf numFmtId="0" fontId="0" fillId="0" borderId="23" xfId="0" applyFill="1" applyBorder="1" applyAlignment="1">
      <alignment horizontal="center" vertical="center"/>
    </xf>
    <xf numFmtId="0" fontId="0" fillId="0" borderId="14" xfId="0" applyFill="1" applyBorder="1" applyAlignment="1">
      <alignment horizontal="center" vertical="center"/>
    </xf>
    <xf numFmtId="0" fontId="6" fillId="15" borderId="14" xfId="0" applyFont="1" applyFill="1" applyBorder="1" applyAlignment="1">
      <alignment horizontal="center" vertical="center"/>
    </xf>
    <xf numFmtId="0" fontId="6" fillId="15" borderId="24" xfId="0" applyFont="1" applyFill="1" applyBorder="1" applyAlignment="1">
      <alignment horizontal="center" vertical="center"/>
    </xf>
    <xf numFmtId="0" fontId="1" fillId="9" borderId="116" xfId="0" applyFont="1" applyFill="1" applyBorder="1" applyAlignment="1">
      <alignment horizontal="center" vertical="center" wrapText="1"/>
    </xf>
    <xf numFmtId="0" fontId="1" fillId="6" borderId="29" xfId="0" applyFont="1" applyFill="1" applyBorder="1" applyAlignment="1">
      <alignment horizontal="center" vertical="center" wrapText="1"/>
    </xf>
    <xf numFmtId="0" fontId="1" fillId="6" borderId="40"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6" borderId="15" xfId="0" applyFill="1" applyBorder="1" applyAlignment="1">
      <alignment horizontal="center" vertical="center" wrapText="1"/>
    </xf>
    <xf numFmtId="0" fontId="0" fillId="6" borderId="41" xfId="0" applyFill="1" applyBorder="1" applyAlignment="1">
      <alignment horizontal="center" vertical="center" wrapText="1"/>
    </xf>
    <xf numFmtId="0" fontId="0" fillId="6" borderId="84" xfId="0" applyFill="1" applyBorder="1" applyAlignment="1">
      <alignment horizontal="center" vertical="center" wrapText="1"/>
    </xf>
    <xf numFmtId="0" fontId="0" fillId="6" borderId="104" xfId="0" applyFill="1" applyBorder="1" applyAlignment="1">
      <alignment horizontal="center" vertical="center" wrapText="1"/>
    </xf>
    <xf numFmtId="0" fontId="0" fillId="6" borderId="108" xfId="0" applyFill="1" applyBorder="1" applyAlignment="1">
      <alignment horizontal="center" vertical="center" wrapText="1"/>
    </xf>
    <xf numFmtId="0" fontId="0" fillId="6" borderId="72" xfId="0" applyFill="1" applyBorder="1" applyAlignment="1">
      <alignment horizontal="center" vertical="center" wrapText="1"/>
    </xf>
    <xf numFmtId="0" fontId="0" fillId="6" borderId="110" xfId="0" applyFill="1" applyBorder="1" applyAlignment="1">
      <alignment horizontal="center" vertical="center" wrapText="1"/>
    </xf>
    <xf numFmtId="0" fontId="0" fillId="6" borderId="127" xfId="0" applyFill="1" applyBorder="1" applyAlignment="1">
      <alignment horizontal="center" vertical="center" wrapText="1"/>
    </xf>
    <xf numFmtId="0" fontId="1" fillId="6" borderId="72" xfId="0" applyFont="1" applyFill="1" applyBorder="1" applyAlignment="1">
      <alignment horizontal="center" vertical="center" wrapText="1"/>
    </xf>
    <xf numFmtId="0" fontId="1" fillId="6" borderId="127" xfId="0" applyFont="1" applyFill="1" applyBorder="1" applyAlignment="1">
      <alignment horizontal="center" vertical="center" wrapText="1"/>
    </xf>
    <xf numFmtId="2" fontId="0" fillId="6" borderId="128" xfId="0" applyNumberFormat="1" applyFill="1" applyBorder="1" applyAlignment="1">
      <alignment horizontal="center" vertical="center" wrapText="1"/>
    </xf>
    <xf numFmtId="2" fontId="0" fillId="6" borderId="129" xfId="0" applyNumberFormat="1" applyFill="1" applyBorder="1" applyAlignment="1">
      <alignment horizontal="center" vertical="center" wrapText="1"/>
    </xf>
    <xf numFmtId="2" fontId="0" fillId="6" borderId="84" xfId="0" applyNumberFormat="1" applyFill="1" applyBorder="1" applyAlignment="1">
      <alignment horizontal="center" vertical="center" wrapText="1"/>
    </xf>
    <xf numFmtId="2" fontId="0" fillId="6" borderId="108" xfId="0" applyNumberFormat="1" applyFill="1" applyBorder="1" applyAlignment="1">
      <alignment horizontal="center" vertical="center" wrapText="1"/>
    </xf>
    <xf numFmtId="0" fontId="0" fillId="12" borderId="72" xfId="0" applyFill="1" applyBorder="1" applyAlignment="1">
      <alignment horizontal="center" vertical="center" wrapText="1"/>
    </xf>
    <xf numFmtId="0" fontId="0" fillId="12" borderId="127" xfId="0" applyFill="1" applyBorder="1" applyAlignment="1">
      <alignment horizontal="center" vertical="center" wrapText="1"/>
    </xf>
    <xf numFmtId="4" fontId="1" fillId="9" borderId="127" xfId="0" applyNumberFormat="1" applyFont="1" applyFill="1" applyBorder="1" applyAlignment="1">
      <alignment horizontal="center" vertical="center" wrapText="1"/>
    </xf>
    <xf numFmtId="0" fontId="0" fillId="6" borderId="132" xfId="0" applyFill="1" applyBorder="1" applyAlignment="1">
      <alignment horizontal="center" vertical="center" wrapText="1"/>
    </xf>
    <xf numFmtId="0" fontId="1" fillId="6" borderId="28"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12" borderId="155" xfId="0" applyFont="1" applyFill="1" applyBorder="1" applyAlignment="1">
      <alignment horizontal="center" vertical="center" wrapText="1"/>
    </xf>
    <xf numFmtId="0" fontId="1" fillId="12" borderId="39" xfId="0" applyFont="1" applyFill="1" applyBorder="1" applyAlignment="1">
      <alignment horizontal="center" vertical="center" wrapText="1"/>
    </xf>
    <xf numFmtId="0" fontId="1" fillId="12" borderId="160" xfId="0" applyFont="1" applyFill="1" applyBorder="1" applyAlignment="1">
      <alignment horizontal="center" vertical="center" wrapText="1"/>
    </xf>
    <xf numFmtId="166" fontId="1" fillId="9" borderId="122" xfId="0" applyNumberFormat="1" applyFont="1" applyFill="1" applyBorder="1" applyAlignment="1">
      <alignment horizontal="center" vertical="center" wrapText="1"/>
    </xf>
    <xf numFmtId="166" fontId="1" fillId="9" borderId="110" xfId="0" applyNumberFormat="1" applyFont="1" applyFill="1" applyBorder="1" applyAlignment="1">
      <alignment horizontal="center" vertical="center" wrapText="1"/>
    </xf>
    <xf numFmtId="166" fontId="1" fillId="9" borderId="74" xfId="0" applyNumberFormat="1" applyFont="1" applyFill="1" applyBorder="1" applyAlignment="1">
      <alignment horizontal="center" vertical="center" wrapText="1"/>
    </xf>
    <xf numFmtId="0" fontId="0" fillId="6" borderId="3" xfId="0" applyFill="1" applyBorder="1" applyAlignment="1">
      <alignment horizontal="center" vertical="center" wrapText="1"/>
    </xf>
    <xf numFmtId="0" fontId="0" fillId="6" borderId="45" xfId="0" applyFill="1" applyBorder="1" applyAlignment="1">
      <alignment horizontal="center" vertical="center" wrapText="1"/>
    </xf>
    <xf numFmtId="0" fontId="1" fillId="6" borderId="33" xfId="0" applyFont="1" applyFill="1" applyBorder="1" applyAlignment="1">
      <alignment horizontal="center" vertical="center" wrapText="1"/>
    </xf>
    <xf numFmtId="0" fontId="0" fillId="6" borderId="5" xfId="0" applyFill="1" applyBorder="1" applyAlignment="1">
      <alignment horizontal="center" vertical="center" wrapText="1"/>
    </xf>
    <xf numFmtId="0" fontId="0" fillId="6" borderId="103" xfId="0" applyFill="1" applyBorder="1" applyAlignment="1">
      <alignment horizontal="center" vertical="center" wrapText="1"/>
    </xf>
    <xf numFmtId="0" fontId="0" fillId="6" borderId="82" xfId="0" applyFill="1" applyBorder="1" applyAlignment="1">
      <alignment horizontal="center" vertical="center" wrapText="1"/>
    </xf>
    <xf numFmtId="0" fontId="0" fillId="6" borderId="115" xfId="0" applyFill="1" applyBorder="1" applyAlignment="1">
      <alignment horizontal="center" vertical="center" wrapText="1"/>
    </xf>
    <xf numFmtId="0" fontId="0" fillId="6" borderId="2" xfId="0" applyFill="1" applyBorder="1" applyAlignment="1">
      <alignment horizontal="center" vertical="center" wrapText="1"/>
    </xf>
    <xf numFmtId="166" fontId="1" fillId="9" borderId="72" xfId="0" applyNumberFormat="1" applyFont="1" applyFill="1" applyBorder="1" applyAlignment="1">
      <alignment horizontal="center" vertical="center" wrapText="1"/>
    </xf>
    <xf numFmtId="0" fontId="1" fillId="6" borderId="156" xfId="0" applyFont="1" applyFill="1" applyBorder="1" applyAlignment="1">
      <alignment horizontal="center" vertical="center" wrapText="1"/>
    </xf>
    <xf numFmtId="0" fontId="1" fillId="6" borderId="157" xfId="0" applyFont="1" applyFill="1" applyBorder="1" applyAlignment="1">
      <alignment horizontal="center" vertical="center" wrapText="1"/>
    </xf>
    <xf numFmtId="0" fontId="1" fillId="6" borderId="158" xfId="0" applyFont="1" applyFill="1" applyBorder="1" applyAlignment="1">
      <alignment horizontal="center" vertical="center" wrapText="1"/>
    </xf>
    <xf numFmtId="0" fontId="0" fillId="6" borderId="102"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0" xfId="0" applyFill="1" applyBorder="1" applyAlignment="1">
      <alignment horizontal="center" vertical="center" wrapText="1"/>
    </xf>
    <xf numFmtId="0" fontId="0" fillId="6" borderId="114" xfId="0" applyFill="1" applyBorder="1" applyAlignment="1">
      <alignment horizontal="center" vertical="center" wrapText="1"/>
    </xf>
    <xf numFmtId="0" fontId="0" fillId="6" borderId="6" xfId="0" applyFill="1" applyBorder="1" applyAlignment="1">
      <alignment horizontal="center" vertical="center" wrapText="1"/>
    </xf>
    <xf numFmtId="0" fontId="1" fillId="6" borderId="32" xfId="0" applyFont="1" applyFill="1" applyBorder="1" applyAlignment="1">
      <alignment horizontal="center" vertical="center" wrapText="1"/>
    </xf>
    <xf numFmtId="0" fontId="0" fillId="7" borderId="122" xfId="0" applyFill="1" applyBorder="1" applyAlignment="1">
      <alignment horizontal="right" vertical="center" wrapText="1"/>
    </xf>
    <xf numFmtId="0" fontId="0" fillId="7" borderId="49" xfId="0" applyFill="1" applyBorder="1" applyAlignment="1">
      <alignment horizontal="right" vertical="center" wrapText="1"/>
    </xf>
    <xf numFmtId="0" fontId="0" fillId="6" borderId="65" xfId="0" applyFill="1" applyBorder="1" applyAlignment="1">
      <alignment horizontal="center" vertical="center" wrapText="1"/>
    </xf>
    <xf numFmtId="0" fontId="0" fillId="6" borderId="74" xfId="0" applyFill="1" applyBorder="1" applyAlignment="1">
      <alignment horizontal="center" vertical="center" wrapText="1"/>
    </xf>
    <xf numFmtId="0" fontId="0" fillId="7" borderId="65" xfId="0" applyFill="1" applyBorder="1" applyAlignment="1">
      <alignment horizontal="right" vertical="center" wrapText="1"/>
    </xf>
    <xf numFmtId="0" fontId="0" fillId="7" borderId="74" xfId="0" applyFill="1" applyBorder="1" applyAlignment="1">
      <alignment horizontal="right" vertical="center" wrapText="1"/>
    </xf>
    <xf numFmtId="166" fontId="1" fillId="9" borderId="127" xfId="0" applyNumberFormat="1" applyFont="1" applyFill="1" applyBorder="1" applyAlignment="1">
      <alignment horizontal="center" vertical="center" wrapText="1"/>
    </xf>
    <xf numFmtId="0" fontId="0" fillId="6" borderId="81" xfId="0" applyFill="1" applyBorder="1" applyAlignment="1">
      <alignment horizontal="center" vertical="center" wrapText="1"/>
    </xf>
    <xf numFmtId="0" fontId="0" fillId="6" borderId="113" xfId="0" applyFill="1" applyBorder="1" applyAlignment="1">
      <alignment horizontal="center" vertical="center" wrapText="1"/>
    </xf>
    <xf numFmtId="0" fontId="0" fillId="6" borderId="122" xfId="0" applyFill="1" applyBorder="1" applyAlignment="1">
      <alignment horizontal="center" vertical="center" wrapText="1"/>
    </xf>
    <xf numFmtId="0" fontId="0" fillId="6" borderId="49" xfId="0" applyFill="1" applyBorder="1" applyAlignment="1">
      <alignment horizontal="center" vertical="center" wrapText="1"/>
    </xf>
    <xf numFmtId="0" fontId="1" fillId="10" borderId="85" xfId="0" applyFont="1" applyFill="1" applyBorder="1" applyAlignment="1">
      <alignment horizontal="center" vertical="center"/>
    </xf>
    <xf numFmtId="0" fontId="1" fillId="10" borderId="185" xfId="0" applyFont="1" applyFill="1" applyBorder="1" applyAlignment="1">
      <alignment horizontal="center" vertical="center"/>
    </xf>
    <xf numFmtId="0" fontId="0" fillId="6" borderId="146" xfId="0" applyFill="1" applyBorder="1" applyAlignment="1">
      <alignment horizontal="center" vertical="center" wrapText="1"/>
    </xf>
    <xf numFmtId="0" fontId="0" fillId="6" borderId="147" xfId="0" applyFill="1" applyBorder="1" applyAlignment="1">
      <alignment horizontal="center" vertical="center" wrapText="1"/>
    </xf>
    <xf numFmtId="0" fontId="0" fillId="6" borderId="149" xfId="0" applyFill="1" applyBorder="1" applyAlignment="1">
      <alignment horizontal="center" vertical="center" wrapText="1"/>
    </xf>
    <xf numFmtId="4" fontId="1" fillId="11" borderId="72" xfId="0" applyNumberFormat="1" applyFont="1" applyFill="1" applyBorder="1" applyAlignment="1">
      <alignment horizontal="center" vertical="center" wrapText="1"/>
    </xf>
    <xf numFmtId="4" fontId="1" fillId="11" borderId="110" xfId="0" applyNumberFormat="1" applyFont="1" applyFill="1" applyBorder="1" applyAlignment="1">
      <alignment horizontal="center" vertical="center" wrapText="1"/>
    </xf>
    <xf numFmtId="4" fontId="1" fillId="11" borderId="127" xfId="0" applyNumberFormat="1" applyFont="1" applyFill="1" applyBorder="1" applyAlignment="1">
      <alignment horizontal="center" vertical="center" wrapText="1"/>
    </xf>
    <xf numFmtId="0" fontId="0" fillId="6" borderId="148" xfId="0" applyFill="1" applyBorder="1" applyAlignment="1">
      <alignment horizontal="center" vertical="center" wrapText="1"/>
    </xf>
    <xf numFmtId="4" fontId="1" fillId="11" borderId="74" xfId="0" applyNumberFormat="1" applyFont="1" applyFill="1" applyBorder="1" applyAlignment="1">
      <alignment horizontal="center" vertical="center" wrapText="1"/>
    </xf>
    <xf numFmtId="4" fontId="1" fillId="11" borderId="1" xfId="0" applyNumberFormat="1" applyFont="1" applyFill="1" applyBorder="1" applyAlignment="1">
      <alignment horizontal="center" vertical="center" wrapText="1"/>
    </xf>
    <xf numFmtId="0" fontId="0" fillId="6"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12" borderId="124" xfId="0" applyFill="1" applyBorder="1" applyAlignment="1">
      <alignment horizontal="center" vertical="center" wrapText="1"/>
    </xf>
    <xf numFmtId="0" fontId="4" fillId="6" borderId="33" xfId="0" applyFont="1" applyFill="1" applyBorder="1" applyAlignment="1">
      <alignment horizontal="center" vertical="center" wrapText="1"/>
    </xf>
    <xf numFmtId="0" fontId="4" fillId="6" borderId="30"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103" xfId="0" applyFont="1" applyFill="1" applyBorder="1" applyAlignment="1">
      <alignment horizontal="center" vertical="center" wrapText="1"/>
    </xf>
    <xf numFmtId="0" fontId="3" fillId="6" borderId="82" xfId="0" applyFont="1" applyFill="1" applyBorder="1" applyAlignment="1">
      <alignment horizontal="center" vertical="center" wrapText="1"/>
    </xf>
    <xf numFmtId="0" fontId="3" fillId="6" borderId="115"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102" xfId="0" applyFont="1" applyFill="1" applyBorder="1" applyAlignment="1">
      <alignment horizontal="center" vertical="center" wrapText="1"/>
    </xf>
    <xf numFmtId="0" fontId="3" fillId="6" borderId="114" xfId="0" applyFont="1" applyFill="1" applyBorder="1" applyAlignment="1">
      <alignment horizontal="center" vertical="center" wrapText="1"/>
    </xf>
    <xf numFmtId="0" fontId="4" fillId="6" borderId="3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4"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0" fillId="6" borderId="83" xfId="0" applyFill="1" applyBorder="1" applyAlignment="1">
      <alignment horizontal="center" vertical="center" wrapText="1"/>
    </xf>
    <xf numFmtId="0" fontId="0" fillId="6" borderId="4" xfId="0" applyFill="1" applyBorder="1" applyAlignment="1">
      <alignment horizontal="center" vertical="center" wrapText="1"/>
    </xf>
    <xf numFmtId="0" fontId="1" fillId="9" borderId="79" xfId="0" applyFont="1" applyFill="1" applyBorder="1" applyAlignment="1">
      <alignment horizontal="center" vertical="center" wrapText="1"/>
    </xf>
    <xf numFmtId="0" fontId="1" fillId="9" borderId="76" xfId="0" applyFont="1" applyFill="1" applyBorder="1" applyAlignment="1">
      <alignment horizontal="center" vertical="center" wrapText="1"/>
    </xf>
    <xf numFmtId="0" fontId="1" fillId="9" borderId="26" xfId="0" applyFont="1" applyFill="1" applyBorder="1" applyAlignment="1">
      <alignment horizontal="center" vertical="center" wrapText="1"/>
    </xf>
    <xf numFmtId="0" fontId="0" fillId="6" borderId="124" xfId="0" applyFill="1" applyBorder="1" applyAlignment="1">
      <alignment horizontal="center" vertical="center" wrapText="1"/>
    </xf>
    <xf numFmtId="4" fontId="1" fillId="11" borderId="124" xfId="0" applyNumberFormat="1" applyFont="1" applyFill="1" applyBorder="1" applyAlignment="1">
      <alignment horizontal="center" vertical="center" wrapText="1"/>
    </xf>
    <xf numFmtId="2" fontId="0" fillId="6" borderId="95" xfId="0" applyNumberFormat="1" applyFill="1" applyBorder="1" applyAlignment="1">
      <alignment horizontal="center" vertical="center" wrapText="1"/>
    </xf>
    <xf numFmtId="2" fontId="0" fillId="6" borderId="83" xfId="0" applyNumberFormat="1" applyFill="1" applyBorder="1" applyAlignment="1">
      <alignment horizontal="center" vertical="center" wrapText="1"/>
    </xf>
    <xf numFmtId="0" fontId="1" fillId="6" borderId="124" xfId="0" applyFont="1" applyFill="1" applyBorder="1" applyAlignment="1">
      <alignment horizontal="center" vertical="center" wrapText="1"/>
    </xf>
    <xf numFmtId="0" fontId="1" fillId="6" borderId="1" xfId="0" applyFont="1" applyFill="1" applyBorder="1" applyAlignment="1">
      <alignment horizontal="center" vertical="center" wrapText="1"/>
    </xf>
    <xf numFmtId="2" fontId="0" fillId="6" borderId="125" xfId="0" applyNumberFormat="1" applyFill="1" applyBorder="1" applyAlignment="1">
      <alignment horizontal="center" vertical="center" wrapText="1"/>
    </xf>
    <xf numFmtId="2" fontId="0" fillId="6" borderId="126" xfId="0" applyNumberFormat="1" applyFill="1" applyBorder="1" applyAlignment="1">
      <alignment horizontal="center" vertical="center" wrapText="1"/>
    </xf>
    <xf numFmtId="4" fontId="1" fillId="9" borderId="124" xfId="0" applyNumberFormat="1" applyFont="1" applyFill="1" applyBorder="1" applyAlignment="1">
      <alignment horizontal="center" vertical="center" wrapText="1"/>
    </xf>
    <xf numFmtId="4" fontId="1" fillId="9" borderId="1" xfId="0" applyNumberFormat="1" applyFont="1" applyFill="1" applyBorder="1" applyAlignment="1">
      <alignment horizontal="center" vertical="center" wrapText="1"/>
    </xf>
    <xf numFmtId="0" fontId="1" fillId="6" borderId="209" xfId="0" applyFont="1" applyFill="1" applyBorder="1" applyAlignment="1">
      <alignment horizontal="center" vertical="center" wrapText="1"/>
    </xf>
    <xf numFmtId="0" fontId="1" fillId="6" borderId="210" xfId="0" applyFont="1" applyFill="1" applyBorder="1" applyAlignment="1">
      <alignment horizontal="center" vertical="center" wrapText="1"/>
    </xf>
    <xf numFmtId="0" fontId="1" fillId="6" borderId="208" xfId="0" applyFont="1" applyFill="1" applyBorder="1" applyAlignment="1">
      <alignment horizontal="center" vertical="center" wrapText="1"/>
    </xf>
    <xf numFmtId="0" fontId="1" fillId="6" borderId="211" xfId="0" applyFont="1" applyFill="1" applyBorder="1" applyAlignment="1">
      <alignment horizontal="center" vertical="center" wrapText="1"/>
    </xf>
    <xf numFmtId="0" fontId="1" fillId="6" borderId="180" xfId="0" applyFont="1" applyFill="1" applyBorder="1" applyAlignment="1">
      <alignment horizontal="center" vertical="center" wrapText="1"/>
    </xf>
    <xf numFmtId="0" fontId="1" fillId="6" borderId="215" xfId="0" applyFont="1" applyFill="1" applyBorder="1" applyAlignment="1">
      <alignment horizontal="center" vertical="center" wrapText="1"/>
    </xf>
    <xf numFmtId="0" fontId="1" fillId="6" borderId="216" xfId="0" applyFont="1" applyFill="1" applyBorder="1" applyAlignment="1">
      <alignment horizontal="center" vertical="center" wrapText="1"/>
    </xf>
    <xf numFmtId="0" fontId="1" fillId="6" borderId="217" xfId="0" applyFont="1" applyFill="1" applyBorder="1" applyAlignment="1">
      <alignment horizontal="center" vertical="center" wrapText="1"/>
    </xf>
    <xf numFmtId="0" fontId="0" fillId="6" borderId="128" xfId="0" applyFill="1" applyBorder="1" applyAlignment="1">
      <alignment horizontal="center" vertical="center" wrapText="1"/>
    </xf>
    <xf numFmtId="0" fontId="0" fillId="6" borderId="123" xfId="0" applyFill="1" applyBorder="1" applyAlignment="1">
      <alignment horizontal="center" vertical="center" wrapText="1"/>
    </xf>
    <xf numFmtId="0" fontId="0" fillId="6" borderId="218" xfId="0" applyFill="1" applyBorder="1" applyAlignment="1">
      <alignment horizontal="center" vertical="center" wrapText="1"/>
    </xf>
    <xf numFmtId="0" fontId="0" fillId="6" borderId="116" xfId="0" applyFill="1" applyBorder="1" applyAlignment="1">
      <alignment horizontal="center" vertical="center" wrapText="1"/>
    </xf>
    <xf numFmtId="0" fontId="0" fillId="6" borderId="155" xfId="0" applyFill="1" applyBorder="1" applyAlignment="1">
      <alignment horizontal="center" vertical="center" wrapText="1"/>
    </xf>
    <xf numFmtId="0" fontId="0" fillId="6" borderId="73" xfId="0" applyFill="1" applyBorder="1" applyAlignment="1">
      <alignment horizontal="center" vertical="center" wrapText="1"/>
    </xf>
    <xf numFmtId="0" fontId="0" fillId="6" borderId="57" xfId="0" applyFill="1" applyBorder="1" applyAlignment="1">
      <alignment horizontal="center" vertical="center" wrapText="1"/>
    </xf>
    <xf numFmtId="0" fontId="0" fillId="6" borderId="219" xfId="0" applyFill="1" applyBorder="1" applyAlignment="1">
      <alignment horizontal="center" vertical="center" wrapText="1"/>
    </xf>
    <xf numFmtId="0" fontId="0" fillId="6" borderId="129" xfId="0" applyFill="1" applyBorder="1" applyAlignment="1">
      <alignment horizontal="center" vertical="center" wrapText="1"/>
    </xf>
    <xf numFmtId="0" fontId="0" fillId="7" borderId="65" xfId="0" applyFill="1" applyBorder="1" applyAlignment="1">
      <alignment horizontal="center" vertical="center" wrapText="1"/>
    </xf>
    <xf numFmtId="0" fontId="0" fillId="7" borderId="110" xfId="0" applyFill="1" applyBorder="1" applyAlignment="1">
      <alignment horizontal="center" vertical="center" wrapText="1"/>
    </xf>
    <xf numFmtId="0" fontId="0" fillId="7" borderId="127" xfId="0" applyFill="1" applyBorder="1" applyAlignment="1">
      <alignment horizontal="center" vertical="center" wrapText="1"/>
    </xf>
    <xf numFmtId="0" fontId="0" fillId="7" borderId="72" xfId="0" applyFill="1" applyBorder="1" applyAlignment="1">
      <alignment horizontal="center" vertical="center" wrapText="1"/>
    </xf>
    <xf numFmtId="0" fontId="0" fillId="7" borderId="49" xfId="0" applyFill="1" applyBorder="1" applyAlignment="1">
      <alignment horizontal="center" vertical="center" wrapText="1"/>
    </xf>
    <xf numFmtId="0" fontId="0" fillId="6" borderId="186" xfId="0" applyFill="1" applyBorder="1" applyAlignment="1">
      <alignment horizontal="center" vertical="center" wrapText="1"/>
    </xf>
    <xf numFmtId="0" fontId="0" fillId="6" borderId="59" xfId="0" applyFill="1" applyBorder="1" applyAlignment="1">
      <alignment horizontal="center" vertical="center" wrapText="1"/>
    </xf>
    <xf numFmtId="0" fontId="0" fillId="6" borderId="220" xfId="0" applyFill="1" applyBorder="1" applyAlignment="1">
      <alignment horizontal="center" vertical="center" wrapText="1"/>
    </xf>
    <xf numFmtId="0" fontId="0" fillId="6" borderId="47" xfId="0" applyFill="1" applyBorder="1" applyAlignment="1">
      <alignment horizontal="justify" vertical="center" wrapText="1"/>
    </xf>
    <xf numFmtId="0" fontId="0" fillId="6" borderId="75" xfId="0" applyFill="1" applyBorder="1" applyAlignment="1">
      <alignment horizontal="justify" vertical="center" wrapText="1"/>
    </xf>
    <xf numFmtId="0" fontId="0" fillId="6" borderId="46" xfId="0" applyFill="1" applyBorder="1" applyAlignment="1">
      <alignment horizontal="justify" vertical="center" wrapText="1"/>
    </xf>
    <xf numFmtId="2" fontId="0" fillId="6" borderId="222" xfId="0" applyNumberFormat="1" applyFill="1" applyBorder="1" applyAlignment="1">
      <alignment horizontal="center" vertical="center" wrapText="1"/>
    </xf>
    <xf numFmtId="2" fontId="0" fillId="6" borderId="96" xfId="0" applyNumberFormat="1" applyFill="1" applyBorder="1" applyAlignment="1">
      <alignment horizontal="center" vertical="center" wrapText="1"/>
    </xf>
    <xf numFmtId="2" fontId="0" fillId="6" borderId="223" xfId="0" applyNumberFormat="1" applyFill="1" applyBorder="1" applyAlignment="1">
      <alignment horizontal="center" vertical="center" wrapText="1"/>
    </xf>
    <xf numFmtId="0" fontId="0" fillId="0" borderId="224" xfId="0" applyBorder="1" applyAlignment="1">
      <alignment horizontal="center"/>
    </xf>
    <xf numFmtId="0" fontId="0" fillId="0" borderId="225" xfId="0" applyBorder="1" applyAlignment="1">
      <alignment horizontal="center"/>
    </xf>
    <xf numFmtId="0" fontId="0" fillId="0" borderId="221" xfId="0" applyBorder="1" applyAlignment="1">
      <alignment horizontal="center"/>
    </xf>
  </cellXfs>
  <cellStyles count="2">
    <cellStyle name="Millares" xfId="1" builtinId="3"/>
    <cellStyle name="Normal" xfId="0" builtinId="0"/>
  </cellStyles>
  <dxfs count="372">
    <dxf>
      <font>
        <b/>
        <i val="0"/>
      </font>
      <fill>
        <patternFill>
          <bgColor rgb="FFFF6600"/>
        </patternFill>
      </fill>
    </dxf>
    <dxf>
      <font>
        <b/>
        <i val="0"/>
      </font>
      <fill>
        <patternFill>
          <bgColor rgb="FFFFFF00"/>
        </patternFill>
      </fill>
    </dxf>
    <dxf>
      <font>
        <b/>
        <i val="0"/>
      </font>
      <fill>
        <patternFill>
          <bgColor rgb="FF0099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009900"/>
        </patternFill>
      </fill>
    </dxf>
    <dxf>
      <font>
        <b/>
        <i val="0"/>
      </font>
      <fill>
        <patternFill>
          <bgColor rgb="FFFF0000"/>
        </patternFill>
      </fill>
    </dxf>
    <dxf>
      <font>
        <b val="0"/>
        <i/>
      </font>
      <fill>
        <patternFill>
          <bgColor rgb="FFFF6600"/>
        </patternFill>
      </fill>
    </dxf>
    <dxf>
      <fill>
        <patternFill>
          <bgColor rgb="FFFF0000"/>
        </patternFill>
      </fill>
    </dxf>
    <dxf>
      <fill>
        <patternFill>
          <bgColor rgb="FFFF9900"/>
        </patternFill>
      </fill>
    </dxf>
    <dxf>
      <fill>
        <patternFill>
          <bgColor rgb="FFFFFF00"/>
        </patternFill>
      </fill>
    </dxf>
    <dxf>
      <fill>
        <patternFill>
          <bgColor rgb="FF0099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b/>
        <i val="0"/>
      </font>
      <fill>
        <patternFill>
          <bgColor rgb="FFFF0000"/>
        </patternFill>
      </fill>
    </dxf>
    <dxf>
      <font>
        <b val="0"/>
        <i/>
      </font>
      <fill>
        <patternFill>
          <bgColor rgb="FFFF6600"/>
        </patternFill>
      </fill>
    </dxf>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b/>
        <i val="0"/>
      </font>
      <fill>
        <patternFill>
          <bgColor rgb="FFFF6600"/>
        </patternFill>
      </fill>
    </dxf>
    <dxf>
      <font>
        <b/>
        <i val="0"/>
      </font>
      <fill>
        <patternFill>
          <bgColor rgb="FFFFFF00"/>
        </patternFill>
      </fill>
    </dxf>
    <dxf>
      <font>
        <b/>
        <i val="0"/>
      </font>
      <fill>
        <patternFill>
          <bgColor rgb="FF0099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009900"/>
        </patternFill>
      </fill>
    </dxf>
    <dxf>
      <font>
        <b/>
        <i val="0"/>
      </font>
      <fill>
        <patternFill>
          <bgColor rgb="FFFF0000"/>
        </patternFill>
      </fill>
    </dxf>
    <dxf>
      <font>
        <b val="0"/>
        <i/>
      </font>
      <fill>
        <patternFill>
          <bgColor rgb="FFFF6600"/>
        </patternFill>
      </fill>
    </dxf>
    <dxf>
      <fill>
        <patternFill>
          <bgColor rgb="FFFF0000"/>
        </patternFill>
      </fill>
    </dxf>
    <dxf>
      <fill>
        <patternFill>
          <bgColor rgb="FFFF9900"/>
        </patternFill>
      </fill>
    </dxf>
    <dxf>
      <fill>
        <patternFill>
          <bgColor rgb="FFFFFF00"/>
        </patternFill>
      </fill>
    </dxf>
    <dxf>
      <fill>
        <patternFill>
          <bgColor rgb="FF0099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b/>
        <i val="0"/>
      </font>
      <fill>
        <patternFill>
          <bgColor rgb="FFFF0000"/>
        </patternFill>
      </fill>
    </dxf>
    <dxf>
      <font>
        <b val="0"/>
        <i/>
      </font>
      <fill>
        <patternFill>
          <bgColor rgb="FFFF6600"/>
        </patternFill>
      </fill>
    </dxf>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b/>
        <i val="0"/>
        <color auto="1"/>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ill>
        <patternFill>
          <bgColor rgb="FFFF0000"/>
        </patternFill>
      </fill>
    </dxf>
    <dxf>
      <fill>
        <patternFill>
          <bgColor rgb="FFFF0000"/>
        </patternFill>
      </fill>
    </dxf>
    <dxf>
      <fill>
        <patternFill>
          <bgColor rgb="FFFF6600"/>
        </patternFill>
      </fill>
    </dxf>
    <dxf>
      <font>
        <color auto="1"/>
      </font>
      <fill>
        <patternFill>
          <bgColor rgb="FFFF6600"/>
        </patternFill>
      </fill>
    </dxf>
    <dxf>
      <fill>
        <patternFill>
          <bgColor rgb="FFFFFF00"/>
        </patternFill>
      </fill>
    </dxf>
    <dxf>
      <fill>
        <patternFill>
          <bgColor rgb="FF0099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b/>
        <i val="0"/>
      </font>
      <fill>
        <patternFill>
          <bgColor rgb="FFFFC000"/>
        </patternFill>
      </fill>
    </dxf>
    <dxf>
      <font>
        <b/>
        <i val="0"/>
      </font>
      <fill>
        <patternFill>
          <bgColor rgb="FFFFFF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9900"/>
        </patternFill>
      </fill>
    </dxf>
    <dxf>
      <font>
        <b/>
        <i val="0"/>
        <color auto="1"/>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ill>
        <patternFill>
          <bgColor rgb="FFFF0000"/>
        </patternFill>
      </fill>
    </dxf>
    <dxf>
      <fill>
        <patternFill>
          <bgColor rgb="FFFF0000"/>
        </patternFill>
      </fill>
    </dxf>
    <dxf>
      <fill>
        <patternFill>
          <bgColor rgb="FFFF6600"/>
        </patternFill>
      </fill>
    </dxf>
    <dxf>
      <font>
        <color auto="1"/>
      </font>
      <fill>
        <patternFill>
          <bgColor rgb="FFFF6600"/>
        </patternFill>
      </fill>
    </dxf>
    <dxf>
      <fill>
        <patternFill>
          <bgColor rgb="FFFFFF00"/>
        </patternFill>
      </fill>
    </dxf>
    <dxf>
      <fill>
        <patternFill>
          <bgColor rgb="FF0099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ill>
        <patternFill>
          <bgColor rgb="FF009900"/>
        </patternFill>
      </fill>
    </dxf>
    <dxf>
      <fill>
        <patternFill>
          <bgColor rgb="FFFFFF00"/>
        </patternFill>
      </fill>
    </dxf>
    <dxf>
      <fill>
        <patternFill>
          <bgColor rgb="FFFF9900"/>
        </patternFill>
      </fill>
    </dxf>
    <dxf>
      <fill>
        <patternFill>
          <bgColor rgb="FFFF0000"/>
        </patternFill>
      </fill>
    </dxf>
    <dxf>
      <fill>
        <patternFill>
          <bgColor rgb="FF009900"/>
        </patternFill>
      </fill>
    </dxf>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0099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009900"/>
        </patternFill>
      </fill>
    </dxf>
    <dxf>
      <fill>
        <patternFill>
          <bgColor rgb="FFFF0000"/>
        </patternFill>
      </fill>
    </dxf>
    <dxf>
      <fill>
        <patternFill>
          <bgColor rgb="FFFF9900"/>
        </patternFill>
      </fill>
    </dxf>
    <dxf>
      <fill>
        <patternFill>
          <bgColor rgb="FFFFFF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ill>
        <patternFill>
          <bgColor rgb="FFFF0000"/>
        </patternFill>
      </fill>
    </dxf>
    <dxf>
      <fill>
        <patternFill>
          <bgColor rgb="FFFF9900"/>
        </patternFill>
      </fill>
    </dxf>
    <dxf>
      <fill>
        <patternFill>
          <bgColor rgb="FFFFFF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99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66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009900"/>
        </patternFill>
      </fill>
    </dxf>
    <dxf>
      <font>
        <b/>
        <i val="0"/>
      </font>
      <fill>
        <patternFill>
          <bgColor rgb="FFFF0000"/>
        </patternFill>
      </fill>
    </dxf>
    <dxf>
      <font>
        <b val="0"/>
        <i/>
      </font>
      <fill>
        <patternFill>
          <bgColor rgb="FFFF6600"/>
        </patternFill>
      </fill>
    </dxf>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6600"/>
        </patternFill>
      </fill>
    </dxf>
    <dxf>
      <fill>
        <patternFill>
          <bgColor rgb="FFFFFF00"/>
        </patternFill>
      </fill>
    </dxf>
    <dxf>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b/>
        <i val="0"/>
      </font>
      <fill>
        <patternFill>
          <bgColor rgb="FFFFC000"/>
        </patternFill>
      </fill>
    </dxf>
    <dxf>
      <font>
        <b/>
        <i val="0"/>
      </font>
      <fill>
        <patternFill>
          <bgColor rgb="FFFFFF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9900"/>
        </patternFill>
      </fill>
    </dxf>
    <dxf>
      <font>
        <b/>
        <i val="0"/>
        <color auto="1"/>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ill>
        <patternFill>
          <bgColor rgb="FFFF0000"/>
        </patternFill>
      </fill>
    </dxf>
    <dxf>
      <fill>
        <patternFill>
          <bgColor rgb="FFFF0000"/>
        </patternFill>
      </fill>
    </dxf>
    <dxf>
      <fill>
        <patternFill>
          <bgColor rgb="FFFF6600"/>
        </patternFill>
      </fill>
    </dxf>
    <dxf>
      <font>
        <color auto="1"/>
      </font>
      <fill>
        <patternFill>
          <bgColor rgb="FFFF6600"/>
        </patternFill>
      </fill>
    </dxf>
    <dxf>
      <fill>
        <patternFill>
          <bgColor rgb="FFFFFF00"/>
        </patternFill>
      </fill>
    </dxf>
    <dxf>
      <fill>
        <patternFill>
          <bgColor rgb="FF0099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s>
  <tableStyles count="0" defaultTableStyle="TableStyleMedium2" defaultPivotStyle="PivotStyleLight16"/>
  <colors>
    <mruColors>
      <color rgb="FF009900"/>
      <color rgb="FFFF6600"/>
      <color rgb="FF008000"/>
      <color rgb="FFFF99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158749</xdr:colOff>
      <xdr:row>0</xdr:row>
      <xdr:rowOff>31750</xdr:rowOff>
    </xdr:from>
    <xdr:to>
      <xdr:col>1</xdr:col>
      <xdr:colOff>3226151</xdr:colOff>
      <xdr:row>0</xdr:row>
      <xdr:rowOff>1006929</xdr:rowOff>
    </xdr:to>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749" y="31750"/>
          <a:ext cx="3067402" cy="975179"/>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158749</xdr:colOff>
      <xdr:row>0</xdr:row>
      <xdr:rowOff>31750</xdr:rowOff>
    </xdr:from>
    <xdr:ext cx="3067402" cy="994833"/>
    <xdr:pic>
      <xdr:nvPicPr>
        <xdr:cNvPr id="10" name="Imagen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749" y="31750"/>
          <a:ext cx="3067402" cy="994833"/>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158749</xdr:colOff>
      <xdr:row>0</xdr:row>
      <xdr:rowOff>31750</xdr:rowOff>
    </xdr:from>
    <xdr:to>
      <xdr:col>1</xdr:col>
      <xdr:colOff>3226151</xdr:colOff>
      <xdr:row>0</xdr:row>
      <xdr:rowOff>1026583</xdr:rowOff>
    </xdr:to>
    <xdr:pic>
      <xdr:nvPicPr>
        <xdr:cNvPr id="13" name="Imagen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749" y="31750"/>
          <a:ext cx="3067402" cy="994833"/>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158749</xdr:colOff>
      <xdr:row>0</xdr:row>
      <xdr:rowOff>31750</xdr:rowOff>
    </xdr:from>
    <xdr:to>
      <xdr:col>1</xdr:col>
      <xdr:colOff>3226151</xdr:colOff>
      <xdr:row>0</xdr:row>
      <xdr:rowOff>1006929</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749" y="31750"/>
          <a:ext cx="3067402" cy="975179"/>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158749</xdr:colOff>
      <xdr:row>0</xdr:row>
      <xdr:rowOff>31750</xdr:rowOff>
    </xdr:from>
    <xdr:to>
      <xdr:col>1</xdr:col>
      <xdr:colOff>3226151</xdr:colOff>
      <xdr:row>0</xdr:row>
      <xdr:rowOff>1006929</xdr:rowOff>
    </xdr:to>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749" y="31750"/>
          <a:ext cx="3067402" cy="975179"/>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158749</xdr:colOff>
      <xdr:row>0</xdr:row>
      <xdr:rowOff>31750</xdr:rowOff>
    </xdr:from>
    <xdr:to>
      <xdr:col>1</xdr:col>
      <xdr:colOff>3226151</xdr:colOff>
      <xdr:row>0</xdr:row>
      <xdr:rowOff>1012031</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749" y="31750"/>
          <a:ext cx="3067402" cy="980281"/>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158749</xdr:colOff>
      <xdr:row>0</xdr:row>
      <xdr:rowOff>31750</xdr:rowOff>
    </xdr:from>
    <xdr:to>
      <xdr:col>1</xdr:col>
      <xdr:colOff>3226151</xdr:colOff>
      <xdr:row>0</xdr:row>
      <xdr:rowOff>1012031</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749" y="31750"/>
          <a:ext cx="3067402" cy="980281"/>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tabColor rgb="FF008000"/>
  </sheetPr>
  <dimension ref="A1:N25"/>
  <sheetViews>
    <sheetView zoomScale="70" zoomScaleNormal="70" workbookViewId="0">
      <selection activeCell="D1" sqref="D1:N1"/>
    </sheetView>
  </sheetViews>
  <sheetFormatPr baseColWidth="10" defaultRowHeight="15" x14ac:dyDescent="0.25"/>
  <cols>
    <col min="2" max="2" width="50.7109375" customWidth="1"/>
    <col min="3" max="3" width="10.7109375" customWidth="1"/>
    <col min="4" max="4" width="50.7109375" customWidth="1"/>
    <col min="5" max="5" width="15.7109375" customWidth="1"/>
    <col min="6" max="6" width="13.85546875" customWidth="1"/>
    <col min="7" max="10" width="13.7109375" customWidth="1"/>
    <col min="11" max="11" width="5.7109375" customWidth="1"/>
    <col min="12" max="12" width="1.7109375" customWidth="1"/>
    <col min="13" max="13" width="5.7109375" customWidth="1"/>
    <col min="14" max="14" width="35" customWidth="1"/>
  </cols>
  <sheetData>
    <row r="1" spans="1:14" ht="81.75" customHeight="1" thickTop="1" thickBot="1" x14ac:dyDescent="0.3">
      <c r="A1" s="353"/>
      <c r="B1" s="354"/>
      <c r="C1" s="354"/>
      <c r="D1" s="355" t="s">
        <v>165</v>
      </c>
      <c r="E1" s="355"/>
      <c r="F1" s="355"/>
      <c r="G1" s="355"/>
      <c r="H1" s="355"/>
      <c r="I1" s="355"/>
      <c r="J1" s="355"/>
      <c r="K1" s="355"/>
      <c r="L1" s="355"/>
      <c r="M1" s="355"/>
      <c r="N1" s="356"/>
    </row>
    <row r="2" spans="1:14" ht="28.5" customHeight="1" thickTop="1" thickBot="1" x14ac:dyDescent="0.3">
      <c r="A2" s="295" t="s">
        <v>16</v>
      </c>
      <c r="B2" s="296"/>
      <c r="C2" s="307" t="s">
        <v>169</v>
      </c>
      <c r="D2" s="308"/>
      <c r="E2" s="309" t="s">
        <v>164</v>
      </c>
      <c r="F2" s="310"/>
      <c r="G2" s="307"/>
      <c r="H2" s="311"/>
      <c r="I2" s="308"/>
      <c r="J2" s="312" t="s">
        <v>52</v>
      </c>
      <c r="K2" s="298"/>
      <c r="L2" s="298"/>
      <c r="M2" s="313"/>
      <c r="N2" s="211"/>
    </row>
    <row r="3" spans="1:14" ht="16.5" customHeight="1" thickTop="1" thickBot="1" x14ac:dyDescent="0.3">
      <c r="A3" s="297" t="s">
        <v>34</v>
      </c>
      <c r="B3" s="298"/>
      <c r="C3" s="298"/>
      <c r="D3" s="298"/>
      <c r="E3" s="298"/>
      <c r="F3" s="298"/>
      <c r="G3" s="298"/>
      <c r="H3" s="298"/>
      <c r="I3" s="298"/>
      <c r="J3" s="298"/>
      <c r="K3" s="298"/>
      <c r="L3" s="298"/>
      <c r="M3" s="298"/>
      <c r="N3" s="299"/>
    </row>
    <row r="4" spans="1:14" ht="16.5" customHeight="1" thickTop="1" thickBot="1" x14ac:dyDescent="0.3">
      <c r="A4" s="300" t="s">
        <v>29</v>
      </c>
      <c r="B4" s="301"/>
      <c r="C4" s="301"/>
      <c r="D4" s="302"/>
      <c r="E4" s="303" t="s">
        <v>27</v>
      </c>
      <c r="F4" s="304"/>
      <c r="G4" s="304"/>
      <c r="H4" s="304"/>
      <c r="I4" s="304"/>
      <c r="J4" s="304"/>
      <c r="K4" s="305"/>
      <c r="L4" s="305"/>
      <c r="M4" s="305"/>
      <c r="N4" s="306"/>
    </row>
    <row r="5" spans="1:14" ht="46.5" thickTop="1" thickBot="1" x14ac:dyDescent="0.3">
      <c r="A5" s="10" t="s">
        <v>50</v>
      </c>
      <c r="B5" s="9" t="s">
        <v>51</v>
      </c>
      <c r="C5" s="9" t="s">
        <v>0</v>
      </c>
      <c r="D5" s="53" t="s">
        <v>17</v>
      </c>
      <c r="E5" s="69" t="s">
        <v>28</v>
      </c>
      <c r="F5" s="63" t="s">
        <v>18</v>
      </c>
      <c r="G5" s="57" t="s">
        <v>107</v>
      </c>
      <c r="H5" s="53" t="s">
        <v>108</v>
      </c>
      <c r="I5" s="56" t="s">
        <v>109</v>
      </c>
      <c r="J5" s="56" t="s">
        <v>110</v>
      </c>
      <c r="K5" s="314" t="s">
        <v>1</v>
      </c>
      <c r="L5" s="315"/>
      <c r="M5" s="316"/>
      <c r="N5" s="55" t="s">
        <v>111</v>
      </c>
    </row>
    <row r="6" spans="1:14" ht="15.75" customHeight="1" thickTop="1" x14ac:dyDescent="0.25">
      <c r="A6" s="317">
        <v>1</v>
      </c>
      <c r="B6" s="320" t="s">
        <v>115</v>
      </c>
      <c r="C6" s="323" t="s">
        <v>19</v>
      </c>
      <c r="D6" s="326" t="s">
        <v>118</v>
      </c>
      <c r="E6" s="329" t="s">
        <v>3</v>
      </c>
      <c r="F6" s="337" t="s">
        <v>32</v>
      </c>
      <c r="G6" s="340"/>
      <c r="H6" s="343"/>
      <c r="I6" s="346"/>
      <c r="J6" s="349" t="e">
        <f>SUM(J19/J20)/100000</f>
        <v>#DIV/0!</v>
      </c>
      <c r="K6" s="111">
        <v>0</v>
      </c>
      <c r="L6" s="98"/>
      <c r="M6" s="101">
        <v>81.8</v>
      </c>
      <c r="N6" s="335"/>
    </row>
    <row r="7" spans="1:14" x14ac:dyDescent="0.25">
      <c r="A7" s="318"/>
      <c r="B7" s="321"/>
      <c r="C7" s="324"/>
      <c r="D7" s="327"/>
      <c r="E7" s="330"/>
      <c r="F7" s="338"/>
      <c r="G7" s="341"/>
      <c r="H7" s="344"/>
      <c r="I7" s="347"/>
      <c r="J7" s="350"/>
      <c r="K7" s="111">
        <v>81.80001</v>
      </c>
      <c r="L7" s="99"/>
      <c r="M7" s="102">
        <v>90.9</v>
      </c>
      <c r="N7" s="335"/>
    </row>
    <row r="8" spans="1:14" x14ac:dyDescent="0.25">
      <c r="A8" s="318"/>
      <c r="B8" s="321"/>
      <c r="C8" s="324"/>
      <c r="D8" s="327"/>
      <c r="E8" s="330"/>
      <c r="F8" s="338"/>
      <c r="G8" s="341"/>
      <c r="H8" s="344"/>
      <c r="I8" s="347"/>
      <c r="J8" s="350"/>
      <c r="K8" s="111">
        <v>90.900009999999995</v>
      </c>
      <c r="L8" s="112"/>
      <c r="M8" s="111">
        <v>100</v>
      </c>
      <c r="N8" s="335"/>
    </row>
    <row r="9" spans="1:14" ht="15.75" thickBot="1" x14ac:dyDescent="0.3">
      <c r="A9" s="319"/>
      <c r="B9" s="322"/>
      <c r="C9" s="325"/>
      <c r="D9" s="328"/>
      <c r="E9" s="331"/>
      <c r="F9" s="339"/>
      <c r="G9" s="342"/>
      <c r="H9" s="345"/>
      <c r="I9" s="348"/>
      <c r="J9" s="351"/>
      <c r="K9" s="113">
        <v>100.0001</v>
      </c>
      <c r="L9" s="120"/>
      <c r="M9" s="113">
        <v>109</v>
      </c>
      <c r="N9" s="336"/>
    </row>
    <row r="10" spans="1:14" ht="16.5" customHeight="1" thickTop="1" thickBot="1" x14ac:dyDescent="0.3">
      <c r="A10" s="380">
        <v>2</v>
      </c>
      <c r="B10" s="381" t="s">
        <v>113</v>
      </c>
      <c r="C10" s="332" t="s">
        <v>19</v>
      </c>
      <c r="D10" s="333" t="s">
        <v>123</v>
      </c>
      <c r="E10" s="329" t="s">
        <v>3</v>
      </c>
      <c r="F10" s="337" t="s">
        <v>32</v>
      </c>
      <c r="G10" s="340"/>
      <c r="H10" s="343"/>
      <c r="I10" s="346"/>
      <c r="J10" s="352" t="e">
        <f>SUM(J21/J22)*100</f>
        <v>#DIV/0!</v>
      </c>
      <c r="K10" s="114">
        <v>0</v>
      </c>
      <c r="L10" s="115"/>
      <c r="M10" s="114">
        <v>60</v>
      </c>
      <c r="N10" s="334"/>
    </row>
    <row r="11" spans="1:14" ht="16.5" thickTop="1" thickBot="1" x14ac:dyDescent="0.3">
      <c r="A11" s="380"/>
      <c r="B11" s="381"/>
      <c r="C11" s="332"/>
      <c r="D11" s="333"/>
      <c r="E11" s="330"/>
      <c r="F11" s="338"/>
      <c r="G11" s="341"/>
      <c r="H11" s="344"/>
      <c r="I11" s="347"/>
      <c r="J11" s="350"/>
      <c r="K11" s="111">
        <v>60.000999999999998</v>
      </c>
      <c r="L11" s="116"/>
      <c r="M11" s="111">
        <v>70</v>
      </c>
      <c r="N11" s="335"/>
    </row>
    <row r="12" spans="1:14" ht="16.5" thickTop="1" thickBot="1" x14ac:dyDescent="0.3">
      <c r="A12" s="380"/>
      <c r="B12" s="381"/>
      <c r="C12" s="332"/>
      <c r="D12" s="333"/>
      <c r="E12" s="330"/>
      <c r="F12" s="338"/>
      <c r="G12" s="341"/>
      <c r="H12" s="344"/>
      <c r="I12" s="347"/>
      <c r="J12" s="350"/>
      <c r="K12" s="111">
        <v>70.001000000000005</v>
      </c>
      <c r="L12" s="112"/>
      <c r="M12" s="111">
        <v>80</v>
      </c>
      <c r="N12" s="335"/>
    </row>
    <row r="13" spans="1:14" ht="16.5" thickTop="1" thickBot="1" x14ac:dyDescent="0.3">
      <c r="A13" s="380"/>
      <c r="B13" s="381"/>
      <c r="C13" s="332"/>
      <c r="D13" s="333"/>
      <c r="E13" s="331"/>
      <c r="F13" s="339"/>
      <c r="G13" s="342"/>
      <c r="H13" s="345"/>
      <c r="I13" s="348"/>
      <c r="J13" s="351"/>
      <c r="K13" s="117">
        <v>80.001000000000005</v>
      </c>
      <c r="L13" s="120"/>
      <c r="M13" s="117">
        <v>100</v>
      </c>
      <c r="N13" s="336"/>
    </row>
    <row r="14" spans="1:14" ht="16.5" customHeight="1" thickTop="1" x14ac:dyDescent="0.25">
      <c r="A14" s="358">
        <v>3</v>
      </c>
      <c r="B14" s="360" t="s">
        <v>114</v>
      </c>
      <c r="C14" s="362" t="s">
        <v>19</v>
      </c>
      <c r="D14" s="364" t="s">
        <v>124</v>
      </c>
      <c r="E14" s="367" t="s">
        <v>3</v>
      </c>
      <c r="F14" s="370" t="s">
        <v>32</v>
      </c>
      <c r="G14" s="372"/>
      <c r="H14" s="374"/>
      <c r="I14" s="376"/>
      <c r="J14" s="352" t="e">
        <f>SUM(((J19/J22)/(J23/J24))-1)*100</f>
        <v>#DIV/0!</v>
      </c>
      <c r="K14" s="118">
        <v>0</v>
      </c>
      <c r="L14" s="115"/>
      <c r="M14" s="118">
        <v>2</v>
      </c>
      <c r="N14" s="334"/>
    </row>
    <row r="15" spans="1:14" ht="16.5" customHeight="1" x14ac:dyDescent="0.25">
      <c r="A15" s="318"/>
      <c r="B15" s="321"/>
      <c r="C15" s="324"/>
      <c r="D15" s="365"/>
      <c r="E15" s="368"/>
      <c r="F15" s="338"/>
      <c r="G15" s="341"/>
      <c r="H15" s="344"/>
      <c r="I15" s="347"/>
      <c r="J15" s="350"/>
      <c r="K15" s="111">
        <v>2.0001000000000002</v>
      </c>
      <c r="L15" s="116"/>
      <c r="M15" s="111">
        <v>5</v>
      </c>
      <c r="N15" s="335"/>
    </row>
    <row r="16" spans="1:14" ht="16.5" customHeight="1" x14ac:dyDescent="0.25">
      <c r="A16" s="318"/>
      <c r="B16" s="321"/>
      <c r="C16" s="324"/>
      <c r="D16" s="365"/>
      <c r="E16" s="368"/>
      <c r="F16" s="338"/>
      <c r="G16" s="341"/>
      <c r="H16" s="344"/>
      <c r="I16" s="347"/>
      <c r="J16" s="350"/>
      <c r="K16" s="111">
        <v>5.0000999999999998</v>
      </c>
      <c r="L16" s="112"/>
      <c r="M16" s="111">
        <v>10</v>
      </c>
      <c r="N16" s="335"/>
    </row>
    <row r="17" spans="1:14" ht="16.5" customHeight="1" thickBot="1" x14ac:dyDescent="0.3">
      <c r="A17" s="359"/>
      <c r="B17" s="361"/>
      <c r="C17" s="363"/>
      <c r="D17" s="366"/>
      <c r="E17" s="369"/>
      <c r="F17" s="371"/>
      <c r="G17" s="373"/>
      <c r="H17" s="375"/>
      <c r="I17" s="377"/>
      <c r="J17" s="378"/>
      <c r="K17" s="119">
        <v>10.0001</v>
      </c>
      <c r="L17" s="121"/>
      <c r="M17" s="119">
        <v>20</v>
      </c>
      <c r="N17" s="379"/>
    </row>
    <row r="18" spans="1:14" ht="16.5" thickTop="1" thickBot="1" x14ac:dyDescent="0.3">
      <c r="A18" s="297" t="s">
        <v>33</v>
      </c>
      <c r="B18" s="298"/>
      <c r="C18" s="298"/>
      <c r="D18" s="298"/>
      <c r="E18" s="298"/>
      <c r="F18" s="298"/>
      <c r="G18" s="298"/>
      <c r="H18" s="298"/>
      <c r="I18" s="298"/>
      <c r="J18" s="298"/>
      <c r="K18" s="357"/>
      <c r="L18" s="357"/>
      <c r="M18" s="357"/>
      <c r="N18" s="299"/>
    </row>
    <row r="19" spans="1:14" ht="30" customHeight="1" thickTop="1" x14ac:dyDescent="0.25">
      <c r="A19" s="108" t="s">
        <v>35</v>
      </c>
      <c r="B19" s="4" t="s">
        <v>116</v>
      </c>
      <c r="C19" s="4" t="s">
        <v>6</v>
      </c>
      <c r="D19" s="4" t="s">
        <v>26</v>
      </c>
      <c r="E19" s="78" t="s">
        <v>3</v>
      </c>
      <c r="F19" s="78" t="s">
        <v>32</v>
      </c>
      <c r="G19" s="72"/>
      <c r="H19" s="5"/>
      <c r="I19" s="24"/>
      <c r="J19" s="43"/>
      <c r="K19" s="140"/>
      <c r="L19" s="141"/>
      <c r="M19" s="141"/>
      <c r="N19" s="65"/>
    </row>
    <row r="20" spans="1:14" ht="30" customHeight="1" thickBot="1" x14ac:dyDescent="0.3">
      <c r="A20" s="21" t="s">
        <v>36</v>
      </c>
      <c r="B20" s="6" t="s">
        <v>117</v>
      </c>
      <c r="C20" s="6" t="s">
        <v>6</v>
      </c>
      <c r="D20" s="6" t="s">
        <v>26</v>
      </c>
      <c r="E20" s="80" t="s">
        <v>3</v>
      </c>
      <c r="F20" s="80" t="s">
        <v>32</v>
      </c>
      <c r="G20" s="74"/>
      <c r="H20" s="7"/>
      <c r="I20" s="29"/>
      <c r="J20" s="47"/>
      <c r="K20" s="143"/>
      <c r="L20" s="127"/>
      <c r="M20" s="127"/>
      <c r="N20" s="38"/>
    </row>
    <row r="21" spans="1:14" ht="30" customHeight="1" thickTop="1" x14ac:dyDescent="0.25">
      <c r="A21" s="110" t="s">
        <v>37</v>
      </c>
      <c r="B21" s="4" t="s">
        <v>120</v>
      </c>
      <c r="C21" s="4" t="s">
        <v>6</v>
      </c>
      <c r="D21" s="4" t="s">
        <v>26</v>
      </c>
      <c r="E21" s="78" t="s">
        <v>3</v>
      </c>
      <c r="F21" s="78" t="s">
        <v>32</v>
      </c>
      <c r="G21" s="75"/>
      <c r="H21" s="8"/>
      <c r="I21" s="25"/>
      <c r="J21" s="51"/>
      <c r="K21" s="144"/>
      <c r="L21" s="125"/>
      <c r="M21" s="125"/>
      <c r="N21" s="34"/>
    </row>
    <row r="22" spans="1:14" s="18" customFormat="1" ht="30" customHeight="1" thickBot="1" x14ac:dyDescent="0.3">
      <c r="A22" s="122" t="s">
        <v>38</v>
      </c>
      <c r="B22" s="123" t="s">
        <v>121</v>
      </c>
      <c r="C22" s="123" t="s">
        <v>6</v>
      </c>
      <c r="D22" s="124" t="s">
        <v>26</v>
      </c>
      <c r="E22" s="109" t="s">
        <v>3</v>
      </c>
      <c r="F22" s="109" t="s">
        <v>32</v>
      </c>
      <c r="G22" s="74"/>
      <c r="H22" s="7"/>
      <c r="I22" s="29"/>
      <c r="J22" s="47"/>
      <c r="K22" s="143"/>
      <c r="L22" s="127"/>
      <c r="M22" s="127"/>
      <c r="N22" s="38"/>
    </row>
    <row r="23" spans="1:14" ht="30" customHeight="1" thickTop="1" x14ac:dyDescent="0.25">
      <c r="A23" s="110" t="s">
        <v>39</v>
      </c>
      <c r="B23" s="4" t="s">
        <v>119</v>
      </c>
      <c r="C23" s="4" t="s">
        <v>6</v>
      </c>
      <c r="D23" s="4" t="s">
        <v>26</v>
      </c>
      <c r="E23" s="78" t="s">
        <v>3</v>
      </c>
      <c r="F23" s="78" t="s">
        <v>32</v>
      </c>
      <c r="G23" s="75"/>
      <c r="H23" s="8"/>
      <c r="I23" s="25"/>
      <c r="J23" s="51"/>
      <c r="K23" s="144"/>
      <c r="L23" s="125"/>
      <c r="M23" s="125"/>
      <c r="N23" s="34"/>
    </row>
    <row r="24" spans="1:14" s="18" customFormat="1" ht="30" customHeight="1" thickBot="1" x14ac:dyDescent="0.3">
      <c r="A24" s="23" t="s">
        <v>40</v>
      </c>
      <c r="B24" s="11" t="s">
        <v>122</v>
      </c>
      <c r="C24" s="11" t="s">
        <v>6</v>
      </c>
      <c r="D24" s="62" t="s">
        <v>26</v>
      </c>
      <c r="E24" s="83" t="s">
        <v>3</v>
      </c>
      <c r="F24" s="83" t="s">
        <v>32</v>
      </c>
      <c r="G24" s="77"/>
      <c r="H24" s="12"/>
      <c r="I24" s="33"/>
      <c r="J24" s="52"/>
      <c r="K24" s="147"/>
      <c r="L24" s="128"/>
      <c r="M24" s="128"/>
      <c r="N24" s="42"/>
    </row>
    <row r="25" spans="1:14" ht="15.75" thickTop="1" x14ac:dyDescent="0.25"/>
  </sheetData>
  <mergeCells count="45">
    <mergeCell ref="A1:C1"/>
    <mergeCell ref="D1:N1"/>
    <mergeCell ref="A18:N18"/>
    <mergeCell ref="A14:A17"/>
    <mergeCell ref="B14:B17"/>
    <mergeCell ref="C14:C17"/>
    <mergeCell ref="D14:D17"/>
    <mergeCell ref="E14:E17"/>
    <mergeCell ref="F14:F17"/>
    <mergeCell ref="G14:G17"/>
    <mergeCell ref="H14:H17"/>
    <mergeCell ref="I14:I17"/>
    <mergeCell ref="J14:J17"/>
    <mergeCell ref="N14:N17"/>
    <mergeCell ref="A10:A13"/>
    <mergeCell ref="B10:B13"/>
    <mergeCell ref="C10:C13"/>
    <mergeCell ref="D10:D13"/>
    <mergeCell ref="E10:E13"/>
    <mergeCell ref="N10:N13"/>
    <mergeCell ref="N6:N9"/>
    <mergeCell ref="F6:F9"/>
    <mergeCell ref="G6:G9"/>
    <mergeCell ref="H6:H9"/>
    <mergeCell ref="I6:I9"/>
    <mergeCell ref="J6:J9"/>
    <mergeCell ref="F10:F13"/>
    <mergeCell ref="G10:G13"/>
    <mergeCell ref="H10:H13"/>
    <mergeCell ref="I10:I13"/>
    <mergeCell ref="J10:J13"/>
    <mergeCell ref="K5:M5"/>
    <mergeCell ref="A6:A9"/>
    <mergeCell ref="B6:B9"/>
    <mergeCell ref="C6:C9"/>
    <mergeCell ref="D6:D9"/>
    <mergeCell ref="E6:E9"/>
    <mergeCell ref="A2:B2"/>
    <mergeCell ref="A3:N3"/>
    <mergeCell ref="A4:D4"/>
    <mergeCell ref="E4:N4"/>
    <mergeCell ref="C2:D2"/>
    <mergeCell ref="E2:F2"/>
    <mergeCell ref="G2:I2"/>
    <mergeCell ref="J2:M2"/>
  </mergeCells>
  <conditionalFormatting sqref="J6">
    <cfRule type="cellIs" dxfId="371" priority="29" operator="between">
      <formula>95.0001</formula>
      <formula>100</formula>
    </cfRule>
    <cfRule type="cellIs" dxfId="370" priority="30" operator="between">
      <formula>90.00001</formula>
      <formula>95</formula>
    </cfRule>
    <cfRule type="cellIs" dxfId="369" priority="31" operator="between">
      <formula>9000001</formula>
      <formula>95</formula>
    </cfRule>
    <cfRule type="cellIs" dxfId="368" priority="32" operator="between">
      <formula>85.0000001</formula>
      <formula>90</formula>
    </cfRule>
    <cfRule type="top10" priority="33" rank="10"/>
    <cfRule type="cellIs" dxfId="367" priority="34" operator="between">
      <formula>0</formula>
      <formula>85</formula>
    </cfRule>
    <cfRule type="cellIs" dxfId="366" priority="35" operator="between">
      <formula>0</formula>
      <formula>85</formula>
    </cfRule>
    <cfRule type="cellIs" dxfId="365" priority="36" operator="between">
      <formula>82</formula>
      <formula>82</formula>
    </cfRule>
  </conditionalFormatting>
  <conditionalFormatting sqref="J14">
    <cfRule type="cellIs" dxfId="364" priority="25" operator="greaterThan">
      <formula>90</formula>
    </cfRule>
    <cfRule type="cellIs" dxfId="363" priority="26" operator="between">
      <formula>85.0001</formula>
      <formula>90</formula>
    </cfRule>
    <cfRule type="cellIs" dxfId="362" priority="27" operator="between">
      <formula>80.0001</formula>
      <formula>85</formula>
    </cfRule>
    <cfRule type="cellIs" dxfId="361" priority="28" operator="between">
      <formula>0</formula>
      <formula>80</formula>
    </cfRule>
  </conditionalFormatting>
  <conditionalFormatting sqref="J10">
    <cfRule type="cellIs" dxfId="360" priority="17" operator="between">
      <formula>95.0001</formula>
      <formula>100</formula>
    </cfRule>
    <cfRule type="cellIs" dxfId="359" priority="18" operator="between">
      <formula>90.00001</formula>
      <formula>95</formula>
    </cfRule>
    <cfRule type="cellIs" dxfId="358" priority="19" operator="between">
      <formula>9000001</formula>
      <formula>95</formula>
    </cfRule>
    <cfRule type="cellIs" dxfId="357" priority="20" operator="between">
      <formula>85.0000001</formula>
      <formula>90</formula>
    </cfRule>
    <cfRule type="top10" priority="21" rank="10"/>
    <cfRule type="cellIs" dxfId="356" priority="22" operator="between">
      <formula>0</formula>
      <formula>85</formula>
    </cfRule>
    <cfRule type="cellIs" dxfId="355" priority="23" operator="between">
      <formula>0</formula>
      <formula>85</formula>
    </cfRule>
    <cfRule type="cellIs" dxfId="354" priority="24" operator="between">
      <formula>82</formula>
      <formula>82</formula>
    </cfRule>
  </conditionalFormatting>
  <conditionalFormatting sqref="J6:J9">
    <cfRule type="cellIs" dxfId="353" priority="11" operator="between">
      <formula>$K$9</formula>
      <formula>$M$9</formula>
    </cfRule>
    <cfRule type="cellIs" dxfId="352" priority="12" operator="between">
      <formula>$K$8</formula>
      <formula>$M$8</formula>
    </cfRule>
    <cfRule type="cellIs" dxfId="351" priority="13" operator="between">
      <formula>$K$7</formula>
      <formula>$M$7</formula>
    </cfRule>
    <cfRule type="cellIs" dxfId="350" priority="14" operator="between">
      <formula>$K$7</formula>
      <formula>$M$7</formula>
    </cfRule>
    <cfRule type="cellIs" dxfId="349" priority="15" operator="between">
      <formula>$K$6</formula>
      <formula>$M$6</formula>
    </cfRule>
    <cfRule type="cellIs" dxfId="348" priority="16" operator="between">
      <formula>$K$6</formula>
      <formula>$M$6</formula>
    </cfRule>
  </conditionalFormatting>
  <conditionalFormatting sqref="J10:J13">
    <cfRule type="cellIs" dxfId="347" priority="7" operator="between">
      <formula>$K$13</formula>
      <formula>$M$13</formula>
    </cfRule>
    <cfRule type="cellIs" dxfId="346" priority="8" operator="between">
      <formula>$K$12</formula>
      <formula>$M$12</formula>
    </cfRule>
    <cfRule type="cellIs" dxfId="345" priority="9" operator="between">
      <formula>$K$11</formula>
      <formula>$M$11</formula>
    </cfRule>
    <cfRule type="cellIs" dxfId="344" priority="10" operator="between">
      <formula>$K$10</formula>
      <formula>$M$10</formula>
    </cfRule>
  </conditionalFormatting>
  <conditionalFormatting sqref="J14:J17">
    <cfRule type="cellIs" dxfId="343" priority="1" operator="between">
      <formula>$K$17</formula>
      <formula>$M$17</formula>
    </cfRule>
    <cfRule type="cellIs" dxfId="342" priority="2" operator="between">
      <formula>$K$16</formula>
      <formula>$M$12</formula>
    </cfRule>
    <cfRule type="cellIs" dxfId="341" priority="4" operator="between">
      <formula>$K$15</formula>
      <formula>$M$15</formula>
    </cfRule>
    <cfRule type="cellIs" dxfId="340" priority="6" operator="between">
      <formula>$K$14</formula>
      <formula>$M$14</formula>
    </cfRule>
  </conditionalFormatting>
  <conditionalFormatting sqref="A18:N18">
    <cfRule type="cellIs" dxfId="339" priority="3" operator="between">
      <formula>$K$16</formula>
      <formula>$M$16</formula>
    </cfRule>
    <cfRule type="cellIs" dxfId="338" priority="5" operator="between">
      <formula>$K$15</formula>
      <formula>$M$15</formula>
    </cfRule>
  </conditionalFormatting>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8000"/>
  </sheetPr>
  <dimension ref="A1:Q52"/>
  <sheetViews>
    <sheetView topLeftCell="A5" zoomScale="70" zoomScaleNormal="70" workbookViewId="0">
      <selection activeCell="D5" sqref="D5"/>
    </sheetView>
  </sheetViews>
  <sheetFormatPr baseColWidth="10" defaultRowHeight="15" x14ac:dyDescent="0.25"/>
  <cols>
    <col min="2" max="2" width="50.7109375" customWidth="1"/>
    <col min="3" max="3" width="10.7109375" customWidth="1"/>
    <col min="4" max="4" width="50.7109375" customWidth="1"/>
    <col min="5" max="5" width="15.7109375" customWidth="1"/>
    <col min="6" max="6" width="13.85546875" customWidth="1"/>
    <col min="7" max="10" width="13.7109375" customWidth="1"/>
    <col min="11" max="11" width="5.7109375" customWidth="1"/>
    <col min="12" max="12" width="3.28515625" customWidth="1"/>
    <col min="13" max="13" width="5.7109375" customWidth="1"/>
    <col min="14" max="14" width="35" customWidth="1"/>
  </cols>
  <sheetData>
    <row r="1" spans="1:17" ht="81.75" customHeight="1" thickTop="1" thickBot="1" x14ac:dyDescent="0.3">
      <c r="A1" s="353"/>
      <c r="B1" s="354"/>
      <c r="C1" s="354"/>
      <c r="D1" s="355" t="s">
        <v>165</v>
      </c>
      <c r="E1" s="355"/>
      <c r="F1" s="355"/>
      <c r="G1" s="355"/>
      <c r="H1" s="355"/>
      <c r="I1" s="355"/>
      <c r="J1" s="355"/>
      <c r="K1" s="355"/>
      <c r="L1" s="355"/>
      <c r="M1" s="355"/>
      <c r="N1" s="356"/>
    </row>
    <row r="2" spans="1:17" ht="28.5" customHeight="1" thickTop="1" thickBot="1" x14ac:dyDescent="0.3">
      <c r="A2" s="295" t="s">
        <v>16</v>
      </c>
      <c r="B2" s="296"/>
      <c r="C2" s="417" t="s">
        <v>167</v>
      </c>
      <c r="D2" s="418"/>
      <c r="E2" s="309" t="s">
        <v>164</v>
      </c>
      <c r="F2" s="310"/>
      <c r="G2" s="307"/>
      <c r="H2" s="311"/>
      <c r="I2" s="308"/>
      <c r="J2" s="312" t="s">
        <v>52</v>
      </c>
      <c r="K2" s="298"/>
      <c r="L2" s="298"/>
      <c r="M2" s="313"/>
      <c r="N2" s="211"/>
    </row>
    <row r="3" spans="1:17" ht="16.5" customHeight="1" thickTop="1" thickBot="1" x14ac:dyDescent="0.3">
      <c r="A3" s="297" t="s">
        <v>34</v>
      </c>
      <c r="B3" s="298"/>
      <c r="C3" s="298"/>
      <c r="D3" s="298"/>
      <c r="E3" s="298"/>
      <c r="F3" s="298"/>
      <c r="G3" s="298"/>
      <c r="H3" s="298"/>
      <c r="I3" s="298"/>
      <c r="J3" s="298"/>
      <c r="K3" s="298"/>
      <c r="L3" s="298"/>
      <c r="M3" s="298"/>
      <c r="N3" s="299"/>
    </row>
    <row r="4" spans="1:17" ht="16.5" customHeight="1" thickTop="1" thickBot="1" x14ac:dyDescent="0.3">
      <c r="A4" s="300" t="s">
        <v>29</v>
      </c>
      <c r="B4" s="301"/>
      <c r="C4" s="301"/>
      <c r="D4" s="302"/>
      <c r="E4" s="303" t="s">
        <v>27</v>
      </c>
      <c r="F4" s="304"/>
      <c r="G4" s="304"/>
      <c r="H4" s="304"/>
      <c r="I4" s="304"/>
      <c r="J4" s="304"/>
      <c r="K4" s="305"/>
      <c r="L4" s="305"/>
      <c r="M4" s="305"/>
      <c r="N4" s="306"/>
    </row>
    <row r="5" spans="1:17" ht="46.5" thickTop="1" thickBot="1" x14ac:dyDescent="0.3">
      <c r="A5" s="10" t="s">
        <v>50</v>
      </c>
      <c r="B5" s="9" t="s">
        <v>51</v>
      </c>
      <c r="C5" s="9" t="s">
        <v>0</v>
      </c>
      <c r="D5" s="53" t="s">
        <v>17</v>
      </c>
      <c r="E5" s="69" t="s">
        <v>28</v>
      </c>
      <c r="F5" s="63" t="s">
        <v>18</v>
      </c>
      <c r="G5" s="57" t="s">
        <v>107</v>
      </c>
      <c r="H5" s="53" t="s">
        <v>108</v>
      </c>
      <c r="I5" s="56" t="s">
        <v>109</v>
      </c>
      <c r="J5" s="56" t="s">
        <v>110</v>
      </c>
      <c r="K5" s="382" t="s">
        <v>1</v>
      </c>
      <c r="L5" s="383"/>
      <c r="M5" s="384"/>
      <c r="N5" s="55" t="s">
        <v>111</v>
      </c>
    </row>
    <row r="6" spans="1:17" ht="20.100000000000001" customHeight="1" thickTop="1" x14ac:dyDescent="0.25">
      <c r="A6" s="317">
        <v>1</v>
      </c>
      <c r="B6" s="320" t="s">
        <v>127</v>
      </c>
      <c r="C6" s="323" t="s">
        <v>19</v>
      </c>
      <c r="D6" s="326" t="s">
        <v>140</v>
      </c>
      <c r="E6" s="329" t="s">
        <v>3</v>
      </c>
      <c r="F6" s="337" t="s">
        <v>32</v>
      </c>
      <c r="G6" s="340"/>
      <c r="H6" s="343"/>
      <c r="I6" s="346"/>
      <c r="J6" s="385" t="e">
        <f>SUM((J27-J29)/J29)*100</f>
        <v>#DIV/0!</v>
      </c>
      <c r="K6" s="165">
        <v>0</v>
      </c>
      <c r="L6" s="166"/>
      <c r="M6" s="165">
        <v>60</v>
      </c>
      <c r="N6" s="335"/>
      <c r="Q6">
        <v>1.0000000000000001E-5</v>
      </c>
    </row>
    <row r="7" spans="1:17" ht="20.100000000000001" customHeight="1" x14ac:dyDescent="0.25">
      <c r="A7" s="318"/>
      <c r="B7" s="321"/>
      <c r="C7" s="324"/>
      <c r="D7" s="327"/>
      <c r="E7" s="330"/>
      <c r="F7" s="338"/>
      <c r="G7" s="341"/>
      <c r="H7" s="344"/>
      <c r="I7" s="347"/>
      <c r="J7" s="386"/>
      <c r="K7" s="111">
        <f>+M6+$Q$6</f>
        <v>60.000010000000003</v>
      </c>
      <c r="L7" s="116"/>
      <c r="M7" s="111">
        <v>70</v>
      </c>
      <c r="N7" s="335"/>
    </row>
    <row r="8" spans="1:17" ht="20.100000000000001" customHeight="1" x14ac:dyDescent="0.25">
      <c r="A8" s="318"/>
      <c r="B8" s="321"/>
      <c r="C8" s="324"/>
      <c r="D8" s="327"/>
      <c r="E8" s="330"/>
      <c r="F8" s="338"/>
      <c r="G8" s="341"/>
      <c r="H8" s="344"/>
      <c r="I8" s="347"/>
      <c r="J8" s="386"/>
      <c r="K8" s="111">
        <f t="shared" ref="K8:K9" si="0">+M7+$Q$6</f>
        <v>70.000010000000003</v>
      </c>
      <c r="L8" s="112"/>
      <c r="M8" s="111">
        <v>85</v>
      </c>
      <c r="N8" s="335"/>
    </row>
    <row r="9" spans="1:17" ht="20.100000000000001" customHeight="1" thickBot="1" x14ac:dyDescent="0.3">
      <c r="A9" s="319"/>
      <c r="B9" s="322"/>
      <c r="C9" s="325"/>
      <c r="D9" s="328"/>
      <c r="E9" s="331"/>
      <c r="F9" s="339"/>
      <c r="G9" s="342"/>
      <c r="H9" s="345"/>
      <c r="I9" s="348"/>
      <c r="J9" s="387"/>
      <c r="K9" s="111">
        <f t="shared" si="0"/>
        <v>85.000010000000003</v>
      </c>
      <c r="L9" s="167"/>
      <c r="M9" s="117">
        <v>100</v>
      </c>
      <c r="N9" s="336"/>
    </row>
    <row r="10" spans="1:17" ht="16.5" thickTop="1" thickBot="1" x14ac:dyDescent="0.3">
      <c r="A10" s="380">
        <v>2</v>
      </c>
      <c r="B10" s="381" t="s">
        <v>131</v>
      </c>
      <c r="C10" s="332" t="s">
        <v>19</v>
      </c>
      <c r="D10" s="333" t="s">
        <v>132</v>
      </c>
      <c r="E10" s="388" t="s">
        <v>69</v>
      </c>
      <c r="F10" s="160" t="s">
        <v>70</v>
      </c>
      <c r="G10" s="70"/>
      <c r="H10" s="54"/>
      <c r="I10" s="64"/>
      <c r="J10" s="182" t="e">
        <f>+J31/J35*100</f>
        <v>#DIV/0!</v>
      </c>
      <c r="K10" s="114">
        <v>0</v>
      </c>
      <c r="L10" s="115"/>
      <c r="M10" s="114">
        <v>90</v>
      </c>
      <c r="N10" s="334"/>
    </row>
    <row r="11" spans="1:17" ht="16.5" thickTop="1" thickBot="1" x14ac:dyDescent="0.3">
      <c r="A11" s="380"/>
      <c r="B11" s="381"/>
      <c r="C11" s="332"/>
      <c r="D11" s="333"/>
      <c r="E11" s="388"/>
      <c r="F11" s="160" t="s">
        <v>71</v>
      </c>
      <c r="G11" s="70"/>
      <c r="H11" s="54"/>
      <c r="I11" s="64"/>
      <c r="J11" s="182" t="e">
        <f t="shared" ref="J11:J17" si="1">+J32/J36*100</f>
        <v>#DIV/0!</v>
      </c>
      <c r="K11" s="111">
        <f t="shared" ref="K11:K13" si="2">+M10+$Q$6</f>
        <v>90.000010000000003</v>
      </c>
      <c r="L11" s="116"/>
      <c r="M11" s="111">
        <v>95</v>
      </c>
      <c r="N11" s="335"/>
    </row>
    <row r="12" spans="1:17" ht="16.5" thickTop="1" thickBot="1" x14ac:dyDescent="0.3">
      <c r="A12" s="380"/>
      <c r="B12" s="381"/>
      <c r="C12" s="332"/>
      <c r="D12" s="333"/>
      <c r="E12" s="388"/>
      <c r="F12" s="160" t="s">
        <v>72</v>
      </c>
      <c r="G12" s="70"/>
      <c r="H12" s="54"/>
      <c r="I12" s="64"/>
      <c r="J12" s="182" t="e">
        <f t="shared" si="1"/>
        <v>#DIV/0!</v>
      </c>
      <c r="K12" s="111">
        <f t="shared" si="2"/>
        <v>95.000010000000003</v>
      </c>
      <c r="L12" s="112"/>
      <c r="M12" s="111">
        <v>98</v>
      </c>
      <c r="N12" s="335"/>
    </row>
    <row r="13" spans="1:17" ht="16.5" thickTop="1" thickBot="1" x14ac:dyDescent="0.3">
      <c r="A13" s="380"/>
      <c r="B13" s="381"/>
      <c r="C13" s="332"/>
      <c r="D13" s="333"/>
      <c r="E13" s="388"/>
      <c r="F13" s="160" t="s">
        <v>112</v>
      </c>
      <c r="G13" s="70"/>
      <c r="H13" s="54"/>
      <c r="I13" s="64"/>
      <c r="J13" s="182" t="e">
        <f t="shared" si="1"/>
        <v>#DIV/0!</v>
      </c>
      <c r="K13" s="111">
        <f t="shared" si="2"/>
        <v>98.000010000000003</v>
      </c>
      <c r="L13" s="167"/>
      <c r="M13" s="117">
        <v>100</v>
      </c>
      <c r="N13" s="336"/>
    </row>
    <row r="14" spans="1:17" ht="17.100000000000001" customHeight="1" thickTop="1" thickBot="1" x14ac:dyDescent="0.3">
      <c r="A14" s="358">
        <v>3</v>
      </c>
      <c r="B14" s="360" t="s">
        <v>135</v>
      </c>
      <c r="C14" s="332" t="s">
        <v>19</v>
      </c>
      <c r="D14" s="389" t="s">
        <v>136</v>
      </c>
      <c r="E14" s="388" t="s">
        <v>69</v>
      </c>
      <c r="F14" s="160" t="s">
        <v>70</v>
      </c>
      <c r="G14" s="70"/>
      <c r="H14" s="54"/>
      <c r="I14" s="64"/>
      <c r="J14" s="182" t="e">
        <f t="shared" si="1"/>
        <v>#DIV/0!</v>
      </c>
      <c r="K14" s="114">
        <v>0</v>
      </c>
      <c r="L14" s="115"/>
      <c r="M14" s="114">
        <v>5</v>
      </c>
      <c r="N14" s="334"/>
    </row>
    <row r="15" spans="1:17" ht="17.100000000000001" customHeight="1" thickTop="1" thickBot="1" x14ac:dyDescent="0.3">
      <c r="A15" s="318"/>
      <c r="B15" s="321"/>
      <c r="C15" s="332"/>
      <c r="D15" s="327"/>
      <c r="E15" s="388"/>
      <c r="F15" s="160" t="s">
        <v>71</v>
      </c>
      <c r="G15" s="70"/>
      <c r="H15" s="54"/>
      <c r="I15" s="64"/>
      <c r="J15" s="182" t="e">
        <f t="shared" si="1"/>
        <v>#DIV/0!</v>
      </c>
      <c r="K15" s="111">
        <f t="shared" ref="K15:K17" si="3">+M14+$Q$6</f>
        <v>5.0000099999999996</v>
      </c>
      <c r="L15" s="116"/>
      <c r="M15" s="111">
        <v>8</v>
      </c>
      <c r="N15" s="335"/>
    </row>
    <row r="16" spans="1:17" ht="17.100000000000001" customHeight="1" thickTop="1" thickBot="1" x14ac:dyDescent="0.3">
      <c r="A16" s="318"/>
      <c r="B16" s="321"/>
      <c r="C16" s="332"/>
      <c r="D16" s="327"/>
      <c r="E16" s="388"/>
      <c r="F16" s="160" t="s">
        <v>72</v>
      </c>
      <c r="G16" s="70"/>
      <c r="H16" s="54"/>
      <c r="I16" s="64"/>
      <c r="J16" s="182" t="e">
        <f t="shared" si="1"/>
        <v>#DIV/0!</v>
      </c>
      <c r="K16" s="111">
        <f t="shared" si="3"/>
        <v>8.0000099999999996</v>
      </c>
      <c r="L16" s="112"/>
      <c r="M16" s="111">
        <v>10</v>
      </c>
      <c r="N16" s="335"/>
    </row>
    <row r="17" spans="1:14" ht="17.100000000000001" customHeight="1" thickTop="1" thickBot="1" x14ac:dyDescent="0.3">
      <c r="A17" s="319"/>
      <c r="B17" s="322"/>
      <c r="C17" s="332"/>
      <c r="D17" s="328"/>
      <c r="E17" s="388"/>
      <c r="F17" s="160" t="s">
        <v>112</v>
      </c>
      <c r="G17" s="70"/>
      <c r="H17" s="54"/>
      <c r="I17" s="64"/>
      <c r="J17" s="182" t="e">
        <f t="shared" si="1"/>
        <v>#DIV/0!</v>
      </c>
      <c r="K17" s="111">
        <f t="shared" si="3"/>
        <v>10.00001</v>
      </c>
      <c r="L17" s="167"/>
      <c r="M17" s="117">
        <v>20</v>
      </c>
      <c r="N17" s="336"/>
    </row>
    <row r="18" spans="1:14" ht="24.95" customHeight="1" thickTop="1" thickBot="1" x14ac:dyDescent="0.3">
      <c r="A18" s="358">
        <v>4</v>
      </c>
      <c r="B18" s="360" t="s">
        <v>139</v>
      </c>
      <c r="C18" s="332" t="s">
        <v>19</v>
      </c>
      <c r="D18" s="389" t="s">
        <v>145</v>
      </c>
      <c r="E18" s="388" t="s">
        <v>3</v>
      </c>
      <c r="F18" s="370" t="s">
        <v>32</v>
      </c>
      <c r="G18" s="372"/>
      <c r="H18" s="374"/>
      <c r="I18" s="376"/>
      <c r="J18" s="396" t="e">
        <f>(0.8*(J47-J48))/J48+0.2*(J49-J50)*100</f>
        <v>#DIV/0!</v>
      </c>
      <c r="K18" s="114">
        <v>0</v>
      </c>
      <c r="L18" s="115"/>
      <c r="M18" s="114">
        <v>0.5</v>
      </c>
      <c r="N18" s="334"/>
    </row>
    <row r="19" spans="1:14" ht="24.95" customHeight="1" thickTop="1" thickBot="1" x14ac:dyDescent="0.3">
      <c r="A19" s="318"/>
      <c r="B19" s="321"/>
      <c r="C19" s="332"/>
      <c r="D19" s="327"/>
      <c r="E19" s="388"/>
      <c r="F19" s="338"/>
      <c r="G19" s="341"/>
      <c r="H19" s="344"/>
      <c r="I19" s="347"/>
      <c r="J19" s="386"/>
      <c r="K19" s="111">
        <f t="shared" ref="K19:K21" si="4">+M18+$Q$6</f>
        <v>0.50000999999999995</v>
      </c>
      <c r="L19" s="116"/>
      <c r="M19" s="111">
        <v>1</v>
      </c>
      <c r="N19" s="335"/>
    </row>
    <row r="20" spans="1:14" ht="24.95" customHeight="1" thickTop="1" thickBot="1" x14ac:dyDescent="0.3">
      <c r="A20" s="318"/>
      <c r="B20" s="321"/>
      <c r="C20" s="332"/>
      <c r="D20" s="327"/>
      <c r="E20" s="388"/>
      <c r="F20" s="338"/>
      <c r="G20" s="341"/>
      <c r="H20" s="344"/>
      <c r="I20" s="347"/>
      <c r="J20" s="386"/>
      <c r="K20" s="111">
        <f t="shared" si="4"/>
        <v>1.0000100000000001</v>
      </c>
      <c r="L20" s="112"/>
      <c r="M20" s="111">
        <v>1.2</v>
      </c>
      <c r="N20" s="335"/>
    </row>
    <row r="21" spans="1:14" ht="24.95" customHeight="1" thickTop="1" thickBot="1" x14ac:dyDescent="0.3">
      <c r="A21" s="319"/>
      <c r="B21" s="322"/>
      <c r="C21" s="332"/>
      <c r="D21" s="328"/>
      <c r="E21" s="388"/>
      <c r="F21" s="339"/>
      <c r="G21" s="342"/>
      <c r="H21" s="345"/>
      <c r="I21" s="348"/>
      <c r="J21" s="387"/>
      <c r="K21" s="111">
        <f t="shared" si="4"/>
        <v>1.20001</v>
      </c>
      <c r="L21" s="167"/>
      <c r="M21" s="117">
        <v>2</v>
      </c>
      <c r="N21" s="336"/>
    </row>
    <row r="22" spans="1:14" ht="15" customHeight="1" thickTop="1" x14ac:dyDescent="0.25">
      <c r="A22" s="358">
        <v>5</v>
      </c>
      <c r="B22" s="360" t="s">
        <v>125</v>
      </c>
      <c r="C22" s="362" t="s">
        <v>19</v>
      </c>
      <c r="D22" s="364" t="s">
        <v>126</v>
      </c>
      <c r="E22" s="367" t="s">
        <v>3</v>
      </c>
      <c r="F22" s="370" t="s">
        <v>32</v>
      </c>
      <c r="G22" s="372"/>
      <c r="H22" s="374"/>
      <c r="I22" s="376"/>
      <c r="J22" s="396">
        <f>+J51</f>
        <v>0</v>
      </c>
      <c r="K22" s="114">
        <v>0</v>
      </c>
      <c r="L22" s="115"/>
      <c r="M22" s="118">
        <v>70</v>
      </c>
      <c r="N22" s="334"/>
    </row>
    <row r="23" spans="1:14" ht="15" customHeight="1" x14ac:dyDescent="0.25">
      <c r="A23" s="318"/>
      <c r="B23" s="321"/>
      <c r="C23" s="324"/>
      <c r="D23" s="365"/>
      <c r="E23" s="368"/>
      <c r="F23" s="338"/>
      <c r="G23" s="341"/>
      <c r="H23" s="344"/>
      <c r="I23" s="347"/>
      <c r="J23" s="386"/>
      <c r="K23" s="111">
        <f t="shared" ref="K23:K25" si="5">+M22+$Q$6</f>
        <v>70.000010000000003</v>
      </c>
      <c r="L23" s="116"/>
      <c r="M23" s="111">
        <v>80</v>
      </c>
      <c r="N23" s="335"/>
    </row>
    <row r="24" spans="1:14" ht="15" customHeight="1" x14ac:dyDescent="0.25">
      <c r="A24" s="318"/>
      <c r="B24" s="321"/>
      <c r="C24" s="324"/>
      <c r="D24" s="365"/>
      <c r="E24" s="368"/>
      <c r="F24" s="338"/>
      <c r="G24" s="341"/>
      <c r="H24" s="344"/>
      <c r="I24" s="347"/>
      <c r="J24" s="386"/>
      <c r="K24" s="111">
        <f t="shared" si="5"/>
        <v>80.000010000000003</v>
      </c>
      <c r="L24" s="112"/>
      <c r="M24" s="111">
        <v>90</v>
      </c>
      <c r="N24" s="335"/>
    </row>
    <row r="25" spans="1:14" ht="15" customHeight="1" thickBot="1" x14ac:dyDescent="0.3">
      <c r="A25" s="359"/>
      <c r="B25" s="361"/>
      <c r="C25" s="363"/>
      <c r="D25" s="366"/>
      <c r="E25" s="369"/>
      <c r="F25" s="371"/>
      <c r="G25" s="373"/>
      <c r="H25" s="375"/>
      <c r="I25" s="377"/>
      <c r="J25" s="412"/>
      <c r="K25" s="111">
        <f t="shared" si="5"/>
        <v>90.000010000000003</v>
      </c>
      <c r="L25" s="121"/>
      <c r="M25" s="119">
        <v>100</v>
      </c>
      <c r="N25" s="379"/>
    </row>
    <row r="26" spans="1:14" ht="16.5" thickTop="1" thickBot="1" x14ac:dyDescent="0.3">
      <c r="A26" s="297" t="s">
        <v>33</v>
      </c>
      <c r="B26" s="298"/>
      <c r="C26" s="298"/>
      <c r="D26" s="298"/>
      <c r="E26" s="298"/>
      <c r="F26" s="298"/>
      <c r="G26" s="298"/>
      <c r="H26" s="298"/>
      <c r="I26" s="298"/>
      <c r="J26" s="298"/>
      <c r="K26" s="298"/>
      <c r="L26" s="298"/>
      <c r="M26" s="298"/>
      <c r="N26" s="299"/>
    </row>
    <row r="27" spans="1:14" ht="15.75" thickTop="1" x14ac:dyDescent="0.25">
      <c r="A27" s="317" t="s">
        <v>35</v>
      </c>
      <c r="B27" s="323" t="s">
        <v>128</v>
      </c>
      <c r="C27" s="323" t="s">
        <v>6</v>
      </c>
      <c r="D27" s="413" t="s">
        <v>58</v>
      </c>
      <c r="E27" s="414" t="s">
        <v>3</v>
      </c>
      <c r="F27" s="415" t="s">
        <v>32</v>
      </c>
      <c r="G27" s="72"/>
      <c r="H27" s="5"/>
      <c r="I27" s="24"/>
      <c r="J27" s="406"/>
      <c r="K27" s="140"/>
      <c r="L27" s="141"/>
      <c r="M27" s="141"/>
      <c r="N27" s="65"/>
    </row>
    <row r="28" spans="1:14" x14ac:dyDescent="0.25">
      <c r="A28" s="405"/>
      <c r="B28" s="404"/>
      <c r="C28" s="404"/>
      <c r="D28" s="400"/>
      <c r="E28" s="403"/>
      <c r="F28" s="416"/>
      <c r="G28" s="73"/>
      <c r="H28" s="2"/>
      <c r="I28" s="26"/>
      <c r="J28" s="407"/>
      <c r="K28" s="142"/>
      <c r="L28" s="126"/>
      <c r="M28" s="126"/>
      <c r="N28" s="35"/>
    </row>
    <row r="29" spans="1:14" ht="15" customHeight="1" x14ac:dyDescent="0.25">
      <c r="A29" s="390" t="s">
        <v>36</v>
      </c>
      <c r="B29" s="391" t="s">
        <v>129</v>
      </c>
      <c r="C29" s="391" t="s">
        <v>6</v>
      </c>
      <c r="D29" s="392" t="s">
        <v>58</v>
      </c>
      <c r="E29" s="394" t="s">
        <v>3</v>
      </c>
      <c r="F29" s="408" t="s">
        <v>130</v>
      </c>
      <c r="G29" s="73"/>
      <c r="H29" s="2"/>
      <c r="I29" s="26"/>
      <c r="J29" s="410"/>
      <c r="K29" s="142"/>
      <c r="L29" s="126"/>
      <c r="M29" s="126"/>
      <c r="N29" s="35"/>
    </row>
    <row r="30" spans="1:14" ht="15.75" thickBot="1" x14ac:dyDescent="0.3">
      <c r="A30" s="319"/>
      <c r="B30" s="325"/>
      <c r="C30" s="325"/>
      <c r="D30" s="393"/>
      <c r="E30" s="395"/>
      <c r="F30" s="409"/>
      <c r="G30" s="74"/>
      <c r="H30" s="7"/>
      <c r="I30" s="29"/>
      <c r="J30" s="411"/>
      <c r="K30" s="143"/>
      <c r="L30" s="127"/>
      <c r="M30" s="127"/>
      <c r="N30" s="38"/>
    </row>
    <row r="31" spans="1:14" ht="15" customHeight="1" thickTop="1" x14ac:dyDescent="0.25">
      <c r="A31" s="397" t="s">
        <v>37</v>
      </c>
      <c r="B31" s="362" t="s">
        <v>133</v>
      </c>
      <c r="C31" s="362" t="s">
        <v>6</v>
      </c>
      <c r="D31" s="364" t="s">
        <v>26</v>
      </c>
      <c r="E31" s="401" t="s">
        <v>69</v>
      </c>
      <c r="F31" s="94" t="s">
        <v>70</v>
      </c>
      <c r="G31" s="89"/>
      <c r="H31" s="14"/>
      <c r="I31" s="28"/>
      <c r="J31" s="46"/>
      <c r="K31" s="162"/>
      <c r="L31" s="163"/>
      <c r="M31" s="163"/>
      <c r="N31" s="37"/>
    </row>
    <row r="32" spans="1:14" ht="15" customHeight="1" x14ac:dyDescent="0.25">
      <c r="A32" s="398"/>
      <c r="B32" s="324"/>
      <c r="C32" s="324"/>
      <c r="D32" s="365"/>
      <c r="E32" s="402"/>
      <c r="F32" s="81" t="s">
        <v>71</v>
      </c>
      <c r="G32" s="75"/>
      <c r="H32" s="8"/>
      <c r="I32" s="25"/>
      <c r="J32" s="51"/>
      <c r="K32" s="144"/>
      <c r="L32" s="125"/>
      <c r="M32" s="125"/>
      <c r="N32" s="34"/>
    </row>
    <row r="33" spans="1:15" ht="15" customHeight="1" x14ac:dyDescent="0.25">
      <c r="A33" s="398"/>
      <c r="B33" s="324"/>
      <c r="C33" s="324"/>
      <c r="D33" s="365"/>
      <c r="E33" s="402"/>
      <c r="F33" s="81" t="s">
        <v>72</v>
      </c>
      <c r="G33" s="75"/>
      <c r="H33" s="8"/>
      <c r="I33" s="25"/>
      <c r="J33" s="51"/>
      <c r="K33" s="144"/>
      <c r="L33" s="125"/>
      <c r="M33" s="125"/>
      <c r="N33" s="34"/>
    </row>
    <row r="34" spans="1:15" x14ac:dyDescent="0.25">
      <c r="A34" s="398"/>
      <c r="B34" s="404"/>
      <c r="C34" s="404"/>
      <c r="D34" s="400"/>
      <c r="E34" s="403"/>
      <c r="F34" s="79" t="s">
        <v>112</v>
      </c>
      <c r="G34" s="73"/>
      <c r="H34" s="2"/>
      <c r="I34" s="26"/>
      <c r="J34" s="51"/>
      <c r="K34" s="142"/>
      <c r="L34" s="126"/>
      <c r="M34" s="126"/>
      <c r="N34" s="35"/>
    </row>
    <row r="35" spans="1:15" ht="15" customHeight="1" x14ac:dyDescent="0.25">
      <c r="A35" s="398" t="s">
        <v>38</v>
      </c>
      <c r="B35" s="324" t="s">
        <v>134</v>
      </c>
      <c r="C35" s="324" t="s">
        <v>6</v>
      </c>
      <c r="D35" s="365" t="s">
        <v>26</v>
      </c>
      <c r="E35" s="402" t="s">
        <v>69</v>
      </c>
      <c r="F35" s="81" t="s">
        <v>70</v>
      </c>
      <c r="G35" s="75"/>
      <c r="H35" s="8"/>
      <c r="I35" s="25"/>
      <c r="J35" s="51"/>
      <c r="K35" s="144"/>
      <c r="L35" s="125"/>
      <c r="M35" s="125"/>
      <c r="N35" s="34"/>
    </row>
    <row r="36" spans="1:15" x14ac:dyDescent="0.25">
      <c r="A36" s="398"/>
      <c r="B36" s="324"/>
      <c r="C36" s="324"/>
      <c r="D36" s="365"/>
      <c r="E36" s="402"/>
      <c r="F36" s="81" t="s">
        <v>71</v>
      </c>
      <c r="G36" s="75"/>
      <c r="H36" s="8"/>
      <c r="I36" s="25"/>
      <c r="J36" s="51"/>
      <c r="K36" s="144"/>
      <c r="L36" s="125"/>
      <c r="M36" s="125"/>
      <c r="N36" s="34"/>
    </row>
    <row r="37" spans="1:15" x14ac:dyDescent="0.25">
      <c r="A37" s="398"/>
      <c r="B37" s="324"/>
      <c r="C37" s="324"/>
      <c r="D37" s="365"/>
      <c r="E37" s="402"/>
      <c r="F37" s="81" t="s">
        <v>72</v>
      </c>
      <c r="G37" s="75"/>
      <c r="H37" s="8"/>
      <c r="I37" s="25"/>
      <c r="J37" s="51"/>
      <c r="K37" s="144"/>
      <c r="L37" s="125"/>
      <c r="M37" s="125"/>
      <c r="N37" s="34"/>
    </row>
    <row r="38" spans="1:15" ht="15.75" thickBot="1" x14ac:dyDescent="0.3">
      <c r="A38" s="399"/>
      <c r="B38" s="325"/>
      <c r="C38" s="325"/>
      <c r="D38" s="393"/>
      <c r="E38" s="395"/>
      <c r="F38" s="80" t="s">
        <v>112</v>
      </c>
      <c r="G38" s="74"/>
      <c r="H38" s="7"/>
      <c r="I38" s="29"/>
      <c r="J38" s="164"/>
      <c r="K38" s="143"/>
      <c r="L38" s="127"/>
      <c r="M38" s="127"/>
      <c r="N38" s="38"/>
    </row>
    <row r="39" spans="1:15" ht="15" customHeight="1" thickTop="1" x14ac:dyDescent="0.25">
      <c r="A39" s="397" t="s">
        <v>39</v>
      </c>
      <c r="B39" s="362" t="s">
        <v>137</v>
      </c>
      <c r="C39" s="362" t="s">
        <v>6</v>
      </c>
      <c r="D39" s="364" t="s">
        <v>26</v>
      </c>
      <c r="E39" s="401" t="s">
        <v>69</v>
      </c>
      <c r="F39" s="94" t="s">
        <v>70</v>
      </c>
      <c r="G39" s="89"/>
      <c r="H39" s="14"/>
      <c r="I39" s="28"/>
      <c r="J39" s="46"/>
      <c r="K39" s="162"/>
      <c r="L39" s="163"/>
      <c r="M39" s="163"/>
      <c r="N39" s="37"/>
    </row>
    <row r="40" spans="1:15" ht="15" customHeight="1" x14ac:dyDescent="0.25">
      <c r="A40" s="398"/>
      <c r="B40" s="324"/>
      <c r="C40" s="324"/>
      <c r="D40" s="365"/>
      <c r="E40" s="402"/>
      <c r="F40" s="81" t="s">
        <v>71</v>
      </c>
      <c r="G40" s="75"/>
      <c r="H40" s="8"/>
      <c r="I40" s="25"/>
      <c r="J40" s="51"/>
      <c r="K40" s="144"/>
      <c r="L40" s="125"/>
      <c r="M40" s="125"/>
      <c r="N40" s="34"/>
    </row>
    <row r="41" spans="1:15" ht="15" customHeight="1" x14ac:dyDescent="0.25">
      <c r="A41" s="398"/>
      <c r="B41" s="324"/>
      <c r="C41" s="324"/>
      <c r="D41" s="365"/>
      <c r="E41" s="402"/>
      <c r="F41" s="81" t="s">
        <v>72</v>
      </c>
      <c r="G41" s="75"/>
      <c r="H41" s="8"/>
      <c r="I41" s="25"/>
      <c r="J41" s="51"/>
      <c r="K41" s="144"/>
      <c r="L41" s="125"/>
      <c r="M41" s="125"/>
      <c r="N41" s="34"/>
    </row>
    <row r="42" spans="1:15" x14ac:dyDescent="0.25">
      <c r="A42" s="398"/>
      <c r="B42" s="404"/>
      <c r="C42" s="404"/>
      <c r="D42" s="400"/>
      <c r="E42" s="403"/>
      <c r="F42" s="79" t="s">
        <v>112</v>
      </c>
      <c r="G42" s="73"/>
      <c r="H42" s="2"/>
      <c r="I42" s="26"/>
      <c r="J42" s="51"/>
      <c r="K42" s="142"/>
      <c r="L42" s="126"/>
      <c r="M42" s="126"/>
      <c r="N42" s="35"/>
    </row>
    <row r="43" spans="1:15" ht="15" customHeight="1" x14ac:dyDescent="0.25">
      <c r="A43" s="398" t="s">
        <v>40</v>
      </c>
      <c r="B43" s="324" t="s">
        <v>138</v>
      </c>
      <c r="C43" s="324" t="s">
        <v>6</v>
      </c>
      <c r="D43" s="365" t="s">
        <v>26</v>
      </c>
      <c r="E43" s="402" t="s">
        <v>69</v>
      </c>
      <c r="F43" s="81" t="s">
        <v>70</v>
      </c>
      <c r="G43" s="75"/>
      <c r="H43" s="8"/>
      <c r="I43" s="25"/>
      <c r="J43" s="51"/>
      <c r="K43" s="144"/>
      <c r="L43" s="125"/>
      <c r="M43" s="125"/>
      <c r="N43" s="34"/>
    </row>
    <row r="44" spans="1:15" x14ac:dyDescent="0.25">
      <c r="A44" s="398"/>
      <c r="B44" s="324"/>
      <c r="C44" s="324"/>
      <c r="D44" s="365"/>
      <c r="E44" s="402"/>
      <c r="F44" s="81" t="s">
        <v>71</v>
      </c>
      <c r="G44" s="75"/>
      <c r="H44" s="8"/>
      <c r="I44" s="25"/>
      <c r="J44" s="51"/>
      <c r="K44" s="144"/>
      <c r="L44" s="125"/>
      <c r="M44" s="125"/>
      <c r="N44" s="34"/>
    </row>
    <row r="45" spans="1:15" x14ac:dyDescent="0.25">
      <c r="A45" s="398"/>
      <c r="B45" s="324"/>
      <c r="C45" s="324"/>
      <c r="D45" s="365"/>
      <c r="E45" s="402"/>
      <c r="F45" s="81" t="s">
        <v>72</v>
      </c>
      <c r="G45" s="75"/>
      <c r="H45" s="8"/>
      <c r="I45" s="25"/>
      <c r="J45" s="51"/>
      <c r="K45" s="144"/>
      <c r="L45" s="125"/>
      <c r="M45" s="125"/>
      <c r="N45" s="34"/>
    </row>
    <row r="46" spans="1:15" ht="15.75" thickBot="1" x14ac:dyDescent="0.3">
      <c r="A46" s="399"/>
      <c r="B46" s="325"/>
      <c r="C46" s="325"/>
      <c r="D46" s="393"/>
      <c r="E46" s="395"/>
      <c r="F46" s="80" t="s">
        <v>112</v>
      </c>
      <c r="G46" s="74"/>
      <c r="H46" s="7"/>
      <c r="I46" s="29"/>
      <c r="J46" s="164"/>
      <c r="K46" s="143"/>
      <c r="L46" s="127"/>
      <c r="M46" s="127"/>
      <c r="N46" s="38"/>
    </row>
    <row r="47" spans="1:15" s="168" customFormat="1" ht="27" customHeight="1" thickTop="1" thickBot="1" x14ac:dyDescent="0.3">
      <c r="A47" s="169" t="s">
        <v>41</v>
      </c>
      <c r="B47" s="170" t="s">
        <v>141</v>
      </c>
      <c r="C47" s="170" t="s">
        <v>6</v>
      </c>
      <c r="D47" s="172" t="s">
        <v>26</v>
      </c>
      <c r="E47" s="174" t="s">
        <v>3</v>
      </c>
      <c r="F47" s="173" t="s">
        <v>32</v>
      </c>
      <c r="G47" s="175"/>
      <c r="H47" s="171"/>
      <c r="I47" s="176"/>
      <c r="J47" s="177"/>
      <c r="K47" s="179"/>
      <c r="L47" s="180"/>
      <c r="M47" s="180"/>
      <c r="N47" s="181"/>
      <c r="O47" s="178"/>
    </row>
    <row r="48" spans="1:15" s="168" customFormat="1" ht="27" customHeight="1" thickTop="1" thickBot="1" x14ac:dyDescent="0.3">
      <c r="A48" s="169" t="s">
        <v>42</v>
      </c>
      <c r="B48" s="170" t="s">
        <v>142</v>
      </c>
      <c r="C48" s="170" t="s">
        <v>6</v>
      </c>
      <c r="D48" s="172" t="s">
        <v>26</v>
      </c>
      <c r="E48" s="174" t="s">
        <v>3</v>
      </c>
      <c r="F48" s="173" t="s">
        <v>32</v>
      </c>
      <c r="G48" s="175"/>
      <c r="H48" s="171"/>
      <c r="I48" s="176"/>
      <c r="J48" s="177"/>
      <c r="K48" s="179"/>
      <c r="L48" s="180"/>
      <c r="M48" s="180"/>
      <c r="N48" s="181"/>
      <c r="O48" s="178"/>
    </row>
    <row r="49" spans="1:15" s="168" customFormat="1" ht="27" customHeight="1" thickTop="1" thickBot="1" x14ac:dyDescent="0.3">
      <c r="A49" s="169" t="s">
        <v>44</v>
      </c>
      <c r="B49" s="170" t="s">
        <v>143</v>
      </c>
      <c r="C49" s="170" t="s">
        <v>6</v>
      </c>
      <c r="D49" s="172" t="s">
        <v>26</v>
      </c>
      <c r="E49" s="174" t="s">
        <v>3</v>
      </c>
      <c r="F49" s="173" t="s">
        <v>32</v>
      </c>
      <c r="G49" s="175"/>
      <c r="H49" s="171"/>
      <c r="I49" s="176"/>
      <c r="J49" s="177"/>
      <c r="K49" s="179"/>
      <c r="L49" s="180"/>
      <c r="M49" s="180"/>
      <c r="N49" s="181"/>
      <c r="O49" s="178"/>
    </row>
    <row r="50" spans="1:15" s="168" customFormat="1" ht="27" customHeight="1" thickTop="1" thickBot="1" x14ac:dyDescent="0.3">
      <c r="A50" s="169" t="s">
        <v>43</v>
      </c>
      <c r="B50" s="170" t="s">
        <v>144</v>
      </c>
      <c r="C50" s="170" t="s">
        <v>6</v>
      </c>
      <c r="D50" s="172" t="s">
        <v>26</v>
      </c>
      <c r="E50" s="174" t="s">
        <v>3</v>
      </c>
      <c r="F50" s="173" t="s">
        <v>32</v>
      </c>
      <c r="G50" s="175"/>
      <c r="H50" s="171"/>
      <c r="I50" s="176"/>
      <c r="J50" s="177"/>
      <c r="K50" s="179"/>
      <c r="L50" s="180"/>
      <c r="M50" s="180"/>
      <c r="N50" s="181"/>
      <c r="O50" s="178"/>
    </row>
    <row r="51" spans="1:15" s="168" customFormat="1" ht="27" customHeight="1" thickTop="1" thickBot="1" x14ac:dyDescent="0.3">
      <c r="A51" s="169" t="s">
        <v>45</v>
      </c>
      <c r="B51" s="170" t="s">
        <v>146</v>
      </c>
      <c r="C51" s="170" t="s">
        <v>6</v>
      </c>
      <c r="D51" s="172" t="s">
        <v>26</v>
      </c>
      <c r="E51" s="174" t="s">
        <v>3</v>
      </c>
      <c r="F51" s="173" t="s">
        <v>32</v>
      </c>
      <c r="G51" s="175"/>
      <c r="H51" s="171"/>
      <c r="I51" s="176"/>
      <c r="J51" s="177"/>
      <c r="K51" s="179"/>
      <c r="L51" s="180"/>
      <c r="M51" s="180"/>
      <c r="N51" s="181"/>
      <c r="O51" s="178"/>
    </row>
    <row r="52" spans="1:15" ht="15.75" thickTop="1" x14ac:dyDescent="0.25"/>
  </sheetData>
  <mergeCells count="91">
    <mergeCell ref="A1:C1"/>
    <mergeCell ref="D1:N1"/>
    <mergeCell ref="C2:D2"/>
    <mergeCell ref="E2:F2"/>
    <mergeCell ref="G2:I2"/>
    <mergeCell ref="J2:M2"/>
    <mergeCell ref="A2:B2"/>
    <mergeCell ref="D35:D38"/>
    <mergeCell ref="E35:E38"/>
    <mergeCell ref="F18:F21"/>
    <mergeCell ref="G18:G21"/>
    <mergeCell ref="H18:H21"/>
    <mergeCell ref="F27:F28"/>
    <mergeCell ref="I18:I21"/>
    <mergeCell ref="D18:D21"/>
    <mergeCell ref="E18:E21"/>
    <mergeCell ref="A43:A46"/>
    <mergeCell ref="I6:I9"/>
    <mergeCell ref="C39:C42"/>
    <mergeCell ref="D39:D42"/>
    <mergeCell ref="E39:E42"/>
    <mergeCell ref="B43:B46"/>
    <mergeCell ref="C43:C46"/>
    <mergeCell ref="D43:D46"/>
    <mergeCell ref="E43:E46"/>
    <mergeCell ref="B31:B34"/>
    <mergeCell ref="C31:C34"/>
    <mergeCell ref="D27:D28"/>
    <mergeCell ref="E27:E28"/>
    <mergeCell ref="J27:J28"/>
    <mergeCell ref="F29:F30"/>
    <mergeCell ref="J29:J30"/>
    <mergeCell ref="I22:I25"/>
    <mergeCell ref="J22:J25"/>
    <mergeCell ref="N18:N21"/>
    <mergeCell ref="J18:J21"/>
    <mergeCell ref="A31:A34"/>
    <mergeCell ref="A35:A38"/>
    <mergeCell ref="A39:A42"/>
    <mergeCell ref="D31:D34"/>
    <mergeCell ref="E31:E34"/>
    <mergeCell ref="B35:B38"/>
    <mergeCell ref="A18:A21"/>
    <mergeCell ref="B18:B21"/>
    <mergeCell ref="C18:C21"/>
    <mergeCell ref="C35:C38"/>
    <mergeCell ref="B39:B42"/>
    <mergeCell ref="A27:A28"/>
    <mergeCell ref="B27:B28"/>
    <mergeCell ref="C27:C28"/>
    <mergeCell ref="A29:A30"/>
    <mergeCell ref="B29:B30"/>
    <mergeCell ref="C29:C30"/>
    <mergeCell ref="D29:D30"/>
    <mergeCell ref="E29:E30"/>
    <mergeCell ref="N22:N25"/>
    <mergeCell ref="A26:N26"/>
    <mergeCell ref="A22:A25"/>
    <mergeCell ref="B22:B25"/>
    <mergeCell ref="C22:C25"/>
    <mergeCell ref="D22:D25"/>
    <mergeCell ref="E22:E25"/>
    <mergeCell ref="F22:F25"/>
    <mergeCell ref="G22:G25"/>
    <mergeCell ref="H22:H25"/>
    <mergeCell ref="N14:N17"/>
    <mergeCell ref="A10:A13"/>
    <mergeCell ref="B10:B13"/>
    <mergeCell ref="C10:C13"/>
    <mergeCell ref="D10:D13"/>
    <mergeCell ref="E10:E13"/>
    <mergeCell ref="N10:N13"/>
    <mergeCell ref="A14:A17"/>
    <mergeCell ref="B14:B17"/>
    <mergeCell ref="C14:C17"/>
    <mergeCell ref="D14:D17"/>
    <mergeCell ref="E14:E17"/>
    <mergeCell ref="A3:N3"/>
    <mergeCell ref="A4:D4"/>
    <mergeCell ref="E4:N4"/>
    <mergeCell ref="N6:N9"/>
    <mergeCell ref="F6:F9"/>
    <mergeCell ref="G6:G9"/>
    <mergeCell ref="H6:H9"/>
    <mergeCell ref="K5:M5"/>
    <mergeCell ref="J6:J9"/>
    <mergeCell ref="A6:A9"/>
    <mergeCell ref="B6:B9"/>
    <mergeCell ref="C6:C9"/>
    <mergeCell ref="D6:D9"/>
    <mergeCell ref="E6:E9"/>
  </mergeCells>
  <conditionalFormatting sqref="J6">
    <cfRule type="cellIs" dxfId="337" priority="112" operator="between">
      <formula>95.0001</formula>
      <formula>100</formula>
    </cfRule>
    <cfRule type="cellIs" dxfId="336" priority="113" operator="between">
      <formula>90.00001</formula>
      <formula>95</formula>
    </cfRule>
    <cfRule type="cellIs" dxfId="335" priority="114" operator="between">
      <formula>9000001</formula>
      <formula>95</formula>
    </cfRule>
    <cfRule type="cellIs" dxfId="334" priority="115" operator="between">
      <formula>85.0000001</formula>
      <formula>90</formula>
    </cfRule>
    <cfRule type="top10" priority="116" rank="10"/>
    <cfRule type="cellIs" dxfId="333" priority="117" operator="between">
      <formula>0</formula>
      <formula>85</formula>
    </cfRule>
    <cfRule type="cellIs" dxfId="332" priority="118" operator="between">
      <formula>0</formula>
      <formula>85</formula>
    </cfRule>
    <cfRule type="cellIs" dxfId="331" priority="119" operator="between">
      <formula>82</formula>
      <formula>82</formula>
    </cfRule>
  </conditionalFormatting>
  <conditionalFormatting sqref="J22">
    <cfRule type="cellIs" dxfId="330" priority="100" operator="greaterThan">
      <formula>90</formula>
    </cfRule>
    <cfRule type="cellIs" dxfId="329" priority="101" operator="between">
      <formula>85.0001</formula>
      <formula>90</formula>
    </cfRule>
    <cfRule type="cellIs" dxfId="328" priority="102" operator="between">
      <formula>80.0001</formula>
      <formula>85</formula>
    </cfRule>
    <cfRule type="cellIs" dxfId="327" priority="103" operator="between">
      <formula>0</formula>
      <formula>80</formula>
    </cfRule>
  </conditionalFormatting>
  <conditionalFormatting sqref="J6">
    <cfRule type="cellIs" dxfId="326" priority="94" operator="between">
      <formula>$K$9</formula>
      <formula>$M$9</formula>
    </cfRule>
    <cfRule type="cellIs" dxfId="325" priority="95" operator="between">
      <formula>$K$8</formula>
      <formula>$M$8</formula>
    </cfRule>
    <cfRule type="cellIs" dxfId="324" priority="96" operator="between">
      <formula>$K$7</formula>
      <formula>$M$7</formula>
    </cfRule>
    <cfRule type="cellIs" dxfId="323" priority="97" operator="between">
      <formula>$K$6</formula>
      <formula>$M$6</formula>
    </cfRule>
    <cfRule type="cellIs" dxfId="322" priority="98" operator="between">
      <formula>$K$7</formula>
      <formula>$M$7</formula>
    </cfRule>
    <cfRule type="cellIs" dxfId="321" priority="99" operator="between">
      <formula>$K$6</formula>
      <formula>$M$6</formula>
    </cfRule>
  </conditionalFormatting>
  <conditionalFormatting sqref="J10">
    <cfRule type="cellIs" dxfId="320" priority="36" operator="between">
      <formula>$K$13</formula>
      <formula>$M$13</formula>
    </cfRule>
    <cfRule type="cellIs" dxfId="319" priority="37" operator="between">
      <formula>$K$12</formula>
      <formula>$M$12</formula>
    </cfRule>
    <cfRule type="cellIs" dxfId="318" priority="38" operator="between">
      <formula>$K$11</formula>
      <formula>$M$11</formula>
    </cfRule>
    <cfRule type="cellIs" dxfId="317" priority="39" operator="between">
      <formula>$K$10</formula>
      <formula>$M$10</formula>
    </cfRule>
    <cfRule type="cellIs" dxfId="316" priority="40" operator="between">
      <formula>$K$10</formula>
      <formula>$M$10</formula>
    </cfRule>
    <cfRule type="cellIs" dxfId="315" priority="41" operator="greaterThan">
      <formula>98</formula>
    </cfRule>
    <cfRule type="cellIs" dxfId="314" priority="42" operator="between">
      <formula>97.0001</formula>
      <formula>98</formula>
    </cfRule>
    <cfRule type="cellIs" dxfId="313" priority="43" operator="between">
      <formula>95.0001</formula>
      <formula>97</formula>
    </cfRule>
    <cfRule type="cellIs" dxfId="312" priority="44" operator="between">
      <formula>0</formula>
      <formula>95</formula>
    </cfRule>
  </conditionalFormatting>
  <conditionalFormatting sqref="J18">
    <cfRule type="cellIs" dxfId="311" priority="32" operator="greaterThan">
      <formula>90</formula>
    </cfRule>
    <cfRule type="cellIs" dxfId="310" priority="33" operator="between">
      <formula>85.0001</formula>
      <formula>90</formula>
    </cfRule>
    <cfRule type="cellIs" dxfId="309" priority="34" operator="between">
      <formula>80.0001</formula>
      <formula>85</formula>
    </cfRule>
    <cfRule type="cellIs" dxfId="308" priority="35" operator="between">
      <formula>0</formula>
      <formula>80</formula>
    </cfRule>
  </conditionalFormatting>
  <conditionalFormatting sqref="J18">
    <cfRule type="cellIs" dxfId="307" priority="28" operator="between">
      <formula>$K$17</formula>
      <formula>$M$17</formula>
    </cfRule>
    <cfRule type="cellIs" dxfId="306" priority="29" operator="between">
      <formula>$K$16</formula>
      <formula>$M$16</formula>
    </cfRule>
    <cfRule type="cellIs" dxfId="305" priority="30" operator="between">
      <formula>$K$15</formula>
      <formula>$M$15</formula>
    </cfRule>
    <cfRule type="cellIs" dxfId="304" priority="31" operator="between">
      <formula>$K$14</formula>
      <formula>$M$14</formula>
    </cfRule>
  </conditionalFormatting>
  <conditionalFormatting sqref="J11:J17">
    <cfRule type="cellIs" dxfId="303" priority="11" operator="between">
      <formula>$K$13</formula>
      <formula>$M$13</formula>
    </cfRule>
    <cfRule type="cellIs" dxfId="302" priority="12" operator="between">
      <formula>$K$12</formula>
      <formula>$M$12</formula>
    </cfRule>
    <cfRule type="cellIs" dxfId="301" priority="13" operator="between">
      <formula>$K$11</formula>
      <formula>$M$11</formula>
    </cfRule>
    <cfRule type="cellIs" dxfId="300" priority="14" operator="between">
      <formula>$K$10</formula>
      <formula>$M$10</formula>
    </cfRule>
    <cfRule type="cellIs" dxfId="299" priority="15" operator="between">
      <formula>$K$10</formula>
      <formula>$M$10</formula>
    </cfRule>
    <cfRule type="cellIs" dxfId="298" priority="16" operator="greaterThan">
      <formula>98</formula>
    </cfRule>
    <cfRule type="cellIs" dxfId="297" priority="17" operator="between">
      <formula>97.0001</formula>
      <formula>98</formula>
    </cfRule>
    <cfRule type="cellIs" dxfId="296" priority="18" operator="between">
      <formula>95.0001</formula>
      <formula>97</formula>
    </cfRule>
    <cfRule type="cellIs" dxfId="295" priority="19" operator="between">
      <formula>0</formula>
      <formula>95</formula>
    </cfRule>
  </conditionalFormatting>
  <conditionalFormatting sqref="J18:J21">
    <cfRule type="cellIs" dxfId="294" priority="5" operator="between">
      <formula>$K$21</formula>
      <formula>$M$21</formula>
    </cfRule>
    <cfRule type="cellIs" dxfId="293" priority="6" operator="between">
      <formula>$K$21</formula>
      <formula>$M$21</formula>
    </cfRule>
    <cfRule type="cellIs" dxfId="292" priority="7" operator="between">
      <formula>$K$20</formula>
      <formula>$M$20</formula>
    </cfRule>
    <cfRule type="cellIs" dxfId="291" priority="8" operator="between">
      <formula>$K$19</formula>
      <formula>$M$19</formula>
    </cfRule>
    <cfRule type="cellIs" priority="9" operator="between">
      <formula>$K$19</formula>
      <formula>$M$19</formula>
    </cfRule>
    <cfRule type="cellIs" dxfId="290" priority="10" operator="between">
      <formula>$K$18</formula>
      <formula>$M$18</formula>
    </cfRule>
  </conditionalFormatting>
  <conditionalFormatting sqref="J22:J25">
    <cfRule type="cellIs" dxfId="289" priority="1" operator="between">
      <formula>$K$25</formula>
      <formula>$M$25</formula>
    </cfRule>
    <cfRule type="cellIs" dxfId="288" priority="2" operator="between">
      <formula>$K$24</formula>
      <formula>$M$24</formula>
    </cfRule>
    <cfRule type="cellIs" dxfId="287" priority="3" operator="between">
      <formula>$K$23</formula>
      <formula>$M$23</formula>
    </cfRule>
    <cfRule type="cellIs" dxfId="286" priority="4" operator="between">
      <formula>$K$22</formula>
      <formula>$M$22</formula>
    </cfRule>
  </conditionalFormatting>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8000"/>
  </sheetPr>
  <dimension ref="A1:N34"/>
  <sheetViews>
    <sheetView zoomScale="70" zoomScaleNormal="70" workbookViewId="0">
      <selection activeCell="D1" sqref="D1:N1"/>
    </sheetView>
  </sheetViews>
  <sheetFormatPr baseColWidth="10" defaultRowHeight="15" x14ac:dyDescent="0.25"/>
  <cols>
    <col min="2" max="2" width="50.7109375" customWidth="1"/>
    <col min="3" max="3" width="12.28515625" customWidth="1"/>
    <col min="4" max="4" width="50.7109375" customWidth="1"/>
    <col min="5" max="5" width="15.7109375" customWidth="1"/>
    <col min="6" max="6" width="13.85546875" customWidth="1"/>
    <col min="7" max="10" width="13.7109375" customWidth="1"/>
    <col min="11" max="11" width="5.7109375" customWidth="1"/>
    <col min="12" max="12" width="3.28515625" customWidth="1"/>
    <col min="13" max="13" width="5.7109375" customWidth="1"/>
    <col min="14" max="14" width="35" customWidth="1"/>
  </cols>
  <sheetData>
    <row r="1" spans="1:14" ht="81.75" customHeight="1" thickTop="1" thickBot="1" x14ac:dyDescent="0.3">
      <c r="A1" s="353"/>
      <c r="B1" s="354"/>
      <c r="C1" s="354"/>
      <c r="D1" s="355" t="s">
        <v>165</v>
      </c>
      <c r="E1" s="355"/>
      <c r="F1" s="355"/>
      <c r="G1" s="355"/>
      <c r="H1" s="355"/>
      <c r="I1" s="355"/>
      <c r="J1" s="355"/>
      <c r="K1" s="355"/>
      <c r="L1" s="355"/>
      <c r="M1" s="355"/>
      <c r="N1" s="356"/>
    </row>
    <row r="2" spans="1:14" ht="28.5" customHeight="1" thickTop="1" thickBot="1" x14ac:dyDescent="0.3">
      <c r="A2" s="295" t="s">
        <v>16</v>
      </c>
      <c r="B2" s="296"/>
      <c r="C2" s="307" t="s">
        <v>168</v>
      </c>
      <c r="D2" s="308"/>
      <c r="E2" s="309" t="s">
        <v>164</v>
      </c>
      <c r="F2" s="310"/>
      <c r="G2" s="307"/>
      <c r="H2" s="311"/>
      <c r="I2" s="308"/>
      <c r="J2" s="312" t="s">
        <v>52</v>
      </c>
      <c r="K2" s="298"/>
      <c r="L2" s="298"/>
      <c r="M2" s="313"/>
      <c r="N2" s="211"/>
    </row>
    <row r="3" spans="1:14" ht="16.5" thickTop="1" thickBot="1" x14ac:dyDescent="0.3">
      <c r="A3" s="297" t="s">
        <v>34</v>
      </c>
      <c r="B3" s="298"/>
      <c r="C3" s="298"/>
      <c r="D3" s="298"/>
      <c r="E3" s="298"/>
      <c r="F3" s="298"/>
      <c r="G3" s="298"/>
      <c r="H3" s="298"/>
      <c r="I3" s="298"/>
      <c r="J3" s="298"/>
      <c r="K3" s="298"/>
      <c r="L3" s="298"/>
      <c r="M3" s="298"/>
      <c r="N3" s="299"/>
    </row>
    <row r="4" spans="1:14" ht="16.5" thickTop="1" thickBot="1" x14ac:dyDescent="0.3">
      <c r="A4" s="300" t="s">
        <v>29</v>
      </c>
      <c r="B4" s="301"/>
      <c r="C4" s="301"/>
      <c r="D4" s="302"/>
      <c r="E4" s="303" t="s">
        <v>27</v>
      </c>
      <c r="F4" s="304"/>
      <c r="G4" s="304"/>
      <c r="H4" s="304"/>
      <c r="I4" s="304"/>
      <c r="J4" s="304"/>
      <c r="K4" s="305"/>
      <c r="L4" s="305"/>
      <c r="M4" s="305"/>
      <c r="N4" s="306"/>
    </row>
    <row r="5" spans="1:14" ht="46.5" thickTop="1" thickBot="1" x14ac:dyDescent="0.3">
      <c r="A5" s="186" t="s">
        <v>50</v>
      </c>
      <c r="B5" s="185" t="s">
        <v>51</v>
      </c>
      <c r="C5" s="185" t="s">
        <v>0</v>
      </c>
      <c r="D5" s="197" t="s">
        <v>17</v>
      </c>
      <c r="E5" s="203" t="s">
        <v>28</v>
      </c>
      <c r="F5" s="201" t="s">
        <v>18</v>
      </c>
      <c r="G5" s="200" t="s">
        <v>107</v>
      </c>
      <c r="H5" s="197" t="s">
        <v>108</v>
      </c>
      <c r="I5" s="199" t="s">
        <v>109</v>
      </c>
      <c r="J5" s="199" t="s">
        <v>110</v>
      </c>
      <c r="K5" s="382" t="s">
        <v>1</v>
      </c>
      <c r="L5" s="383"/>
      <c r="M5" s="384"/>
      <c r="N5" s="198" t="s">
        <v>111</v>
      </c>
    </row>
    <row r="6" spans="1:14" ht="15.75" thickTop="1" x14ac:dyDescent="0.25">
      <c r="A6" s="317">
        <v>1</v>
      </c>
      <c r="B6" s="320" t="s">
        <v>147</v>
      </c>
      <c r="C6" s="323" t="s">
        <v>19</v>
      </c>
      <c r="D6" s="326" t="s">
        <v>148</v>
      </c>
      <c r="E6" s="329" t="s">
        <v>3</v>
      </c>
      <c r="F6" s="337" t="s">
        <v>32</v>
      </c>
      <c r="G6" s="340"/>
      <c r="H6" s="343"/>
      <c r="I6" s="346"/>
      <c r="J6" s="349" t="e">
        <f>SUM(J27/J28)*100</f>
        <v>#DIV/0!</v>
      </c>
      <c r="K6" s="165">
        <v>0</v>
      </c>
      <c r="L6" s="207"/>
      <c r="M6" s="165">
        <v>65</v>
      </c>
      <c r="N6" s="335"/>
    </row>
    <row r="7" spans="1:14" x14ac:dyDescent="0.25">
      <c r="A7" s="318"/>
      <c r="B7" s="321"/>
      <c r="C7" s="324"/>
      <c r="D7" s="327"/>
      <c r="E7" s="330"/>
      <c r="F7" s="338"/>
      <c r="G7" s="341"/>
      <c r="H7" s="344"/>
      <c r="I7" s="347"/>
      <c r="J7" s="350"/>
      <c r="K7" s="111">
        <v>65.000100000000003</v>
      </c>
      <c r="L7" s="208"/>
      <c r="M7" s="111">
        <v>75</v>
      </c>
      <c r="N7" s="335"/>
    </row>
    <row r="8" spans="1:14" x14ac:dyDescent="0.25">
      <c r="A8" s="318"/>
      <c r="B8" s="321"/>
      <c r="C8" s="324"/>
      <c r="D8" s="327"/>
      <c r="E8" s="330"/>
      <c r="F8" s="338"/>
      <c r="G8" s="341"/>
      <c r="H8" s="344"/>
      <c r="I8" s="347"/>
      <c r="J8" s="350"/>
      <c r="K8" s="111">
        <v>75.000100000000003</v>
      </c>
      <c r="L8" s="209"/>
      <c r="M8" s="111">
        <v>85</v>
      </c>
      <c r="N8" s="335"/>
    </row>
    <row r="9" spans="1:14" ht="15.75" thickBot="1" x14ac:dyDescent="0.3">
      <c r="A9" s="319"/>
      <c r="B9" s="322"/>
      <c r="C9" s="325"/>
      <c r="D9" s="328"/>
      <c r="E9" s="331"/>
      <c r="F9" s="339"/>
      <c r="G9" s="342"/>
      <c r="H9" s="345"/>
      <c r="I9" s="348"/>
      <c r="J9" s="351"/>
      <c r="K9" s="111">
        <v>85.000100000000003</v>
      </c>
      <c r="L9" s="218"/>
      <c r="M9" s="117">
        <v>100</v>
      </c>
      <c r="N9" s="336"/>
    </row>
    <row r="10" spans="1:14" ht="16.5" thickTop="1" thickBot="1" x14ac:dyDescent="0.3">
      <c r="A10" s="358">
        <v>2</v>
      </c>
      <c r="B10" s="360" t="s">
        <v>149</v>
      </c>
      <c r="C10" s="332" t="s">
        <v>19</v>
      </c>
      <c r="D10" s="389" t="s">
        <v>150</v>
      </c>
      <c r="E10" s="388" t="s">
        <v>3</v>
      </c>
      <c r="F10" s="370" t="s">
        <v>32</v>
      </c>
      <c r="G10" s="372"/>
      <c r="H10" s="374"/>
      <c r="I10" s="376"/>
      <c r="J10" s="352" t="e">
        <f>SUM(J29/J30)*100</f>
        <v>#DIV/0!</v>
      </c>
      <c r="K10" s="114">
        <v>0</v>
      </c>
      <c r="L10" s="210"/>
      <c r="M10" s="114">
        <v>65</v>
      </c>
      <c r="N10" s="334"/>
    </row>
    <row r="11" spans="1:14" ht="16.5" thickTop="1" thickBot="1" x14ac:dyDescent="0.3">
      <c r="A11" s="318"/>
      <c r="B11" s="321"/>
      <c r="C11" s="332"/>
      <c r="D11" s="327"/>
      <c r="E11" s="388"/>
      <c r="F11" s="338" t="s">
        <v>71</v>
      </c>
      <c r="G11" s="341"/>
      <c r="H11" s="344"/>
      <c r="I11" s="347"/>
      <c r="J11" s="350"/>
      <c r="K11" s="114">
        <v>65.000100000000003</v>
      </c>
      <c r="L11" s="208"/>
      <c r="M11" s="111">
        <v>70</v>
      </c>
      <c r="N11" s="335"/>
    </row>
    <row r="12" spans="1:14" ht="16.5" thickTop="1" thickBot="1" x14ac:dyDescent="0.3">
      <c r="A12" s="318"/>
      <c r="B12" s="321"/>
      <c r="C12" s="332"/>
      <c r="D12" s="327"/>
      <c r="E12" s="388"/>
      <c r="F12" s="338" t="s">
        <v>72</v>
      </c>
      <c r="G12" s="341"/>
      <c r="H12" s="344"/>
      <c r="I12" s="347"/>
      <c r="J12" s="350"/>
      <c r="K12" s="111">
        <v>70.000100000000003</v>
      </c>
      <c r="L12" s="209"/>
      <c r="M12" s="111">
        <v>80</v>
      </c>
      <c r="N12" s="335"/>
    </row>
    <row r="13" spans="1:14" ht="16.5" thickTop="1" thickBot="1" x14ac:dyDescent="0.3">
      <c r="A13" s="319"/>
      <c r="B13" s="322"/>
      <c r="C13" s="332"/>
      <c r="D13" s="328"/>
      <c r="E13" s="388"/>
      <c r="F13" s="339" t="s">
        <v>112</v>
      </c>
      <c r="G13" s="342"/>
      <c r="H13" s="345"/>
      <c r="I13" s="348"/>
      <c r="J13" s="351"/>
      <c r="K13" s="111">
        <v>80.000100000000003</v>
      </c>
      <c r="L13" s="218"/>
      <c r="M13" s="117">
        <v>100</v>
      </c>
      <c r="N13" s="336"/>
    </row>
    <row r="14" spans="1:14" ht="16.5" thickTop="1" thickBot="1" x14ac:dyDescent="0.3">
      <c r="A14" s="358">
        <v>3</v>
      </c>
      <c r="B14" s="360" t="s">
        <v>151</v>
      </c>
      <c r="C14" s="332" t="s">
        <v>19</v>
      </c>
      <c r="D14" s="389" t="s">
        <v>152</v>
      </c>
      <c r="E14" s="388" t="s">
        <v>3</v>
      </c>
      <c r="F14" s="370" t="s">
        <v>32</v>
      </c>
      <c r="G14" s="372"/>
      <c r="H14" s="374"/>
      <c r="I14" s="376"/>
      <c r="J14" s="352">
        <f>SUM(J31)</f>
        <v>0</v>
      </c>
      <c r="K14" s="114">
        <v>0</v>
      </c>
      <c r="L14" s="210"/>
      <c r="M14" s="114">
        <v>50</v>
      </c>
      <c r="N14" s="334"/>
    </row>
    <row r="15" spans="1:14" ht="16.5" thickTop="1" thickBot="1" x14ac:dyDescent="0.3">
      <c r="A15" s="318"/>
      <c r="B15" s="321"/>
      <c r="C15" s="332"/>
      <c r="D15" s="327"/>
      <c r="E15" s="388"/>
      <c r="F15" s="338" t="s">
        <v>71</v>
      </c>
      <c r="G15" s="341"/>
      <c r="H15" s="344"/>
      <c r="I15" s="347"/>
      <c r="J15" s="350"/>
      <c r="K15" s="111">
        <v>50.000100000000003</v>
      </c>
      <c r="L15" s="208"/>
      <c r="M15" s="111">
        <v>70</v>
      </c>
      <c r="N15" s="335"/>
    </row>
    <row r="16" spans="1:14" ht="16.5" thickTop="1" thickBot="1" x14ac:dyDescent="0.3">
      <c r="A16" s="318"/>
      <c r="B16" s="321"/>
      <c r="C16" s="332"/>
      <c r="D16" s="327"/>
      <c r="E16" s="388"/>
      <c r="F16" s="338" t="s">
        <v>72</v>
      </c>
      <c r="G16" s="341"/>
      <c r="H16" s="344"/>
      <c r="I16" s="347"/>
      <c r="J16" s="350"/>
      <c r="K16" s="114">
        <v>70.000100000000003</v>
      </c>
      <c r="L16" s="209"/>
      <c r="M16" s="111">
        <v>80</v>
      </c>
      <c r="N16" s="335"/>
    </row>
    <row r="17" spans="1:14" ht="16.5" thickTop="1" thickBot="1" x14ac:dyDescent="0.3">
      <c r="A17" s="319"/>
      <c r="B17" s="322"/>
      <c r="C17" s="332"/>
      <c r="D17" s="328"/>
      <c r="E17" s="388"/>
      <c r="F17" s="339" t="s">
        <v>112</v>
      </c>
      <c r="G17" s="342"/>
      <c r="H17" s="345"/>
      <c r="I17" s="348"/>
      <c r="J17" s="351"/>
      <c r="K17" s="111">
        <v>80.000100000000003</v>
      </c>
      <c r="L17" s="218"/>
      <c r="M17" s="117">
        <v>120</v>
      </c>
      <c r="N17" s="336"/>
    </row>
    <row r="18" spans="1:14" ht="16.5" thickTop="1" thickBot="1" x14ac:dyDescent="0.3">
      <c r="A18" s="358">
        <v>4</v>
      </c>
      <c r="B18" s="360" t="s">
        <v>153</v>
      </c>
      <c r="C18" s="332" t="s">
        <v>19</v>
      </c>
      <c r="D18" s="389" t="s">
        <v>162</v>
      </c>
      <c r="E18" s="388" t="s">
        <v>3</v>
      </c>
      <c r="F18" s="370" t="s">
        <v>32</v>
      </c>
      <c r="G18" s="372"/>
      <c r="H18" s="374"/>
      <c r="I18" s="376"/>
      <c r="J18" s="352">
        <f>SUM(J32)</f>
        <v>0</v>
      </c>
      <c r="K18" s="114">
        <v>0</v>
      </c>
      <c r="L18" s="210"/>
      <c r="M18" s="114">
        <v>20</v>
      </c>
      <c r="N18" s="334"/>
    </row>
    <row r="19" spans="1:14" ht="16.5" thickTop="1" thickBot="1" x14ac:dyDescent="0.3">
      <c r="A19" s="318"/>
      <c r="B19" s="321"/>
      <c r="C19" s="332"/>
      <c r="D19" s="327"/>
      <c r="E19" s="388"/>
      <c r="F19" s="338"/>
      <c r="G19" s="341"/>
      <c r="H19" s="344"/>
      <c r="I19" s="347"/>
      <c r="J19" s="350"/>
      <c r="K19" s="111">
        <v>20.0001</v>
      </c>
      <c r="L19" s="208"/>
      <c r="M19" s="111">
        <v>30</v>
      </c>
      <c r="N19" s="335"/>
    </row>
    <row r="20" spans="1:14" ht="16.5" thickTop="1" thickBot="1" x14ac:dyDescent="0.3">
      <c r="A20" s="318"/>
      <c r="B20" s="321"/>
      <c r="C20" s="332"/>
      <c r="D20" s="327"/>
      <c r="E20" s="388"/>
      <c r="F20" s="338"/>
      <c r="G20" s="341"/>
      <c r="H20" s="344"/>
      <c r="I20" s="347"/>
      <c r="J20" s="350"/>
      <c r="K20" s="111">
        <v>30.0001</v>
      </c>
      <c r="L20" s="209"/>
      <c r="M20" s="111">
        <v>40</v>
      </c>
      <c r="N20" s="335"/>
    </row>
    <row r="21" spans="1:14" ht="16.5" thickTop="1" thickBot="1" x14ac:dyDescent="0.3">
      <c r="A21" s="319"/>
      <c r="B21" s="322"/>
      <c r="C21" s="332"/>
      <c r="D21" s="328"/>
      <c r="E21" s="388"/>
      <c r="F21" s="339"/>
      <c r="G21" s="342"/>
      <c r="H21" s="345"/>
      <c r="I21" s="348"/>
      <c r="J21" s="351"/>
      <c r="K21" s="117">
        <v>40.000100000000003</v>
      </c>
      <c r="L21" s="218"/>
      <c r="M21" s="117">
        <v>50</v>
      </c>
      <c r="N21" s="336"/>
    </row>
    <row r="22" spans="1:14" ht="15.75" thickTop="1" x14ac:dyDescent="0.25">
      <c r="A22" s="358">
        <v>5</v>
      </c>
      <c r="B22" s="360" t="s">
        <v>155</v>
      </c>
      <c r="C22" s="362" t="s">
        <v>19</v>
      </c>
      <c r="D22" s="364" t="s">
        <v>163</v>
      </c>
      <c r="E22" s="367" t="s">
        <v>3</v>
      </c>
      <c r="F22" s="370" t="s">
        <v>32</v>
      </c>
      <c r="G22" s="372"/>
      <c r="H22" s="374"/>
      <c r="I22" s="376"/>
      <c r="J22" s="352">
        <f>SUM(J33)</f>
        <v>0</v>
      </c>
      <c r="K22" s="114">
        <v>0</v>
      </c>
      <c r="L22" s="210"/>
      <c r="M22" s="114">
        <v>30</v>
      </c>
      <c r="N22" s="334"/>
    </row>
    <row r="23" spans="1:14" x14ac:dyDescent="0.25">
      <c r="A23" s="318"/>
      <c r="B23" s="321"/>
      <c r="C23" s="324"/>
      <c r="D23" s="365"/>
      <c r="E23" s="368"/>
      <c r="F23" s="338"/>
      <c r="G23" s="341"/>
      <c r="H23" s="344"/>
      <c r="I23" s="347"/>
      <c r="J23" s="350"/>
      <c r="K23" s="111">
        <v>30.0001</v>
      </c>
      <c r="L23" s="208"/>
      <c r="M23" s="111">
        <v>60</v>
      </c>
      <c r="N23" s="335"/>
    </row>
    <row r="24" spans="1:14" x14ac:dyDescent="0.25">
      <c r="A24" s="318"/>
      <c r="B24" s="321"/>
      <c r="C24" s="324"/>
      <c r="D24" s="365"/>
      <c r="E24" s="368"/>
      <c r="F24" s="338"/>
      <c r="G24" s="341"/>
      <c r="H24" s="344"/>
      <c r="I24" s="347"/>
      <c r="J24" s="350"/>
      <c r="K24" s="111">
        <v>60.000100000000003</v>
      </c>
      <c r="L24" s="209"/>
      <c r="M24" s="111">
        <v>90</v>
      </c>
      <c r="N24" s="335"/>
    </row>
    <row r="25" spans="1:14" ht="15.75" thickBot="1" x14ac:dyDescent="0.3">
      <c r="A25" s="359"/>
      <c r="B25" s="361"/>
      <c r="C25" s="363"/>
      <c r="D25" s="366"/>
      <c r="E25" s="369"/>
      <c r="F25" s="371"/>
      <c r="G25" s="373"/>
      <c r="H25" s="375"/>
      <c r="I25" s="377"/>
      <c r="J25" s="378"/>
      <c r="K25" s="119">
        <v>90.000100000000003</v>
      </c>
      <c r="L25" s="234"/>
      <c r="M25" s="119">
        <v>120</v>
      </c>
      <c r="N25" s="379"/>
    </row>
    <row r="26" spans="1:14" ht="16.5" thickTop="1" thickBot="1" x14ac:dyDescent="0.3">
      <c r="A26" s="297" t="s">
        <v>33</v>
      </c>
      <c r="B26" s="298"/>
      <c r="C26" s="298"/>
      <c r="D26" s="298"/>
      <c r="E26" s="298"/>
      <c r="F26" s="298"/>
      <c r="G26" s="298"/>
      <c r="H26" s="298"/>
      <c r="I26" s="298"/>
      <c r="J26" s="298"/>
      <c r="K26" s="357"/>
      <c r="L26" s="357"/>
      <c r="M26" s="357"/>
      <c r="N26" s="299"/>
    </row>
    <row r="27" spans="1:14" ht="39.950000000000003" customHeight="1" thickTop="1" x14ac:dyDescent="0.25">
      <c r="A27" s="223" t="s">
        <v>35</v>
      </c>
      <c r="B27" s="224" t="s">
        <v>157</v>
      </c>
      <c r="C27" s="224" t="s">
        <v>6</v>
      </c>
      <c r="D27" s="222" t="s">
        <v>58</v>
      </c>
      <c r="E27" s="225" t="s">
        <v>3</v>
      </c>
      <c r="F27" s="227" t="s">
        <v>32</v>
      </c>
      <c r="G27" s="235"/>
      <c r="H27" s="183"/>
      <c r="I27" s="189"/>
      <c r="J27" s="228"/>
      <c r="K27" s="214"/>
      <c r="L27" s="215"/>
      <c r="M27" s="215"/>
      <c r="N27" s="202"/>
    </row>
    <row r="28" spans="1:14" ht="39.950000000000003" customHeight="1" thickBot="1" x14ac:dyDescent="0.3">
      <c r="A28" s="236" t="s">
        <v>36</v>
      </c>
      <c r="B28" s="237" t="s">
        <v>158</v>
      </c>
      <c r="C28" s="237" t="s">
        <v>6</v>
      </c>
      <c r="D28" s="238" t="s">
        <v>58</v>
      </c>
      <c r="E28" s="239" t="s">
        <v>3</v>
      </c>
      <c r="F28" s="240" t="s">
        <v>32</v>
      </c>
      <c r="G28" s="241"/>
      <c r="H28" s="184"/>
      <c r="I28" s="191"/>
      <c r="J28" s="247"/>
      <c r="K28" s="216"/>
      <c r="L28" s="212"/>
      <c r="M28" s="212"/>
      <c r="N28" s="194"/>
    </row>
    <row r="29" spans="1:14" ht="39.950000000000003" customHeight="1" thickTop="1" x14ac:dyDescent="0.25">
      <c r="A29" s="242" t="s">
        <v>37</v>
      </c>
      <c r="B29" s="243" t="s">
        <v>159</v>
      </c>
      <c r="C29" s="243" t="s">
        <v>6</v>
      </c>
      <c r="D29" s="244" t="s">
        <v>26</v>
      </c>
      <c r="E29" s="245" t="s">
        <v>3</v>
      </c>
      <c r="F29" s="246" t="s">
        <v>32</v>
      </c>
      <c r="G29" s="206"/>
      <c r="H29" s="188"/>
      <c r="I29" s="190"/>
      <c r="J29" s="196"/>
      <c r="K29" s="229"/>
      <c r="L29" s="230"/>
      <c r="M29" s="230"/>
      <c r="N29" s="193"/>
    </row>
    <row r="30" spans="1:14" ht="39.950000000000003" customHeight="1" thickBot="1" x14ac:dyDescent="0.3">
      <c r="A30" s="236" t="s">
        <v>38</v>
      </c>
      <c r="B30" s="237" t="s">
        <v>160</v>
      </c>
      <c r="C30" s="237" t="s">
        <v>6</v>
      </c>
      <c r="D30" s="238" t="s">
        <v>58</v>
      </c>
      <c r="E30" s="239" t="s">
        <v>3</v>
      </c>
      <c r="F30" s="240" t="s">
        <v>32</v>
      </c>
      <c r="G30" s="204"/>
      <c r="H30" s="184"/>
      <c r="I30" s="191"/>
      <c r="J30" s="231"/>
      <c r="K30" s="216"/>
      <c r="L30" s="212"/>
      <c r="M30" s="212"/>
      <c r="N30" s="194"/>
    </row>
    <row r="31" spans="1:14" ht="39.950000000000003" customHeight="1" thickTop="1" thickBot="1" x14ac:dyDescent="0.3">
      <c r="A31" s="236" t="s">
        <v>39</v>
      </c>
      <c r="B31" s="237" t="s">
        <v>161</v>
      </c>
      <c r="C31" s="237" t="s">
        <v>6</v>
      </c>
      <c r="D31" s="238" t="s">
        <v>26</v>
      </c>
      <c r="E31" s="239" t="s">
        <v>3</v>
      </c>
      <c r="F31" s="240" t="s">
        <v>32</v>
      </c>
      <c r="G31" s="204"/>
      <c r="H31" s="184"/>
      <c r="I31" s="191"/>
      <c r="J31" s="231"/>
      <c r="K31" s="216"/>
      <c r="L31" s="212"/>
      <c r="M31" s="212"/>
      <c r="N31" s="194"/>
    </row>
    <row r="32" spans="1:14" ht="39.950000000000003" customHeight="1" thickTop="1" thickBot="1" x14ac:dyDescent="0.3">
      <c r="A32" s="236" t="s">
        <v>40</v>
      </c>
      <c r="B32" s="237" t="s">
        <v>154</v>
      </c>
      <c r="C32" s="237" t="s">
        <v>6</v>
      </c>
      <c r="D32" s="238" t="s">
        <v>26</v>
      </c>
      <c r="E32" s="239" t="s">
        <v>3</v>
      </c>
      <c r="F32" s="240" t="s">
        <v>32</v>
      </c>
      <c r="G32" s="204"/>
      <c r="H32" s="184"/>
      <c r="I32" s="191"/>
      <c r="J32" s="231"/>
      <c r="K32" s="216"/>
      <c r="L32" s="212"/>
      <c r="M32" s="212"/>
      <c r="N32" s="194"/>
    </row>
    <row r="33" spans="1:14" ht="54" customHeight="1" thickTop="1" thickBot="1" x14ac:dyDescent="0.3">
      <c r="A33" s="232" t="s">
        <v>41</v>
      </c>
      <c r="B33" s="220" t="s">
        <v>156</v>
      </c>
      <c r="C33" s="220" t="s">
        <v>6</v>
      </c>
      <c r="D33" s="221" t="s">
        <v>58</v>
      </c>
      <c r="E33" s="226" t="s">
        <v>3</v>
      </c>
      <c r="F33" s="219" t="s">
        <v>32</v>
      </c>
      <c r="G33" s="205"/>
      <c r="H33" s="187"/>
      <c r="I33" s="192"/>
      <c r="J33" s="233"/>
      <c r="K33" s="217"/>
      <c r="L33" s="213"/>
      <c r="M33" s="213"/>
      <c r="N33" s="195"/>
    </row>
    <row r="34" spans="1:14" ht="15.75" thickTop="1" x14ac:dyDescent="0.25"/>
  </sheetData>
  <mergeCells count="67">
    <mergeCell ref="D1:N1"/>
    <mergeCell ref="A1:C1"/>
    <mergeCell ref="G18:G21"/>
    <mergeCell ref="H18:H21"/>
    <mergeCell ref="I18:I21"/>
    <mergeCell ref="J18:J21"/>
    <mergeCell ref="C18:C21"/>
    <mergeCell ref="D18:D21"/>
    <mergeCell ref="E18:E21"/>
    <mergeCell ref="N18:N21"/>
    <mergeCell ref="N6:N9"/>
    <mergeCell ref="A10:A13"/>
    <mergeCell ref="B10:B13"/>
    <mergeCell ref="C10:C13"/>
    <mergeCell ref="D10:D13"/>
    <mergeCell ref="E10:E13"/>
    <mergeCell ref="N10:N13"/>
    <mergeCell ref="F10:F13"/>
    <mergeCell ref="G10:G13"/>
    <mergeCell ref="H10:H13"/>
    <mergeCell ref="I10:I13"/>
    <mergeCell ref="J10:J13"/>
    <mergeCell ref="F18:F21"/>
    <mergeCell ref="A18:A21"/>
    <mergeCell ref="B18:B21"/>
    <mergeCell ref="A26:N26"/>
    <mergeCell ref="F22:F25"/>
    <mergeCell ref="G22:G25"/>
    <mergeCell ref="H22:H25"/>
    <mergeCell ref="I22:I25"/>
    <mergeCell ref="J22:J25"/>
    <mergeCell ref="N22:N25"/>
    <mergeCell ref="A22:A25"/>
    <mergeCell ref="B22:B25"/>
    <mergeCell ref="C22:C25"/>
    <mergeCell ref="D22:D25"/>
    <mergeCell ref="E22:E25"/>
    <mergeCell ref="N14:N17"/>
    <mergeCell ref="A14:A17"/>
    <mergeCell ref="B14:B17"/>
    <mergeCell ref="C14:C17"/>
    <mergeCell ref="D14:D17"/>
    <mergeCell ref="E14:E17"/>
    <mergeCell ref="F14:F17"/>
    <mergeCell ref="G14:G17"/>
    <mergeCell ref="H14:H17"/>
    <mergeCell ref="I14:I17"/>
    <mergeCell ref="J14:J17"/>
    <mergeCell ref="A6:A9"/>
    <mergeCell ref="B6:B9"/>
    <mergeCell ref="C6:C9"/>
    <mergeCell ref="D6:D9"/>
    <mergeCell ref="E6:E9"/>
    <mergeCell ref="F6:F9"/>
    <mergeCell ref="G6:G9"/>
    <mergeCell ref="H6:H9"/>
    <mergeCell ref="K5:M5"/>
    <mergeCell ref="I6:I9"/>
    <mergeCell ref="J6:J9"/>
    <mergeCell ref="A2:B2"/>
    <mergeCell ref="A3:N3"/>
    <mergeCell ref="A4:D4"/>
    <mergeCell ref="E4:N4"/>
    <mergeCell ref="J2:M2"/>
    <mergeCell ref="C2:D2"/>
    <mergeCell ref="E2:F2"/>
    <mergeCell ref="G2:I2"/>
  </mergeCells>
  <conditionalFormatting sqref="J6:J9">
    <cfRule type="cellIs" dxfId="285" priority="16" operator="between">
      <formula>$K$9</formula>
      <formula>$M$9</formula>
    </cfRule>
    <cfRule type="cellIs" dxfId="284" priority="17" operator="between">
      <formula>$K$8</formula>
      <formula>$M$8</formula>
    </cfRule>
    <cfRule type="cellIs" dxfId="283" priority="18" operator="between">
      <formula>$K$7</formula>
      <formula>$M$7</formula>
    </cfRule>
    <cfRule type="cellIs" dxfId="282" priority="21" operator="between">
      <formula>$K$6</formula>
      <formula>$M$6</formula>
    </cfRule>
  </conditionalFormatting>
  <conditionalFormatting sqref="J10:J13">
    <cfRule type="cellIs" dxfId="281" priority="13" operator="between">
      <formula>$K$13</formula>
      <formula>$M$13</formula>
    </cfRule>
    <cfRule type="cellIs" dxfId="280" priority="14" operator="between">
      <formula>$K$12</formula>
      <formula>$M$12</formula>
    </cfRule>
    <cfRule type="cellIs" dxfId="279" priority="15" operator="between">
      <formula>$K$11</formula>
      <formula>$M$11</formula>
    </cfRule>
    <cfRule type="cellIs" dxfId="278" priority="20" operator="between">
      <formula>$K$10</formula>
      <formula>$M$10</formula>
    </cfRule>
  </conditionalFormatting>
  <conditionalFormatting sqref="J14:J17">
    <cfRule type="cellIs" dxfId="277" priority="9" operator="between">
      <formula>$K$17</formula>
      <formula>$M$17</formula>
    </cfRule>
    <cfRule type="cellIs" dxfId="276" priority="10" operator="between">
      <formula>$K$16</formula>
      <formula>$M$16</formula>
    </cfRule>
    <cfRule type="cellIs" dxfId="275" priority="11" operator="between">
      <formula>$K$15</formula>
      <formula>$M$15</formula>
    </cfRule>
    <cfRule type="cellIs" dxfId="274" priority="12" operator="between">
      <formula>$K$14</formula>
      <formula>$M$14</formula>
    </cfRule>
    <cfRule type="cellIs" dxfId="273" priority="19" operator="between">
      <formula>$K$7</formula>
      <formula>$M$7</formula>
    </cfRule>
  </conditionalFormatting>
  <conditionalFormatting sqref="J18:J21">
    <cfRule type="cellIs" dxfId="272" priority="5" operator="between">
      <formula>$K$21</formula>
      <formula>$M$21</formula>
    </cfRule>
    <cfRule type="cellIs" dxfId="271" priority="6" operator="between">
      <formula>$K$20</formula>
      <formula>$M$20</formula>
    </cfRule>
    <cfRule type="cellIs" dxfId="270" priority="7" operator="between">
      <formula>$K$19</formula>
      <formula>$M$19</formula>
    </cfRule>
    <cfRule type="cellIs" dxfId="269" priority="8" operator="between">
      <formula>$K$18</formula>
      <formula>$M$18</formula>
    </cfRule>
  </conditionalFormatting>
  <conditionalFormatting sqref="J22:J25">
    <cfRule type="cellIs" dxfId="268" priority="1" operator="between">
      <formula>$K$25</formula>
      <formula>$M$25</formula>
    </cfRule>
    <cfRule type="cellIs" dxfId="267" priority="2" operator="between">
      <formula>$K$24</formula>
      <formula>$M$24</formula>
    </cfRule>
    <cfRule type="cellIs" dxfId="266" priority="3" operator="between">
      <formula>$K$23</formula>
      <formula>$M$23</formula>
    </cfRule>
    <cfRule type="cellIs" dxfId="265" priority="4" operator="between">
      <formula>$K$22</formula>
      <formula>$M$22</formula>
    </cfRule>
  </conditionalFormatting>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tabColor rgb="FF008000"/>
  </sheetPr>
  <dimension ref="A1:P57"/>
  <sheetViews>
    <sheetView topLeftCell="A8" zoomScale="70" zoomScaleNormal="70" workbookViewId="0">
      <selection activeCell="D22" sqref="D22:D25"/>
    </sheetView>
  </sheetViews>
  <sheetFormatPr baseColWidth="10" defaultRowHeight="15" x14ac:dyDescent="0.25"/>
  <cols>
    <col min="2" max="2" width="50.7109375" customWidth="1"/>
    <col min="3" max="3" width="10.7109375" customWidth="1"/>
    <col min="4" max="4" width="50.7109375" customWidth="1"/>
    <col min="5" max="5" width="15.7109375" customWidth="1"/>
    <col min="6" max="6" width="13.85546875" customWidth="1"/>
    <col min="7" max="10" width="13.7109375" customWidth="1"/>
    <col min="11" max="11" width="6.42578125" customWidth="1"/>
    <col min="12" max="12" width="3.28515625" customWidth="1"/>
    <col min="13" max="13" width="6.28515625" customWidth="1"/>
    <col min="14" max="14" width="35" customWidth="1"/>
  </cols>
  <sheetData>
    <row r="1" spans="1:16" ht="81.75" customHeight="1" thickTop="1" thickBot="1" x14ac:dyDescent="0.3">
      <c r="A1" s="353"/>
      <c r="B1" s="354"/>
      <c r="C1" s="354"/>
      <c r="D1" s="355" t="s">
        <v>165</v>
      </c>
      <c r="E1" s="355"/>
      <c r="F1" s="355"/>
      <c r="G1" s="355"/>
      <c r="H1" s="355"/>
      <c r="I1" s="355"/>
      <c r="J1" s="355"/>
      <c r="K1" s="355"/>
      <c r="L1" s="355"/>
      <c r="M1" s="355"/>
      <c r="N1" s="356"/>
    </row>
    <row r="2" spans="1:16" ht="28.5" customHeight="1" thickTop="1" thickBot="1" x14ac:dyDescent="0.3">
      <c r="A2" s="295" t="s">
        <v>16</v>
      </c>
      <c r="B2" s="296"/>
      <c r="C2" s="307" t="s">
        <v>166</v>
      </c>
      <c r="D2" s="308"/>
      <c r="E2" s="309" t="s">
        <v>164</v>
      </c>
      <c r="F2" s="310"/>
      <c r="G2" s="307"/>
      <c r="H2" s="311"/>
      <c r="I2" s="308"/>
      <c r="J2" s="312" t="s">
        <v>52</v>
      </c>
      <c r="K2" s="298"/>
      <c r="L2" s="298"/>
      <c r="M2" s="313"/>
      <c r="N2" s="211"/>
    </row>
    <row r="3" spans="1:16" ht="16.5" customHeight="1" thickTop="1" thickBot="1" x14ac:dyDescent="0.3">
      <c r="A3" s="297" t="s">
        <v>34</v>
      </c>
      <c r="B3" s="298"/>
      <c r="C3" s="298"/>
      <c r="D3" s="298"/>
      <c r="E3" s="298"/>
      <c r="F3" s="298"/>
      <c r="G3" s="298"/>
      <c r="H3" s="298"/>
      <c r="I3" s="298"/>
      <c r="J3" s="298"/>
      <c r="K3" s="298"/>
      <c r="L3" s="298"/>
      <c r="M3" s="298"/>
      <c r="N3" s="299"/>
    </row>
    <row r="4" spans="1:16" ht="16.5" customHeight="1" thickTop="1" thickBot="1" x14ac:dyDescent="0.3">
      <c r="A4" s="300" t="s">
        <v>29</v>
      </c>
      <c r="B4" s="301"/>
      <c r="C4" s="301"/>
      <c r="D4" s="449"/>
      <c r="E4" s="450" t="s">
        <v>27</v>
      </c>
      <c r="F4" s="301"/>
      <c r="G4" s="301"/>
      <c r="H4" s="301"/>
      <c r="I4" s="301"/>
      <c r="J4" s="301"/>
      <c r="K4" s="302"/>
      <c r="L4" s="302"/>
      <c r="M4" s="302"/>
      <c r="N4" s="451"/>
    </row>
    <row r="5" spans="1:16" ht="46.5" thickTop="1" thickBot="1" x14ac:dyDescent="0.3">
      <c r="A5" s="10" t="s">
        <v>50</v>
      </c>
      <c r="B5" s="9" t="s">
        <v>51</v>
      </c>
      <c r="C5" s="9" t="s">
        <v>0</v>
      </c>
      <c r="D5" s="58" t="s">
        <v>17</v>
      </c>
      <c r="E5" s="57" t="s">
        <v>28</v>
      </c>
      <c r="F5" s="9" t="s">
        <v>18</v>
      </c>
      <c r="G5" s="129" t="s">
        <v>107</v>
      </c>
      <c r="H5" s="130" t="s">
        <v>108</v>
      </c>
      <c r="I5" s="56" t="s">
        <v>109</v>
      </c>
      <c r="J5" s="56" t="s">
        <v>110</v>
      </c>
      <c r="K5" s="314" t="s">
        <v>1</v>
      </c>
      <c r="L5" s="315"/>
      <c r="M5" s="316"/>
      <c r="N5" s="55" t="s">
        <v>111</v>
      </c>
    </row>
    <row r="6" spans="1:16" ht="20.100000000000001" customHeight="1" thickTop="1" thickBot="1" x14ac:dyDescent="0.3">
      <c r="A6" s="317">
        <v>1</v>
      </c>
      <c r="B6" s="320" t="s">
        <v>4</v>
      </c>
      <c r="C6" s="323" t="s">
        <v>19</v>
      </c>
      <c r="D6" s="413" t="s">
        <v>66</v>
      </c>
      <c r="E6" s="414" t="s">
        <v>2</v>
      </c>
      <c r="F6" s="452" t="s">
        <v>30</v>
      </c>
      <c r="G6" s="340"/>
      <c r="H6" s="343"/>
      <c r="I6" s="430"/>
      <c r="J6" s="453">
        <f>SUM(J27,J29,J31)/J33*100</f>
        <v>96.714285714285722</v>
      </c>
      <c r="K6" s="148">
        <v>0</v>
      </c>
      <c r="L6" s="149"/>
      <c r="M6" s="148">
        <v>85</v>
      </c>
      <c r="N6" s="335"/>
      <c r="P6">
        <v>1.0000000000000001E-5</v>
      </c>
    </row>
    <row r="7" spans="1:16" ht="20.100000000000001" customHeight="1" thickTop="1" thickBot="1" x14ac:dyDescent="0.3">
      <c r="A7" s="318"/>
      <c r="B7" s="321"/>
      <c r="C7" s="324"/>
      <c r="D7" s="365"/>
      <c r="E7" s="402"/>
      <c r="F7" s="428"/>
      <c r="G7" s="342"/>
      <c r="H7" s="345"/>
      <c r="I7" s="429"/>
      <c r="J7" s="427"/>
      <c r="K7" s="150">
        <f>+M6+$P$6</f>
        <v>85.000010000000003</v>
      </c>
      <c r="L7" s="151"/>
      <c r="M7" s="150">
        <v>90</v>
      </c>
      <c r="N7" s="335"/>
    </row>
    <row r="8" spans="1:16" ht="20.100000000000001" customHeight="1" thickTop="1" thickBot="1" x14ac:dyDescent="0.3">
      <c r="A8" s="318"/>
      <c r="B8" s="321"/>
      <c r="C8" s="324"/>
      <c r="D8" s="365"/>
      <c r="E8" s="402"/>
      <c r="F8" s="428" t="s">
        <v>31</v>
      </c>
      <c r="G8" s="372"/>
      <c r="H8" s="374"/>
      <c r="I8" s="429"/>
      <c r="J8" s="453">
        <f>SUM(J28,J30,J32)/J34*100</f>
        <v>82.428571428571431</v>
      </c>
      <c r="K8" s="150">
        <f>+M7+$P$6</f>
        <v>90.000010000000003</v>
      </c>
      <c r="L8" s="152"/>
      <c r="M8" s="150">
        <v>95</v>
      </c>
      <c r="N8" s="335"/>
    </row>
    <row r="9" spans="1:16" ht="20.100000000000001" customHeight="1" thickTop="1" thickBot="1" x14ac:dyDescent="0.3">
      <c r="A9" s="319"/>
      <c r="B9" s="322"/>
      <c r="C9" s="325"/>
      <c r="D9" s="393"/>
      <c r="E9" s="395"/>
      <c r="F9" s="428"/>
      <c r="G9" s="342"/>
      <c r="H9" s="345"/>
      <c r="I9" s="429"/>
      <c r="J9" s="427"/>
      <c r="K9" s="153">
        <f>+M8+$P$6</f>
        <v>95.000010000000003</v>
      </c>
      <c r="L9" s="154"/>
      <c r="M9" s="153">
        <v>100</v>
      </c>
      <c r="N9" s="336"/>
    </row>
    <row r="10" spans="1:16" ht="24.95" customHeight="1" thickTop="1" thickBot="1" x14ac:dyDescent="0.3">
      <c r="A10" s="380">
        <v>2</v>
      </c>
      <c r="B10" s="381" t="s">
        <v>20</v>
      </c>
      <c r="C10" s="332" t="s">
        <v>19</v>
      </c>
      <c r="D10" s="447" t="s">
        <v>53</v>
      </c>
      <c r="E10" s="448" t="s">
        <v>2</v>
      </c>
      <c r="F10" s="428" t="s">
        <v>30</v>
      </c>
      <c r="G10" s="372"/>
      <c r="H10" s="374"/>
      <c r="I10" s="429"/>
      <c r="J10" s="427">
        <f>SUM(J35,J37,J39)/J41*100</f>
        <v>85</v>
      </c>
      <c r="K10" s="155">
        <v>0</v>
      </c>
      <c r="L10" s="156"/>
      <c r="M10" s="155">
        <v>95</v>
      </c>
      <c r="N10" s="334"/>
    </row>
    <row r="11" spans="1:16" ht="24.95" customHeight="1" thickTop="1" thickBot="1" x14ac:dyDescent="0.3">
      <c r="A11" s="380"/>
      <c r="B11" s="381"/>
      <c r="C11" s="332"/>
      <c r="D11" s="447"/>
      <c r="E11" s="448"/>
      <c r="F11" s="428"/>
      <c r="G11" s="342"/>
      <c r="H11" s="345"/>
      <c r="I11" s="429"/>
      <c r="J11" s="427"/>
      <c r="K11" s="150">
        <f>+M10+$P$6</f>
        <v>95.000010000000003</v>
      </c>
      <c r="L11" s="151"/>
      <c r="M11" s="150">
        <v>97</v>
      </c>
      <c r="N11" s="335"/>
    </row>
    <row r="12" spans="1:16" ht="24.95" customHeight="1" thickTop="1" thickBot="1" x14ac:dyDescent="0.3">
      <c r="A12" s="380"/>
      <c r="B12" s="381"/>
      <c r="C12" s="332"/>
      <c r="D12" s="447"/>
      <c r="E12" s="448"/>
      <c r="F12" s="428" t="s">
        <v>31</v>
      </c>
      <c r="G12" s="372"/>
      <c r="H12" s="374"/>
      <c r="I12" s="429"/>
      <c r="J12" s="427">
        <f>SUM(J36,J38,J40)/J42*100</f>
        <v>91.666666666666657</v>
      </c>
      <c r="K12" s="150">
        <f t="shared" ref="K12:K13" si="0">+M11+$P$6</f>
        <v>97.000010000000003</v>
      </c>
      <c r="L12" s="152"/>
      <c r="M12" s="150">
        <v>98</v>
      </c>
      <c r="N12" s="335"/>
    </row>
    <row r="13" spans="1:16" ht="24.95" customHeight="1" thickTop="1" thickBot="1" x14ac:dyDescent="0.3">
      <c r="A13" s="380"/>
      <c r="B13" s="381"/>
      <c r="C13" s="332"/>
      <c r="D13" s="447"/>
      <c r="E13" s="448"/>
      <c r="F13" s="428"/>
      <c r="G13" s="342"/>
      <c r="H13" s="345"/>
      <c r="I13" s="429"/>
      <c r="J13" s="427"/>
      <c r="K13" s="157">
        <f t="shared" si="0"/>
        <v>98.000010000000003</v>
      </c>
      <c r="L13" s="154"/>
      <c r="M13" s="157">
        <v>100</v>
      </c>
      <c r="N13" s="336"/>
    </row>
    <row r="14" spans="1:16" ht="24.95" customHeight="1" thickTop="1" thickBot="1" x14ac:dyDescent="0.3">
      <c r="A14" s="358">
        <v>3</v>
      </c>
      <c r="B14" s="360" t="s">
        <v>65</v>
      </c>
      <c r="C14" s="332" t="s">
        <v>19</v>
      </c>
      <c r="D14" s="364" t="s">
        <v>64</v>
      </c>
      <c r="E14" s="448" t="s">
        <v>2</v>
      </c>
      <c r="F14" s="428" t="s">
        <v>30</v>
      </c>
      <c r="G14" s="372"/>
      <c r="H14" s="374"/>
      <c r="I14" s="429"/>
      <c r="J14" s="427">
        <f>SUM(J43,J45,J47)/J49*100</f>
        <v>90.125</v>
      </c>
      <c r="K14" s="155">
        <v>0</v>
      </c>
      <c r="L14" s="156"/>
      <c r="M14" s="155">
        <v>80</v>
      </c>
      <c r="N14" s="334"/>
    </row>
    <row r="15" spans="1:16" ht="24.95" customHeight="1" thickTop="1" thickBot="1" x14ac:dyDescent="0.3">
      <c r="A15" s="318"/>
      <c r="B15" s="321"/>
      <c r="C15" s="332"/>
      <c r="D15" s="365"/>
      <c r="E15" s="448"/>
      <c r="F15" s="428"/>
      <c r="G15" s="342"/>
      <c r="H15" s="345"/>
      <c r="I15" s="429"/>
      <c r="J15" s="427"/>
      <c r="K15" s="150">
        <f t="shared" ref="K15:K16" si="1">+M14+$P$6</f>
        <v>80.000010000000003</v>
      </c>
      <c r="L15" s="151"/>
      <c r="M15" s="150">
        <v>85</v>
      </c>
      <c r="N15" s="335"/>
    </row>
    <row r="16" spans="1:16" ht="24.95" customHeight="1" thickTop="1" thickBot="1" x14ac:dyDescent="0.3">
      <c r="A16" s="318"/>
      <c r="B16" s="321"/>
      <c r="C16" s="332"/>
      <c r="D16" s="365"/>
      <c r="E16" s="448"/>
      <c r="F16" s="428" t="s">
        <v>31</v>
      </c>
      <c r="G16" s="372"/>
      <c r="H16" s="374"/>
      <c r="I16" s="429"/>
      <c r="J16" s="427">
        <f>SUM(J44,J45,J48)/J50*100</f>
        <v>86.25</v>
      </c>
      <c r="K16" s="150">
        <f t="shared" si="1"/>
        <v>85.000010000000003</v>
      </c>
      <c r="L16" s="152"/>
      <c r="M16" s="150">
        <v>90</v>
      </c>
      <c r="N16" s="335"/>
    </row>
    <row r="17" spans="1:14" ht="24.95" customHeight="1" thickTop="1" thickBot="1" x14ac:dyDescent="0.3">
      <c r="A17" s="319"/>
      <c r="B17" s="322"/>
      <c r="C17" s="332"/>
      <c r="D17" s="393"/>
      <c r="E17" s="448"/>
      <c r="F17" s="428"/>
      <c r="G17" s="342"/>
      <c r="H17" s="345"/>
      <c r="I17" s="429"/>
      <c r="J17" s="427"/>
      <c r="K17" s="157">
        <f>+M16+$P$6</f>
        <v>90.000010000000003</v>
      </c>
      <c r="L17" s="154"/>
      <c r="M17" s="157">
        <v>100</v>
      </c>
      <c r="N17" s="336"/>
    </row>
    <row r="18" spans="1:14" ht="15.95" customHeight="1" thickTop="1" x14ac:dyDescent="0.25">
      <c r="A18" s="358">
        <v>4</v>
      </c>
      <c r="B18" s="360" t="s">
        <v>22</v>
      </c>
      <c r="C18" s="362" t="s">
        <v>19</v>
      </c>
      <c r="D18" s="364" t="s">
        <v>57</v>
      </c>
      <c r="E18" s="367" t="s">
        <v>3</v>
      </c>
      <c r="F18" s="367" t="s">
        <v>32</v>
      </c>
      <c r="G18" s="372"/>
      <c r="H18" s="374"/>
      <c r="I18" s="376"/>
      <c r="J18" s="422">
        <f>+J51/J52*100</f>
        <v>90.769230769230774</v>
      </c>
      <c r="K18" s="155">
        <v>0</v>
      </c>
      <c r="L18" s="156"/>
      <c r="M18" s="155">
        <v>80</v>
      </c>
      <c r="N18" s="419"/>
    </row>
    <row r="19" spans="1:14" ht="15.95" customHeight="1" x14ac:dyDescent="0.25">
      <c r="A19" s="318"/>
      <c r="B19" s="321"/>
      <c r="C19" s="324"/>
      <c r="D19" s="365"/>
      <c r="E19" s="368"/>
      <c r="F19" s="368"/>
      <c r="G19" s="341"/>
      <c r="H19" s="344"/>
      <c r="I19" s="347"/>
      <c r="J19" s="423"/>
      <c r="K19" s="150">
        <f t="shared" ref="K19:K21" si="2">+M18+$P$6</f>
        <v>80.000010000000003</v>
      </c>
      <c r="L19" s="151"/>
      <c r="M19" s="150">
        <v>85</v>
      </c>
      <c r="N19" s="420"/>
    </row>
    <row r="20" spans="1:14" ht="15.95" customHeight="1" x14ac:dyDescent="0.25">
      <c r="A20" s="318"/>
      <c r="B20" s="321"/>
      <c r="C20" s="324"/>
      <c r="D20" s="365"/>
      <c r="E20" s="368"/>
      <c r="F20" s="368"/>
      <c r="G20" s="341"/>
      <c r="H20" s="344"/>
      <c r="I20" s="347"/>
      <c r="J20" s="423"/>
      <c r="K20" s="150">
        <f t="shared" si="2"/>
        <v>85.000010000000003</v>
      </c>
      <c r="L20" s="152"/>
      <c r="M20" s="150">
        <v>90</v>
      </c>
      <c r="N20" s="420"/>
    </row>
    <row r="21" spans="1:14" ht="15.95" customHeight="1" thickBot="1" x14ac:dyDescent="0.3">
      <c r="A21" s="319"/>
      <c r="B21" s="322"/>
      <c r="C21" s="325"/>
      <c r="D21" s="393"/>
      <c r="E21" s="409"/>
      <c r="F21" s="409"/>
      <c r="G21" s="342"/>
      <c r="H21" s="345"/>
      <c r="I21" s="348"/>
      <c r="J21" s="426"/>
      <c r="K21" s="157">
        <f t="shared" si="2"/>
        <v>90.000010000000003</v>
      </c>
      <c r="L21" s="154"/>
      <c r="M21" s="157">
        <v>100</v>
      </c>
      <c r="N21" s="425"/>
    </row>
    <row r="22" spans="1:14" ht="15.95" customHeight="1" thickTop="1" x14ac:dyDescent="0.25">
      <c r="A22" s="358">
        <v>5</v>
      </c>
      <c r="B22" s="360" t="s">
        <v>21</v>
      </c>
      <c r="C22" s="362" t="s">
        <v>19</v>
      </c>
      <c r="D22" s="364" t="s">
        <v>59</v>
      </c>
      <c r="E22" s="367" t="s">
        <v>3</v>
      </c>
      <c r="F22" s="367" t="s">
        <v>32</v>
      </c>
      <c r="G22" s="372"/>
      <c r="H22" s="374"/>
      <c r="I22" s="376"/>
      <c r="J22" s="422">
        <f>+((J53/J54)/(J55/J56))*100</f>
        <v>80</v>
      </c>
      <c r="K22" s="148">
        <v>20</v>
      </c>
      <c r="L22" s="149"/>
      <c r="M22" s="148">
        <v>40</v>
      </c>
      <c r="N22" s="419"/>
    </row>
    <row r="23" spans="1:14" ht="15.95" customHeight="1" x14ac:dyDescent="0.25">
      <c r="A23" s="318"/>
      <c r="B23" s="321"/>
      <c r="C23" s="324"/>
      <c r="D23" s="365"/>
      <c r="E23" s="368"/>
      <c r="F23" s="368"/>
      <c r="G23" s="341"/>
      <c r="H23" s="344"/>
      <c r="I23" s="347"/>
      <c r="J23" s="423"/>
      <c r="K23" s="150">
        <f t="shared" ref="K23:K25" si="3">+M22+$P$6</f>
        <v>40.000010000000003</v>
      </c>
      <c r="L23" s="151"/>
      <c r="M23" s="150">
        <v>60</v>
      </c>
      <c r="N23" s="420"/>
    </row>
    <row r="24" spans="1:14" ht="15.95" customHeight="1" x14ac:dyDescent="0.25">
      <c r="A24" s="318"/>
      <c r="B24" s="321"/>
      <c r="C24" s="324"/>
      <c r="D24" s="365"/>
      <c r="E24" s="368"/>
      <c r="F24" s="368"/>
      <c r="G24" s="341"/>
      <c r="H24" s="344"/>
      <c r="I24" s="347"/>
      <c r="J24" s="423"/>
      <c r="K24" s="150">
        <f t="shared" si="3"/>
        <v>60.000010000000003</v>
      </c>
      <c r="L24" s="152"/>
      <c r="M24" s="150">
        <v>80</v>
      </c>
      <c r="N24" s="420"/>
    </row>
    <row r="25" spans="1:14" ht="15.95" customHeight="1" thickBot="1" x14ac:dyDescent="0.3">
      <c r="A25" s="359"/>
      <c r="B25" s="361"/>
      <c r="C25" s="363"/>
      <c r="D25" s="366"/>
      <c r="E25" s="369"/>
      <c r="F25" s="369"/>
      <c r="G25" s="373"/>
      <c r="H25" s="375"/>
      <c r="I25" s="377"/>
      <c r="J25" s="424"/>
      <c r="K25" s="153">
        <f t="shared" si="3"/>
        <v>80.000010000000003</v>
      </c>
      <c r="L25" s="154"/>
      <c r="M25" s="153">
        <v>100</v>
      </c>
      <c r="N25" s="421"/>
    </row>
    <row r="26" spans="1:14" ht="16.5" thickTop="1" thickBot="1" x14ac:dyDescent="0.3">
      <c r="A26" s="297" t="s">
        <v>33</v>
      </c>
      <c r="B26" s="298"/>
      <c r="C26" s="298"/>
      <c r="D26" s="298"/>
      <c r="E26" s="298"/>
      <c r="F26" s="298"/>
      <c r="G26" s="298"/>
      <c r="H26" s="298"/>
      <c r="I26" s="298"/>
      <c r="J26" s="298"/>
      <c r="K26" s="298"/>
      <c r="L26" s="298"/>
      <c r="M26" s="298"/>
      <c r="N26" s="299"/>
    </row>
    <row r="27" spans="1:14" ht="15.75" thickTop="1" x14ac:dyDescent="0.25">
      <c r="A27" s="318" t="s">
        <v>35</v>
      </c>
      <c r="B27" s="324" t="s">
        <v>12</v>
      </c>
      <c r="C27" s="324" t="s">
        <v>6</v>
      </c>
      <c r="D27" s="413" t="s">
        <v>58</v>
      </c>
      <c r="E27" s="402" t="s">
        <v>2</v>
      </c>
      <c r="F27" s="78" t="s">
        <v>30</v>
      </c>
      <c r="G27" s="75"/>
      <c r="H27" s="8"/>
      <c r="I27" s="25"/>
      <c r="J27" s="43">
        <v>600</v>
      </c>
      <c r="K27" s="131"/>
      <c r="L27" s="131"/>
      <c r="M27" s="131"/>
      <c r="N27" s="34"/>
    </row>
    <row r="28" spans="1:14" x14ac:dyDescent="0.25">
      <c r="A28" s="405"/>
      <c r="B28" s="404"/>
      <c r="C28" s="404"/>
      <c r="D28" s="400"/>
      <c r="E28" s="403"/>
      <c r="F28" s="79" t="s">
        <v>31</v>
      </c>
      <c r="G28" s="73"/>
      <c r="H28" s="2"/>
      <c r="I28" s="26"/>
      <c r="J28" s="44">
        <v>500</v>
      </c>
      <c r="K28" s="132"/>
      <c r="L28" s="132"/>
      <c r="M28" s="132"/>
      <c r="N28" s="35"/>
    </row>
    <row r="29" spans="1:14" ht="15" customHeight="1" x14ac:dyDescent="0.25">
      <c r="A29" s="390" t="s">
        <v>36</v>
      </c>
      <c r="B29" s="391" t="s">
        <v>15</v>
      </c>
      <c r="C29" s="391" t="s">
        <v>6</v>
      </c>
      <c r="D29" s="392" t="s">
        <v>58</v>
      </c>
      <c r="E29" s="394" t="s">
        <v>2</v>
      </c>
      <c r="F29" s="79" t="s">
        <v>30</v>
      </c>
      <c r="G29" s="73"/>
      <c r="H29" s="2"/>
      <c r="I29" s="26"/>
      <c r="J29" s="44">
        <v>12</v>
      </c>
      <c r="K29" s="132"/>
      <c r="L29" s="132"/>
      <c r="M29" s="132"/>
      <c r="N29" s="35"/>
    </row>
    <row r="30" spans="1:14" x14ac:dyDescent="0.25">
      <c r="A30" s="405"/>
      <c r="B30" s="404"/>
      <c r="C30" s="404"/>
      <c r="D30" s="400"/>
      <c r="E30" s="403"/>
      <c r="F30" s="79" t="s">
        <v>31</v>
      </c>
      <c r="G30" s="73"/>
      <c r="H30" s="2"/>
      <c r="I30" s="26"/>
      <c r="J30" s="44">
        <v>12</v>
      </c>
      <c r="K30" s="132"/>
      <c r="L30" s="132"/>
      <c r="M30" s="132"/>
      <c r="N30" s="35"/>
    </row>
    <row r="31" spans="1:14" ht="15" customHeight="1" x14ac:dyDescent="0.25">
      <c r="A31" s="390" t="s">
        <v>37</v>
      </c>
      <c r="B31" s="391" t="s">
        <v>9</v>
      </c>
      <c r="C31" s="391" t="s">
        <v>6</v>
      </c>
      <c r="D31" s="392" t="s">
        <v>26</v>
      </c>
      <c r="E31" s="394" t="s">
        <v>2</v>
      </c>
      <c r="F31" s="79" t="s">
        <v>30</v>
      </c>
      <c r="G31" s="73"/>
      <c r="H31" s="2"/>
      <c r="I31" s="26"/>
      <c r="J31" s="44">
        <v>65</v>
      </c>
      <c r="K31" s="132"/>
      <c r="L31" s="132"/>
      <c r="M31" s="132"/>
      <c r="N31" s="35"/>
    </row>
    <row r="32" spans="1:14" x14ac:dyDescent="0.25">
      <c r="A32" s="405"/>
      <c r="B32" s="404"/>
      <c r="C32" s="404"/>
      <c r="D32" s="400"/>
      <c r="E32" s="403"/>
      <c r="F32" s="79" t="s">
        <v>31</v>
      </c>
      <c r="G32" s="73"/>
      <c r="H32" s="2"/>
      <c r="I32" s="26"/>
      <c r="J32" s="44">
        <v>65</v>
      </c>
      <c r="K32" s="132"/>
      <c r="L32" s="132"/>
      <c r="M32" s="132"/>
      <c r="N32" s="35"/>
    </row>
    <row r="33" spans="1:14" x14ac:dyDescent="0.25">
      <c r="A33" s="390" t="s">
        <v>38</v>
      </c>
      <c r="B33" s="391" t="s">
        <v>11</v>
      </c>
      <c r="C33" s="391" t="s">
        <v>6</v>
      </c>
      <c r="D33" s="392" t="s">
        <v>26</v>
      </c>
      <c r="E33" s="394" t="s">
        <v>2</v>
      </c>
      <c r="F33" s="79" t="s">
        <v>30</v>
      </c>
      <c r="G33" s="73"/>
      <c r="H33" s="2"/>
      <c r="I33" s="26"/>
      <c r="J33" s="44">
        <v>700</v>
      </c>
      <c r="K33" s="132"/>
      <c r="L33" s="132"/>
      <c r="M33" s="132"/>
      <c r="N33" s="35"/>
    </row>
    <row r="34" spans="1:14" ht="15.75" thickBot="1" x14ac:dyDescent="0.3">
      <c r="A34" s="318"/>
      <c r="B34" s="324"/>
      <c r="C34" s="324"/>
      <c r="D34" s="365"/>
      <c r="E34" s="402"/>
      <c r="F34" s="93" t="s">
        <v>31</v>
      </c>
      <c r="G34" s="88"/>
      <c r="H34" s="13"/>
      <c r="I34" s="27"/>
      <c r="J34" s="45">
        <v>700</v>
      </c>
      <c r="K34" s="133"/>
      <c r="L34" s="133"/>
      <c r="M34" s="133"/>
      <c r="N34" s="36"/>
    </row>
    <row r="35" spans="1:14" ht="15.75" customHeight="1" thickTop="1" x14ac:dyDescent="0.25">
      <c r="A35" s="358" t="s">
        <v>39</v>
      </c>
      <c r="B35" s="362" t="s">
        <v>14</v>
      </c>
      <c r="C35" s="362" t="s">
        <v>6</v>
      </c>
      <c r="D35" s="364" t="s">
        <v>26</v>
      </c>
      <c r="E35" s="401" t="s">
        <v>2</v>
      </c>
      <c r="F35" s="94" t="s">
        <v>30</v>
      </c>
      <c r="G35" s="89"/>
      <c r="H35" s="14"/>
      <c r="I35" s="28"/>
      <c r="J35" s="46">
        <v>190</v>
      </c>
      <c r="K35" s="134"/>
      <c r="L35" s="134"/>
      <c r="M35" s="134"/>
      <c r="N35" s="37"/>
    </row>
    <row r="36" spans="1:14" x14ac:dyDescent="0.25">
      <c r="A36" s="405"/>
      <c r="B36" s="404"/>
      <c r="C36" s="404"/>
      <c r="D36" s="400"/>
      <c r="E36" s="403"/>
      <c r="F36" s="79" t="s">
        <v>31</v>
      </c>
      <c r="G36" s="73"/>
      <c r="H36" s="2"/>
      <c r="I36" s="26"/>
      <c r="J36" s="44">
        <v>210</v>
      </c>
      <c r="K36" s="132"/>
      <c r="L36" s="132"/>
      <c r="M36" s="132"/>
      <c r="N36" s="35"/>
    </row>
    <row r="37" spans="1:14" ht="15" customHeight="1" x14ac:dyDescent="0.25">
      <c r="A37" s="390" t="s">
        <v>40</v>
      </c>
      <c r="B37" s="391" t="s">
        <v>5</v>
      </c>
      <c r="C37" s="391" t="s">
        <v>6</v>
      </c>
      <c r="D37" s="392" t="s">
        <v>26</v>
      </c>
      <c r="E37" s="394" t="s">
        <v>2</v>
      </c>
      <c r="F37" s="79" t="s">
        <v>30</v>
      </c>
      <c r="G37" s="73"/>
      <c r="H37" s="2"/>
      <c r="I37" s="26"/>
      <c r="J37" s="44">
        <v>15</v>
      </c>
      <c r="K37" s="132"/>
      <c r="L37" s="132"/>
      <c r="M37" s="132"/>
      <c r="N37" s="35"/>
    </row>
    <row r="38" spans="1:14" x14ac:dyDescent="0.25">
      <c r="A38" s="405"/>
      <c r="B38" s="404"/>
      <c r="C38" s="404"/>
      <c r="D38" s="400"/>
      <c r="E38" s="403"/>
      <c r="F38" s="79" t="s">
        <v>31</v>
      </c>
      <c r="G38" s="73"/>
      <c r="H38" s="2"/>
      <c r="I38" s="26"/>
      <c r="J38" s="44">
        <v>15</v>
      </c>
      <c r="K38" s="132"/>
      <c r="L38" s="132"/>
      <c r="M38" s="132"/>
      <c r="N38" s="35"/>
    </row>
    <row r="39" spans="1:14" ht="15" customHeight="1" x14ac:dyDescent="0.25">
      <c r="A39" s="390" t="s">
        <v>41</v>
      </c>
      <c r="B39" s="391" t="s">
        <v>10</v>
      </c>
      <c r="C39" s="391" t="s">
        <v>6</v>
      </c>
      <c r="D39" s="392" t="s">
        <v>26</v>
      </c>
      <c r="E39" s="394" t="s">
        <v>2</v>
      </c>
      <c r="F39" s="79" t="s">
        <v>30</v>
      </c>
      <c r="G39" s="73"/>
      <c r="H39" s="2"/>
      <c r="I39" s="26"/>
      <c r="J39" s="44">
        <v>50</v>
      </c>
      <c r="K39" s="132"/>
      <c r="L39" s="132"/>
      <c r="M39" s="132"/>
      <c r="N39" s="35"/>
    </row>
    <row r="40" spans="1:14" x14ac:dyDescent="0.25">
      <c r="A40" s="405"/>
      <c r="B40" s="404"/>
      <c r="C40" s="404"/>
      <c r="D40" s="400"/>
      <c r="E40" s="403"/>
      <c r="F40" s="79" t="s">
        <v>31</v>
      </c>
      <c r="G40" s="73"/>
      <c r="H40" s="2"/>
      <c r="I40" s="26"/>
      <c r="J40" s="44">
        <v>50</v>
      </c>
      <c r="K40" s="132"/>
      <c r="L40" s="132"/>
      <c r="M40" s="132"/>
      <c r="N40" s="35"/>
    </row>
    <row r="41" spans="1:14" x14ac:dyDescent="0.25">
      <c r="A41" s="390" t="s">
        <v>42</v>
      </c>
      <c r="B41" s="391" t="s">
        <v>13</v>
      </c>
      <c r="C41" s="391" t="s">
        <v>6</v>
      </c>
      <c r="D41" s="392" t="s">
        <v>26</v>
      </c>
      <c r="E41" s="394" t="s">
        <v>2</v>
      </c>
      <c r="F41" s="79" t="s">
        <v>30</v>
      </c>
      <c r="G41" s="73"/>
      <c r="H41" s="2"/>
      <c r="I41" s="26"/>
      <c r="J41" s="44">
        <v>300</v>
      </c>
      <c r="K41" s="132"/>
      <c r="L41" s="132"/>
      <c r="M41" s="132"/>
      <c r="N41" s="35"/>
    </row>
    <row r="42" spans="1:14" ht="15.75" thickBot="1" x14ac:dyDescent="0.3">
      <c r="A42" s="319"/>
      <c r="B42" s="325"/>
      <c r="C42" s="325"/>
      <c r="D42" s="393"/>
      <c r="E42" s="395"/>
      <c r="F42" s="80" t="s">
        <v>31</v>
      </c>
      <c r="G42" s="74"/>
      <c r="H42" s="7"/>
      <c r="I42" s="29"/>
      <c r="J42" s="47">
        <v>300</v>
      </c>
      <c r="K42" s="135"/>
      <c r="L42" s="135"/>
      <c r="M42" s="135"/>
      <c r="N42" s="38"/>
    </row>
    <row r="43" spans="1:14" ht="15.75" customHeight="1" thickTop="1" x14ac:dyDescent="0.25">
      <c r="A43" s="443" t="s">
        <v>44</v>
      </c>
      <c r="B43" s="444" t="s">
        <v>60</v>
      </c>
      <c r="C43" s="444" t="s">
        <v>6</v>
      </c>
      <c r="D43" s="445" t="s">
        <v>26</v>
      </c>
      <c r="E43" s="446" t="s">
        <v>2</v>
      </c>
      <c r="F43" s="95" t="s">
        <v>30</v>
      </c>
      <c r="G43" s="90"/>
      <c r="H43" s="15"/>
      <c r="I43" s="30"/>
      <c r="J43" s="48">
        <v>531</v>
      </c>
      <c r="K43" s="136"/>
      <c r="L43" s="136"/>
      <c r="M43" s="136"/>
      <c r="N43" s="39"/>
    </row>
    <row r="44" spans="1:14" x14ac:dyDescent="0.25">
      <c r="A44" s="439"/>
      <c r="B44" s="440"/>
      <c r="C44" s="440"/>
      <c r="D44" s="441"/>
      <c r="E44" s="442"/>
      <c r="F44" s="96" t="s">
        <v>31</v>
      </c>
      <c r="G44" s="91"/>
      <c r="H44" s="16"/>
      <c r="I44" s="31"/>
      <c r="J44" s="49">
        <v>500</v>
      </c>
      <c r="K44" s="137"/>
      <c r="L44" s="137"/>
      <c r="M44" s="137"/>
      <c r="N44" s="40"/>
    </row>
    <row r="45" spans="1:14" ht="15" customHeight="1" x14ac:dyDescent="0.25">
      <c r="A45" s="431" t="s">
        <v>43</v>
      </c>
      <c r="B45" s="433" t="s">
        <v>61</v>
      </c>
      <c r="C45" s="433" t="s">
        <v>6</v>
      </c>
      <c r="D45" s="435" t="s">
        <v>26</v>
      </c>
      <c r="E45" s="437" t="s">
        <v>2</v>
      </c>
      <c r="F45" s="96" t="s">
        <v>30</v>
      </c>
      <c r="G45" s="91"/>
      <c r="H45" s="16"/>
      <c r="I45" s="31"/>
      <c r="J45" s="49">
        <v>90</v>
      </c>
      <c r="K45" s="137"/>
      <c r="L45" s="137"/>
      <c r="M45" s="137"/>
      <c r="N45" s="40"/>
    </row>
    <row r="46" spans="1:14" x14ac:dyDescent="0.25">
      <c r="A46" s="439"/>
      <c r="B46" s="440"/>
      <c r="C46" s="440"/>
      <c r="D46" s="441"/>
      <c r="E46" s="442"/>
      <c r="F46" s="96" t="s">
        <v>31</v>
      </c>
      <c r="G46" s="91"/>
      <c r="H46" s="16"/>
      <c r="I46" s="31"/>
      <c r="J46" s="49">
        <v>90</v>
      </c>
      <c r="K46" s="137"/>
      <c r="L46" s="137"/>
      <c r="M46" s="137"/>
      <c r="N46" s="40"/>
    </row>
    <row r="47" spans="1:14" ht="15" customHeight="1" x14ac:dyDescent="0.25">
      <c r="A47" s="431" t="s">
        <v>45</v>
      </c>
      <c r="B47" s="433" t="s">
        <v>62</v>
      </c>
      <c r="C47" s="433" t="s">
        <v>6</v>
      </c>
      <c r="D47" s="435" t="s">
        <v>26</v>
      </c>
      <c r="E47" s="437" t="s">
        <v>2</v>
      </c>
      <c r="F47" s="96" t="s">
        <v>30</v>
      </c>
      <c r="G47" s="91"/>
      <c r="H47" s="16"/>
      <c r="I47" s="31"/>
      <c r="J47" s="49">
        <v>100</v>
      </c>
      <c r="K47" s="137"/>
      <c r="L47" s="137"/>
      <c r="M47" s="137"/>
      <c r="N47" s="40"/>
    </row>
    <row r="48" spans="1:14" x14ac:dyDescent="0.25">
      <c r="A48" s="439"/>
      <c r="B48" s="440"/>
      <c r="C48" s="440"/>
      <c r="D48" s="441"/>
      <c r="E48" s="442"/>
      <c r="F48" s="96" t="s">
        <v>31</v>
      </c>
      <c r="G48" s="91"/>
      <c r="H48" s="16"/>
      <c r="I48" s="31"/>
      <c r="J48" s="49">
        <v>100</v>
      </c>
      <c r="K48" s="137"/>
      <c r="L48" s="137"/>
      <c r="M48" s="137"/>
      <c r="N48" s="40"/>
    </row>
    <row r="49" spans="1:14" x14ac:dyDescent="0.25">
      <c r="A49" s="431" t="s">
        <v>46</v>
      </c>
      <c r="B49" s="433" t="s">
        <v>63</v>
      </c>
      <c r="C49" s="433" t="s">
        <v>6</v>
      </c>
      <c r="D49" s="435" t="s">
        <v>26</v>
      </c>
      <c r="E49" s="437" t="s">
        <v>2</v>
      </c>
      <c r="F49" s="96" t="s">
        <v>30</v>
      </c>
      <c r="G49" s="91"/>
      <c r="H49" s="16"/>
      <c r="I49" s="31"/>
      <c r="J49" s="49">
        <v>800</v>
      </c>
      <c r="K49" s="137"/>
      <c r="L49" s="137"/>
      <c r="M49" s="137"/>
      <c r="N49" s="40"/>
    </row>
    <row r="50" spans="1:14" ht="15.75" thickBot="1" x14ac:dyDescent="0.3">
      <c r="A50" s="432"/>
      <c r="B50" s="434"/>
      <c r="C50" s="434"/>
      <c r="D50" s="436"/>
      <c r="E50" s="438"/>
      <c r="F50" s="97" t="s">
        <v>31</v>
      </c>
      <c r="G50" s="92"/>
      <c r="H50" s="17"/>
      <c r="I50" s="32"/>
      <c r="J50" s="50">
        <v>800</v>
      </c>
      <c r="K50" s="138"/>
      <c r="L50" s="138"/>
      <c r="M50" s="138"/>
      <c r="N50" s="41"/>
    </row>
    <row r="51" spans="1:14" ht="30.75" thickTop="1" x14ac:dyDescent="0.25">
      <c r="A51" s="20" t="s">
        <v>47</v>
      </c>
      <c r="B51" s="3" t="s">
        <v>8</v>
      </c>
      <c r="C51" s="3" t="s">
        <v>6</v>
      </c>
      <c r="D51" s="59" t="s">
        <v>26</v>
      </c>
      <c r="E51" s="84" t="s">
        <v>3</v>
      </c>
      <c r="F51" s="81" t="s">
        <v>32</v>
      </c>
      <c r="G51" s="75"/>
      <c r="H51" s="8"/>
      <c r="I51" s="25"/>
      <c r="J51" s="51">
        <v>59</v>
      </c>
      <c r="K51" s="131"/>
      <c r="L51" s="131"/>
      <c r="M51" s="131"/>
      <c r="N51" s="34"/>
    </row>
    <row r="52" spans="1:14" ht="15.75" thickBot="1" x14ac:dyDescent="0.3">
      <c r="A52" s="21" t="s">
        <v>48</v>
      </c>
      <c r="B52" s="6" t="s">
        <v>7</v>
      </c>
      <c r="C52" s="6" t="s">
        <v>6</v>
      </c>
      <c r="D52" s="60" t="s">
        <v>26</v>
      </c>
      <c r="E52" s="85" t="s">
        <v>3</v>
      </c>
      <c r="F52" s="80" t="s">
        <v>32</v>
      </c>
      <c r="G52" s="74"/>
      <c r="H52" s="7"/>
      <c r="I52" s="29"/>
      <c r="J52" s="47">
        <v>65</v>
      </c>
      <c r="K52" s="135"/>
      <c r="L52" s="135"/>
      <c r="M52" s="135"/>
      <c r="N52" s="38"/>
    </row>
    <row r="53" spans="1:14" ht="15.75" thickTop="1" x14ac:dyDescent="0.25">
      <c r="A53" s="20" t="s">
        <v>49</v>
      </c>
      <c r="B53" s="3" t="s">
        <v>24</v>
      </c>
      <c r="C53" s="3" t="s">
        <v>6</v>
      </c>
      <c r="D53" s="59" t="s">
        <v>26</v>
      </c>
      <c r="E53" s="84" t="s">
        <v>3</v>
      </c>
      <c r="F53" s="81" t="s">
        <v>32</v>
      </c>
      <c r="G53" s="75"/>
      <c r="H53" s="8"/>
      <c r="I53" s="25"/>
      <c r="J53" s="51">
        <v>2000</v>
      </c>
      <c r="K53" s="131"/>
      <c r="L53" s="131"/>
      <c r="M53" s="131"/>
      <c r="N53" s="34"/>
    </row>
    <row r="54" spans="1:14" x14ac:dyDescent="0.25">
      <c r="A54" s="22" t="s">
        <v>54</v>
      </c>
      <c r="B54" s="1" t="s">
        <v>25</v>
      </c>
      <c r="C54" s="1" t="s">
        <v>6</v>
      </c>
      <c r="D54" s="61" t="s">
        <v>26</v>
      </c>
      <c r="E54" s="86" t="s">
        <v>3</v>
      </c>
      <c r="F54" s="79" t="s">
        <v>32</v>
      </c>
      <c r="G54" s="73"/>
      <c r="H54" s="2"/>
      <c r="I54" s="26"/>
      <c r="J54" s="44">
        <v>500</v>
      </c>
      <c r="K54" s="132"/>
      <c r="L54" s="132"/>
      <c r="M54" s="132"/>
      <c r="N54" s="35"/>
    </row>
    <row r="55" spans="1:14" x14ac:dyDescent="0.25">
      <c r="A55" s="22" t="s">
        <v>55</v>
      </c>
      <c r="B55" s="1" t="s">
        <v>21</v>
      </c>
      <c r="C55" s="1" t="s">
        <v>6</v>
      </c>
      <c r="D55" s="61" t="s">
        <v>26</v>
      </c>
      <c r="E55" s="86" t="s">
        <v>3</v>
      </c>
      <c r="F55" s="79" t="s">
        <v>32</v>
      </c>
      <c r="G55" s="73"/>
      <c r="H55" s="2"/>
      <c r="I55" s="26"/>
      <c r="J55" s="44">
        <v>1500</v>
      </c>
      <c r="K55" s="132"/>
      <c r="L55" s="132"/>
      <c r="M55" s="132"/>
      <c r="N55" s="35"/>
    </row>
    <row r="56" spans="1:14" ht="15.75" thickBot="1" x14ac:dyDescent="0.3">
      <c r="A56" s="23" t="s">
        <v>56</v>
      </c>
      <c r="B56" s="11" t="s">
        <v>23</v>
      </c>
      <c r="C56" s="11" t="s">
        <v>6</v>
      </c>
      <c r="D56" s="62" t="s">
        <v>26</v>
      </c>
      <c r="E56" s="87" t="s">
        <v>3</v>
      </c>
      <c r="F56" s="83" t="s">
        <v>32</v>
      </c>
      <c r="G56" s="77"/>
      <c r="H56" s="12"/>
      <c r="I56" s="33"/>
      <c r="J56" s="52">
        <v>300</v>
      </c>
      <c r="K56" s="139"/>
      <c r="L56" s="139"/>
      <c r="M56" s="139"/>
      <c r="N56" s="42"/>
    </row>
    <row r="57" spans="1:14" ht="15.75" thickTop="1" x14ac:dyDescent="0.25"/>
  </sheetData>
  <mergeCells count="142">
    <mergeCell ref="A1:C1"/>
    <mergeCell ref="D1:N1"/>
    <mergeCell ref="N6:N9"/>
    <mergeCell ref="A2:B2"/>
    <mergeCell ref="A3:N3"/>
    <mergeCell ref="A4:D4"/>
    <mergeCell ref="E4:N4"/>
    <mergeCell ref="A6:A9"/>
    <mergeCell ref="B6:B9"/>
    <mergeCell ref="C6:C9"/>
    <mergeCell ref="D6:D9"/>
    <mergeCell ref="E6:E9"/>
    <mergeCell ref="K5:M5"/>
    <mergeCell ref="F6:F7"/>
    <mergeCell ref="F8:F9"/>
    <mergeCell ref="J6:J7"/>
    <mergeCell ref="J8:J9"/>
    <mergeCell ref="C2:D2"/>
    <mergeCell ref="E2:F2"/>
    <mergeCell ref="G2:I2"/>
    <mergeCell ref="J2:M2"/>
    <mergeCell ref="A26:N26"/>
    <mergeCell ref="A27:A28"/>
    <mergeCell ref="B27:B28"/>
    <mergeCell ref="C27:C28"/>
    <mergeCell ref="D27:D28"/>
    <mergeCell ref="E27:E28"/>
    <mergeCell ref="N14:N17"/>
    <mergeCell ref="A10:A13"/>
    <mergeCell ref="B10:B13"/>
    <mergeCell ref="C10:C13"/>
    <mergeCell ref="D10:D13"/>
    <mergeCell ref="E10:E13"/>
    <mergeCell ref="N10:N13"/>
    <mergeCell ref="A14:A17"/>
    <mergeCell ref="B14:B17"/>
    <mergeCell ref="C14:C17"/>
    <mergeCell ref="D14:D17"/>
    <mergeCell ref="E14:E17"/>
    <mergeCell ref="F12:F13"/>
    <mergeCell ref="G12:G13"/>
    <mergeCell ref="H12:H13"/>
    <mergeCell ref="I12:I13"/>
    <mergeCell ref="F10:F11"/>
    <mergeCell ref="G10:G11"/>
    <mergeCell ref="A29:A30"/>
    <mergeCell ref="B29:B30"/>
    <mergeCell ref="C29:C30"/>
    <mergeCell ref="D29:D30"/>
    <mergeCell ref="E29:E30"/>
    <mergeCell ref="A31:A32"/>
    <mergeCell ref="B31:B32"/>
    <mergeCell ref="C31:C32"/>
    <mergeCell ref="D31:D32"/>
    <mergeCell ref="E31:E32"/>
    <mergeCell ref="A33:A34"/>
    <mergeCell ref="B33:B34"/>
    <mergeCell ref="C33:C34"/>
    <mergeCell ref="D33:D34"/>
    <mergeCell ref="E33:E34"/>
    <mergeCell ref="A35:A36"/>
    <mergeCell ref="B35:B36"/>
    <mergeCell ref="C35:C36"/>
    <mergeCell ref="D35:D36"/>
    <mergeCell ref="E35:E36"/>
    <mergeCell ref="A37:A38"/>
    <mergeCell ref="B37:B38"/>
    <mergeCell ref="C37:C38"/>
    <mergeCell ref="D37:D38"/>
    <mergeCell ref="E37:E38"/>
    <mergeCell ref="A39:A40"/>
    <mergeCell ref="B39:B40"/>
    <mergeCell ref="C39:C40"/>
    <mergeCell ref="D39:D40"/>
    <mergeCell ref="E39:E40"/>
    <mergeCell ref="A41:A42"/>
    <mergeCell ref="B41:B42"/>
    <mergeCell ref="C41:C42"/>
    <mergeCell ref="D41:D42"/>
    <mergeCell ref="E41:E42"/>
    <mergeCell ref="A43:A44"/>
    <mergeCell ref="B43:B44"/>
    <mergeCell ref="C43:C44"/>
    <mergeCell ref="A47:A48"/>
    <mergeCell ref="B47:B48"/>
    <mergeCell ref="C47:C48"/>
    <mergeCell ref="D47:D48"/>
    <mergeCell ref="E47:E48"/>
    <mergeCell ref="D43:D44"/>
    <mergeCell ref="E43:E44"/>
    <mergeCell ref="A49:A50"/>
    <mergeCell ref="B49:B50"/>
    <mergeCell ref="C49:C50"/>
    <mergeCell ref="D49:D50"/>
    <mergeCell ref="E49:E50"/>
    <mergeCell ref="A45:A46"/>
    <mergeCell ref="B45:B46"/>
    <mergeCell ref="C45:C46"/>
    <mergeCell ref="D45:D46"/>
    <mergeCell ref="E45:E46"/>
    <mergeCell ref="H10:H11"/>
    <mergeCell ref="I10:I11"/>
    <mergeCell ref="J10:J11"/>
    <mergeCell ref="G6:G7"/>
    <mergeCell ref="H6:H7"/>
    <mergeCell ref="G8:G9"/>
    <mergeCell ref="H8:H9"/>
    <mergeCell ref="I8:I9"/>
    <mergeCell ref="I6:I7"/>
    <mergeCell ref="J12:J13"/>
    <mergeCell ref="F16:F17"/>
    <mergeCell ref="G16:G17"/>
    <mergeCell ref="H16:H17"/>
    <mergeCell ref="I16:I17"/>
    <mergeCell ref="J16:J17"/>
    <mergeCell ref="F14:F15"/>
    <mergeCell ref="G14:G15"/>
    <mergeCell ref="H14:H15"/>
    <mergeCell ref="I14:I15"/>
    <mergeCell ref="J14:J15"/>
    <mergeCell ref="N18:N21"/>
    <mergeCell ref="F18:F21"/>
    <mergeCell ref="G18:G21"/>
    <mergeCell ref="H18:H21"/>
    <mergeCell ref="I18:I21"/>
    <mergeCell ref="J18:J21"/>
    <mergeCell ref="A18:A21"/>
    <mergeCell ref="B18:B21"/>
    <mergeCell ref="D18:D21"/>
    <mergeCell ref="C18:C21"/>
    <mergeCell ref="E18:E21"/>
    <mergeCell ref="N22:N25"/>
    <mergeCell ref="F22:F25"/>
    <mergeCell ref="G22:G25"/>
    <mergeCell ref="H22:H25"/>
    <mergeCell ref="I22:I25"/>
    <mergeCell ref="J22:J25"/>
    <mergeCell ref="C22:C25"/>
    <mergeCell ref="B22:B25"/>
    <mergeCell ref="A22:A25"/>
    <mergeCell ref="D22:D25"/>
    <mergeCell ref="E22:E25"/>
  </mergeCells>
  <conditionalFormatting sqref="J6">
    <cfRule type="cellIs" dxfId="264" priority="117" operator="between">
      <formula>95.0001</formula>
      <formula>100</formula>
    </cfRule>
    <cfRule type="cellIs" dxfId="263" priority="119" operator="between">
      <formula>90.00001</formula>
      <formula>95</formula>
    </cfRule>
    <cfRule type="cellIs" dxfId="262" priority="120" operator="between">
      <formula>9000001</formula>
      <formula>95</formula>
    </cfRule>
    <cfRule type="cellIs" dxfId="261" priority="122" operator="between">
      <formula>85.0000001</formula>
      <formula>90</formula>
    </cfRule>
    <cfRule type="top10" priority="123" rank="10"/>
    <cfRule type="cellIs" dxfId="260" priority="124" operator="between">
      <formula>0</formula>
      <formula>85</formula>
    </cfRule>
    <cfRule type="cellIs" dxfId="259" priority="125" operator="between">
      <formula>0</formula>
      <formula>85</formula>
    </cfRule>
    <cfRule type="cellIs" dxfId="258" priority="126" operator="between">
      <formula>82</formula>
      <formula>82</formula>
    </cfRule>
  </conditionalFormatting>
  <conditionalFormatting sqref="J18">
    <cfRule type="cellIs" dxfId="257" priority="89" operator="greaterThan">
      <formula>90</formula>
    </cfRule>
    <cfRule type="cellIs" dxfId="256" priority="90" operator="between">
      <formula>85.0001</formula>
      <formula>90</formula>
    </cfRule>
    <cfRule type="cellIs" dxfId="255" priority="91" operator="between">
      <formula>80.0001</formula>
      <formula>85</formula>
    </cfRule>
    <cfRule type="cellIs" dxfId="254" priority="92" operator="between">
      <formula>0</formula>
      <formula>80</formula>
    </cfRule>
  </conditionalFormatting>
  <conditionalFormatting sqref="J10">
    <cfRule type="cellIs" dxfId="253" priority="81" operator="between">
      <formula>95.0001</formula>
      <formula>100</formula>
    </cfRule>
    <cfRule type="cellIs" dxfId="252" priority="82" operator="between">
      <formula>90.00001</formula>
      <formula>95</formula>
    </cfRule>
    <cfRule type="cellIs" dxfId="251" priority="83" operator="between">
      <formula>9000001</formula>
      <formula>95</formula>
    </cfRule>
    <cfRule type="cellIs" dxfId="250" priority="84" operator="between">
      <formula>85.0000001</formula>
      <formula>90</formula>
    </cfRule>
    <cfRule type="top10" priority="85" rank="10"/>
    <cfRule type="cellIs" dxfId="249" priority="86" operator="between">
      <formula>0</formula>
      <formula>85</formula>
    </cfRule>
    <cfRule type="cellIs" dxfId="248" priority="87" operator="between">
      <formula>0</formula>
      <formula>85</formula>
    </cfRule>
    <cfRule type="cellIs" dxfId="247" priority="88" operator="between">
      <formula>82</formula>
      <formula>82</formula>
    </cfRule>
  </conditionalFormatting>
  <conditionalFormatting sqref="J14">
    <cfRule type="cellIs" dxfId="246" priority="65" operator="between">
      <formula>95.0001</formula>
      <formula>100</formula>
    </cfRule>
    <cfRule type="cellIs" dxfId="245" priority="66" operator="between">
      <formula>90.00001</formula>
      <formula>95</formula>
    </cfRule>
    <cfRule type="cellIs" dxfId="244" priority="67" operator="between">
      <formula>9000001</formula>
      <formula>95</formula>
    </cfRule>
    <cfRule type="cellIs" dxfId="243" priority="68" operator="between">
      <formula>85.0000001</formula>
      <formula>90</formula>
    </cfRule>
    <cfRule type="top10" priority="69" rank="10"/>
    <cfRule type="cellIs" dxfId="242" priority="70" operator="between">
      <formula>0</formula>
      <formula>85</formula>
    </cfRule>
    <cfRule type="cellIs" dxfId="241" priority="71" operator="between">
      <formula>0</formula>
      <formula>85</formula>
    </cfRule>
    <cfRule type="cellIs" dxfId="240" priority="72" operator="between">
      <formula>82</formula>
      <formula>82</formula>
    </cfRule>
  </conditionalFormatting>
  <conditionalFormatting sqref="J10:J11">
    <cfRule type="cellIs" priority="52" operator="greaterThan">
      <formula>$K$13</formula>
    </cfRule>
    <cfRule type="cellIs" dxfId="239" priority="53" operator="between">
      <formula>$K$12</formula>
      <formula>$M$12</formula>
    </cfRule>
    <cfRule type="cellIs" priority="54" operator="between">
      <formula>$K$12</formula>
      <formula>$M$12</formula>
    </cfRule>
    <cfRule type="cellIs" dxfId="238" priority="55" operator="between">
      <formula>$K$11</formula>
      <formula>$M$11</formula>
    </cfRule>
    <cfRule type="cellIs" dxfId="237" priority="64" operator="between">
      <formula>$K$10</formula>
      <formula>$M$10</formula>
    </cfRule>
  </conditionalFormatting>
  <conditionalFormatting sqref="J8">
    <cfRule type="cellIs" dxfId="236" priority="56" operator="between">
      <formula>95.0001</formula>
      <formula>100</formula>
    </cfRule>
    <cfRule type="cellIs" dxfId="235" priority="57" operator="between">
      <formula>90.00001</formula>
      <formula>95</formula>
    </cfRule>
    <cfRule type="cellIs" dxfId="234" priority="58" operator="between">
      <formula>9000001</formula>
      <formula>95</formula>
    </cfRule>
    <cfRule type="cellIs" dxfId="233" priority="59" operator="between">
      <formula>85.0000001</formula>
      <formula>90</formula>
    </cfRule>
    <cfRule type="top10" priority="60" rank="10"/>
    <cfRule type="cellIs" dxfId="232" priority="61" operator="between">
      <formula>0</formula>
      <formula>85</formula>
    </cfRule>
    <cfRule type="cellIs" dxfId="231" priority="62" operator="between">
      <formula>0</formula>
      <formula>85</formula>
    </cfRule>
    <cfRule type="cellIs" dxfId="230" priority="63" operator="between">
      <formula>82</formula>
      <formula>82</formula>
    </cfRule>
  </conditionalFormatting>
  <conditionalFormatting sqref="J12">
    <cfRule type="cellIs" dxfId="229" priority="31" operator="between">
      <formula>95.0001</formula>
      <formula>100</formula>
    </cfRule>
    <cfRule type="cellIs" dxfId="228" priority="32" operator="between">
      <formula>90.00001</formula>
      <formula>95</formula>
    </cfRule>
    <cfRule type="cellIs" dxfId="227" priority="33" operator="between">
      <formula>9000001</formula>
      <formula>95</formula>
    </cfRule>
    <cfRule type="cellIs" dxfId="226" priority="34" operator="between">
      <formula>85.0000001</formula>
      <formula>90</formula>
    </cfRule>
    <cfRule type="top10" priority="35" rank="10"/>
    <cfRule type="cellIs" dxfId="225" priority="36" operator="between">
      <formula>0</formula>
      <formula>85</formula>
    </cfRule>
    <cfRule type="cellIs" dxfId="224" priority="37" operator="between">
      <formula>0</formula>
      <formula>85</formula>
    </cfRule>
    <cfRule type="cellIs" dxfId="223" priority="38" operator="between">
      <formula>82</formula>
      <formula>82</formula>
    </cfRule>
  </conditionalFormatting>
  <conditionalFormatting sqref="J12:J13">
    <cfRule type="cellIs" priority="26" operator="greaterThan">
      <formula>$K$13</formula>
    </cfRule>
    <cfRule type="cellIs" dxfId="222" priority="27" operator="between">
      <formula>$K$12</formula>
      <formula>$M$12</formula>
    </cfRule>
    <cfRule type="cellIs" priority="28" operator="between">
      <formula>$K$12</formula>
      <formula>$M$12</formula>
    </cfRule>
    <cfRule type="cellIs" dxfId="221" priority="29" operator="between">
      <formula>$K$11</formula>
      <formula>$M$11</formula>
    </cfRule>
    <cfRule type="cellIs" dxfId="220" priority="30" operator="between">
      <formula>$K$10</formula>
      <formula>$M$10</formula>
    </cfRule>
  </conditionalFormatting>
  <conditionalFormatting sqref="J14:J15">
    <cfRule type="cellIs" dxfId="219" priority="20" operator="greaterThan">
      <formula>$K$17</formula>
    </cfRule>
    <cfRule type="cellIs" dxfId="218" priority="21" operator="between">
      <formula>$K$16</formula>
      <formula>$M$16</formula>
    </cfRule>
    <cfRule type="cellIs" priority="22" operator="greaterThan">
      <formula>$K$17</formula>
    </cfRule>
    <cfRule type="cellIs" dxfId="217" priority="23" operator="between">
      <formula>$K$16</formula>
      <formula>$M$16</formula>
    </cfRule>
    <cfRule type="cellIs" dxfId="216" priority="24" operator="between">
      <formula>$K$15</formula>
      <formula>$M$15</formula>
    </cfRule>
    <cfRule type="cellIs" dxfId="215" priority="25" operator="between">
      <formula>$K$14</formula>
      <formula>$M$14</formula>
    </cfRule>
  </conditionalFormatting>
  <conditionalFormatting sqref="J16">
    <cfRule type="cellIs" dxfId="214" priority="12" operator="between">
      <formula>95.0001</formula>
      <formula>100</formula>
    </cfRule>
    <cfRule type="cellIs" dxfId="213" priority="13" operator="between">
      <formula>90.00001</formula>
      <formula>95</formula>
    </cfRule>
    <cfRule type="cellIs" dxfId="212" priority="14" operator="between">
      <formula>9000001</formula>
      <formula>95</formula>
    </cfRule>
    <cfRule type="cellIs" dxfId="211" priority="15" operator="between">
      <formula>85.0000001</formula>
      <formula>90</formula>
    </cfRule>
    <cfRule type="top10" priority="16" rank="10"/>
    <cfRule type="cellIs" dxfId="210" priority="17" operator="between">
      <formula>0</formula>
      <formula>85</formula>
    </cfRule>
    <cfRule type="cellIs" dxfId="209" priority="18" operator="between">
      <formula>0</formula>
      <formula>85</formula>
    </cfRule>
    <cfRule type="cellIs" dxfId="208" priority="19" operator="between">
      <formula>82</formula>
      <formula>82</formula>
    </cfRule>
  </conditionalFormatting>
  <conditionalFormatting sqref="J16:J17">
    <cfRule type="cellIs" dxfId="207" priority="6" operator="greaterThan">
      <formula>$K$17</formula>
    </cfRule>
    <cfRule type="cellIs" dxfId="206" priority="7" operator="between">
      <formula>$K$16</formula>
      <formula>$M$16</formula>
    </cfRule>
    <cfRule type="cellIs" priority="8" operator="greaterThan">
      <formula>$K$17</formula>
    </cfRule>
    <cfRule type="cellIs" dxfId="205" priority="9" operator="between">
      <formula>$K$16</formula>
      <formula>$M$16</formula>
    </cfRule>
    <cfRule type="cellIs" dxfId="204" priority="10" operator="between">
      <formula>$K$15</formula>
      <formula>$M$15</formula>
    </cfRule>
    <cfRule type="cellIs" dxfId="203" priority="11" operator="between">
      <formula>$K$14</formula>
      <formula>$M$14</formula>
    </cfRule>
  </conditionalFormatting>
  <conditionalFormatting sqref="J22:J25">
    <cfRule type="cellIs" dxfId="202" priority="2" operator="between">
      <formula>$K$25</formula>
      <formula>$M$25</formula>
    </cfRule>
    <cfRule type="cellIs" dxfId="201" priority="3" operator="between">
      <formula>$K$22</formula>
      <formula>$M$22</formula>
    </cfRule>
    <cfRule type="cellIs" dxfId="200" priority="4" operator="between">
      <formula>$K$23</formula>
      <formula>$M$23</formula>
    </cfRule>
    <cfRule type="cellIs" dxfId="199" priority="5" operator="between">
      <formula>$K$24</formula>
      <formula>$M$24</formula>
    </cfRule>
  </conditionalFormatting>
  <conditionalFormatting sqref="J18:J21">
    <cfRule type="cellIs" dxfId="198" priority="1" operator="between">
      <formula>$K$21</formula>
      <formula>$M$21</formula>
    </cfRule>
  </conditionalFormatting>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8000"/>
  </sheetPr>
  <dimension ref="A1:N29"/>
  <sheetViews>
    <sheetView topLeftCell="E1" zoomScale="80" zoomScaleNormal="80" workbookViewId="0">
      <selection activeCell="C2" sqref="C2:D2"/>
    </sheetView>
  </sheetViews>
  <sheetFormatPr baseColWidth="10" defaultRowHeight="15" x14ac:dyDescent="0.25"/>
  <cols>
    <col min="2" max="2" width="50.7109375" customWidth="1"/>
    <col min="3" max="3" width="10.7109375" customWidth="1"/>
    <col min="4" max="4" width="50.7109375" customWidth="1"/>
    <col min="5" max="5" width="15.7109375" customWidth="1"/>
    <col min="6" max="6" width="13.85546875" customWidth="1"/>
    <col min="7" max="10" width="13.7109375" customWidth="1"/>
    <col min="11" max="11" width="5.7109375" customWidth="1"/>
    <col min="12" max="12" width="1.7109375" customWidth="1"/>
    <col min="13" max="13" width="5.7109375" customWidth="1"/>
    <col min="14" max="14" width="35" customWidth="1"/>
  </cols>
  <sheetData>
    <row r="1" spans="1:14" ht="81.75" customHeight="1" thickTop="1" thickBot="1" x14ac:dyDescent="0.3">
      <c r="A1" s="353"/>
      <c r="B1" s="354"/>
      <c r="C1" s="354"/>
      <c r="D1" s="355" t="s">
        <v>165</v>
      </c>
      <c r="E1" s="355"/>
      <c r="F1" s="355"/>
      <c r="G1" s="355"/>
      <c r="H1" s="355"/>
      <c r="I1" s="355"/>
      <c r="J1" s="355"/>
      <c r="K1" s="355"/>
      <c r="L1" s="355"/>
      <c r="M1" s="355"/>
      <c r="N1" s="356"/>
    </row>
    <row r="2" spans="1:14" ht="28.5" customHeight="1" thickTop="1" thickBot="1" x14ac:dyDescent="0.3">
      <c r="A2" s="295" t="s">
        <v>16</v>
      </c>
      <c r="B2" s="296"/>
      <c r="C2" s="307" t="s">
        <v>171</v>
      </c>
      <c r="D2" s="308"/>
      <c r="E2" s="309" t="s">
        <v>164</v>
      </c>
      <c r="F2" s="310"/>
      <c r="G2" s="307"/>
      <c r="H2" s="311"/>
      <c r="I2" s="308"/>
      <c r="J2" s="312" t="s">
        <v>52</v>
      </c>
      <c r="K2" s="298"/>
      <c r="L2" s="298"/>
      <c r="M2" s="313"/>
      <c r="N2" s="211"/>
    </row>
    <row r="3" spans="1:14" ht="16.5" customHeight="1" thickTop="1" thickBot="1" x14ac:dyDescent="0.3">
      <c r="A3" s="297" t="s">
        <v>34</v>
      </c>
      <c r="B3" s="298"/>
      <c r="C3" s="298"/>
      <c r="D3" s="298"/>
      <c r="E3" s="298"/>
      <c r="F3" s="298"/>
      <c r="G3" s="298"/>
      <c r="H3" s="298"/>
      <c r="I3" s="298"/>
      <c r="J3" s="298"/>
      <c r="K3" s="298"/>
      <c r="L3" s="298"/>
      <c r="M3" s="298"/>
      <c r="N3" s="299"/>
    </row>
    <row r="4" spans="1:14" ht="16.5" customHeight="1" thickTop="1" thickBot="1" x14ac:dyDescent="0.3">
      <c r="A4" s="300" t="s">
        <v>29</v>
      </c>
      <c r="B4" s="301"/>
      <c r="C4" s="301"/>
      <c r="D4" s="302"/>
      <c r="E4" s="303" t="s">
        <v>27</v>
      </c>
      <c r="F4" s="304"/>
      <c r="G4" s="304"/>
      <c r="H4" s="304"/>
      <c r="I4" s="304"/>
      <c r="J4" s="304"/>
      <c r="K4" s="305"/>
      <c r="L4" s="305"/>
      <c r="M4" s="305"/>
      <c r="N4" s="306"/>
    </row>
    <row r="5" spans="1:14" ht="46.5" thickTop="1" thickBot="1" x14ac:dyDescent="0.3">
      <c r="A5" s="186" t="s">
        <v>50</v>
      </c>
      <c r="B5" s="185" t="s">
        <v>51</v>
      </c>
      <c r="C5" s="185" t="s">
        <v>0</v>
      </c>
      <c r="D5" s="197" t="s">
        <v>17</v>
      </c>
      <c r="E5" s="203" t="s">
        <v>28</v>
      </c>
      <c r="F5" s="201" t="s">
        <v>18</v>
      </c>
      <c r="G5" s="200" t="s">
        <v>107</v>
      </c>
      <c r="H5" s="197" t="s">
        <v>108</v>
      </c>
      <c r="I5" s="199" t="s">
        <v>109</v>
      </c>
      <c r="J5" s="199" t="s">
        <v>110</v>
      </c>
      <c r="K5" s="314" t="s">
        <v>1</v>
      </c>
      <c r="L5" s="315"/>
      <c r="M5" s="316"/>
      <c r="N5" s="198" t="s">
        <v>111</v>
      </c>
    </row>
    <row r="6" spans="1:14" ht="15.75" customHeight="1" thickTop="1" thickBot="1" x14ac:dyDescent="0.3">
      <c r="A6" s="317">
        <v>1</v>
      </c>
      <c r="B6" s="320" t="s">
        <v>173</v>
      </c>
      <c r="C6" s="323" t="s">
        <v>19</v>
      </c>
      <c r="D6" s="326" t="s">
        <v>176</v>
      </c>
      <c r="E6" s="415" t="s">
        <v>2</v>
      </c>
      <c r="F6" s="456" t="s">
        <v>30</v>
      </c>
      <c r="G6" s="458"/>
      <c r="H6" s="459"/>
      <c r="I6" s="430"/>
      <c r="J6" s="460" t="e">
        <f>SUM(J19/J21)/100000</f>
        <v>#DIV/0!</v>
      </c>
      <c r="K6" s="111">
        <v>0</v>
      </c>
      <c r="L6" s="207"/>
      <c r="M6" s="165">
        <v>40</v>
      </c>
      <c r="N6" s="335"/>
    </row>
    <row r="7" spans="1:14" ht="16.5" thickTop="1" thickBot="1" x14ac:dyDescent="0.3">
      <c r="A7" s="318"/>
      <c r="B7" s="321"/>
      <c r="C7" s="324"/>
      <c r="D7" s="327"/>
      <c r="E7" s="368"/>
      <c r="F7" s="457"/>
      <c r="G7" s="454"/>
      <c r="H7" s="455"/>
      <c r="I7" s="429"/>
      <c r="J7" s="461"/>
      <c r="K7" s="111">
        <v>40.000100000000003</v>
      </c>
      <c r="L7" s="208"/>
      <c r="M7" s="111">
        <v>50</v>
      </c>
      <c r="N7" s="335"/>
    </row>
    <row r="8" spans="1:14" ht="16.5" thickTop="1" thickBot="1" x14ac:dyDescent="0.3">
      <c r="A8" s="318"/>
      <c r="B8" s="321"/>
      <c r="C8" s="324"/>
      <c r="D8" s="327"/>
      <c r="E8" s="368"/>
      <c r="F8" s="457" t="s">
        <v>31</v>
      </c>
      <c r="G8" s="454"/>
      <c r="H8" s="455"/>
      <c r="I8" s="429"/>
      <c r="J8" s="461" t="e">
        <f>SUM(J20/J22)/100000</f>
        <v>#DIV/0!</v>
      </c>
      <c r="K8" s="111">
        <v>50.000100000000003</v>
      </c>
      <c r="L8" s="112"/>
      <c r="M8" s="111">
        <v>60</v>
      </c>
      <c r="N8" s="335"/>
    </row>
    <row r="9" spans="1:14" ht="16.5" thickTop="1" thickBot="1" x14ac:dyDescent="0.3">
      <c r="A9" s="319"/>
      <c r="B9" s="322"/>
      <c r="C9" s="325"/>
      <c r="D9" s="328"/>
      <c r="E9" s="409"/>
      <c r="F9" s="457"/>
      <c r="G9" s="454"/>
      <c r="H9" s="455"/>
      <c r="I9" s="429"/>
      <c r="J9" s="461"/>
      <c r="K9" s="113">
        <v>60.000100000000003</v>
      </c>
      <c r="L9" s="120"/>
      <c r="M9" s="113">
        <v>70</v>
      </c>
      <c r="N9" s="336"/>
    </row>
    <row r="10" spans="1:14" ht="16.5" customHeight="1" thickTop="1" thickBot="1" x14ac:dyDescent="0.3">
      <c r="A10" s="380">
        <v>2</v>
      </c>
      <c r="B10" s="381" t="s">
        <v>172</v>
      </c>
      <c r="C10" s="332" t="s">
        <v>19</v>
      </c>
      <c r="D10" s="333" t="s">
        <v>177</v>
      </c>
      <c r="E10" s="367" t="s">
        <v>2</v>
      </c>
      <c r="F10" s="456" t="s">
        <v>30</v>
      </c>
      <c r="G10" s="458"/>
      <c r="H10" s="459"/>
      <c r="I10" s="430"/>
      <c r="J10" s="352" t="e">
        <f>SUM(J23/J25)*100</f>
        <v>#DIV/0!</v>
      </c>
      <c r="K10" s="114">
        <v>0</v>
      </c>
      <c r="L10" s="115"/>
      <c r="M10" s="114">
        <v>40</v>
      </c>
      <c r="N10" s="334"/>
    </row>
    <row r="11" spans="1:14" ht="16.5" thickTop="1" thickBot="1" x14ac:dyDescent="0.3">
      <c r="A11" s="380"/>
      <c r="B11" s="381"/>
      <c r="C11" s="332"/>
      <c r="D11" s="333"/>
      <c r="E11" s="368"/>
      <c r="F11" s="457"/>
      <c r="G11" s="454"/>
      <c r="H11" s="455"/>
      <c r="I11" s="429"/>
      <c r="J11" s="350"/>
      <c r="K11" s="111">
        <v>60.000999999999998</v>
      </c>
      <c r="L11" s="116"/>
      <c r="M11" s="111">
        <v>60</v>
      </c>
      <c r="N11" s="335"/>
    </row>
    <row r="12" spans="1:14" ht="16.5" thickTop="1" thickBot="1" x14ac:dyDescent="0.3">
      <c r="A12" s="380"/>
      <c r="B12" s="381"/>
      <c r="C12" s="332"/>
      <c r="D12" s="333"/>
      <c r="E12" s="368"/>
      <c r="F12" s="457" t="s">
        <v>31</v>
      </c>
      <c r="G12" s="454"/>
      <c r="H12" s="455"/>
      <c r="I12" s="429"/>
      <c r="J12" s="352" t="e">
        <f>SUM(J24/J26)*100</f>
        <v>#DIV/0!</v>
      </c>
      <c r="K12" s="111">
        <v>70.001000000000005</v>
      </c>
      <c r="L12" s="112"/>
      <c r="M12" s="111">
        <v>80</v>
      </c>
      <c r="N12" s="335"/>
    </row>
    <row r="13" spans="1:14" ht="16.5" thickTop="1" thickBot="1" x14ac:dyDescent="0.3">
      <c r="A13" s="380"/>
      <c r="B13" s="381"/>
      <c r="C13" s="332"/>
      <c r="D13" s="333"/>
      <c r="E13" s="409"/>
      <c r="F13" s="457"/>
      <c r="G13" s="454"/>
      <c r="H13" s="455"/>
      <c r="I13" s="429"/>
      <c r="J13" s="350"/>
      <c r="K13" s="117">
        <v>80.001000000000005</v>
      </c>
      <c r="L13" s="120"/>
      <c r="M13" s="117">
        <v>100</v>
      </c>
      <c r="N13" s="336"/>
    </row>
    <row r="14" spans="1:14" ht="16.5" customHeight="1" thickTop="1" x14ac:dyDescent="0.25">
      <c r="A14" s="358">
        <v>3</v>
      </c>
      <c r="B14" s="360" t="s">
        <v>174</v>
      </c>
      <c r="C14" s="362" t="s">
        <v>19</v>
      </c>
      <c r="D14" s="364" t="s">
        <v>181</v>
      </c>
      <c r="E14" s="367" t="s">
        <v>3</v>
      </c>
      <c r="F14" s="370" t="s">
        <v>32</v>
      </c>
      <c r="G14" s="372"/>
      <c r="H14" s="374"/>
      <c r="I14" s="376"/>
      <c r="J14" s="352" t="e">
        <f>SUM(J27/J28)*100</f>
        <v>#DIV/0!</v>
      </c>
      <c r="K14" s="114">
        <v>0</v>
      </c>
      <c r="L14" s="115"/>
      <c r="M14" s="114">
        <v>40</v>
      </c>
      <c r="N14" s="334"/>
    </row>
    <row r="15" spans="1:14" ht="16.5" customHeight="1" x14ac:dyDescent="0.25">
      <c r="A15" s="318"/>
      <c r="B15" s="321"/>
      <c r="C15" s="324"/>
      <c r="D15" s="365"/>
      <c r="E15" s="368"/>
      <c r="F15" s="338"/>
      <c r="G15" s="341"/>
      <c r="H15" s="344"/>
      <c r="I15" s="347"/>
      <c r="J15" s="350"/>
      <c r="K15" s="111">
        <v>60.000999999999998</v>
      </c>
      <c r="L15" s="116"/>
      <c r="M15" s="111">
        <v>60</v>
      </c>
      <c r="N15" s="335"/>
    </row>
    <row r="16" spans="1:14" ht="16.5" customHeight="1" x14ac:dyDescent="0.25">
      <c r="A16" s="318"/>
      <c r="B16" s="321"/>
      <c r="C16" s="324"/>
      <c r="D16" s="365"/>
      <c r="E16" s="368"/>
      <c r="F16" s="338"/>
      <c r="G16" s="341"/>
      <c r="H16" s="344"/>
      <c r="I16" s="347"/>
      <c r="J16" s="350"/>
      <c r="K16" s="111">
        <v>70.001000000000005</v>
      </c>
      <c r="L16" s="112"/>
      <c r="M16" s="111">
        <v>80</v>
      </c>
      <c r="N16" s="335"/>
    </row>
    <row r="17" spans="1:14" ht="16.5" customHeight="1" thickBot="1" x14ac:dyDescent="0.3">
      <c r="A17" s="359"/>
      <c r="B17" s="361"/>
      <c r="C17" s="363"/>
      <c r="D17" s="366"/>
      <c r="E17" s="369"/>
      <c r="F17" s="371"/>
      <c r="G17" s="373"/>
      <c r="H17" s="375"/>
      <c r="I17" s="377"/>
      <c r="J17" s="378"/>
      <c r="K17" s="119">
        <v>80.001000000000005</v>
      </c>
      <c r="L17" s="121"/>
      <c r="M17" s="119">
        <v>100</v>
      </c>
      <c r="N17" s="379"/>
    </row>
    <row r="18" spans="1:14" ht="16.5" thickTop="1" thickBot="1" x14ac:dyDescent="0.3">
      <c r="A18" s="297" t="s">
        <v>33</v>
      </c>
      <c r="B18" s="298"/>
      <c r="C18" s="298"/>
      <c r="D18" s="298"/>
      <c r="E18" s="298"/>
      <c r="F18" s="298"/>
      <c r="G18" s="298"/>
      <c r="H18" s="298"/>
      <c r="I18" s="298"/>
      <c r="J18" s="298"/>
      <c r="K18" s="357"/>
      <c r="L18" s="357"/>
      <c r="M18" s="357"/>
      <c r="N18" s="299"/>
    </row>
    <row r="19" spans="1:14" ht="30" customHeight="1" thickTop="1" x14ac:dyDescent="0.25">
      <c r="A19" s="464" t="s">
        <v>35</v>
      </c>
      <c r="B19" s="323" t="s">
        <v>175</v>
      </c>
      <c r="C19" s="323" t="s">
        <v>6</v>
      </c>
      <c r="D19" s="413" t="s">
        <v>26</v>
      </c>
      <c r="E19" s="415" t="s">
        <v>2</v>
      </c>
      <c r="F19" s="251" t="s">
        <v>30</v>
      </c>
      <c r="G19" s="252"/>
      <c r="H19" s="253"/>
      <c r="I19" s="254"/>
      <c r="J19" s="255"/>
      <c r="K19" s="256"/>
      <c r="L19" s="257"/>
      <c r="M19" s="257"/>
      <c r="N19" s="258"/>
    </row>
    <row r="20" spans="1:14" ht="30" customHeight="1" x14ac:dyDescent="0.25">
      <c r="A20" s="462"/>
      <c r="B20" s="404"/>
      <c r="C20" s="404"/>
      <c r="D20" s="400"/>
      <c r="E20" s="416"/>
      <c r="F20" s="259" t="s">
        <v>31</v>
      </c>
      <c r="G20" s="260"/>
      <c r="H20" s="261"/>
      <c r="I20" s="262"/>
      <c r="J20" s="263"/>
      <c r="K20" s="264"/>
      <c r="L20" s="265"/>
      <c r="M20" s="265"/>
      <c r="N20" s="266"/>
    </row>
    <row r="21" spans="1:14" ht="30" customHeight="1" x14ac:dyDescent="0.25">
      <c r="A21" s="462" t="s">
        <v>36</v>
      </c>
      <c r="B21" s="391" t="s">
        <v>178</v>
      </c>
      <c r="C21" s="391" t="s">
        <v>6</v>
      </c>
      <c r="D21" s="392" t="s">
        <v>26</v>
      </c>
      <c r="E21" s="408" t="s">
        <v>2</v>
      </c>
      <c r="F21" s="259" t="s">
        <v>30</v>
      </c>
      <c r="G21" s="260"/>
      <c r="H21" s="261"/>
      <c r="I21" s="262"/>
      <c r="J21" s="263"/>
      <c r="K21" s="264"/>
      <c r="L21" s="265"/>
      <c r="M21" s="265"/>
      <c r="N21" s="266"/>
    </row>
    <row r="22" spans="1:14" ht="30" customHeight="1" thickBot="1" x14ac:dyDescent="0.3">
      <c r="A22" s="463"/>
      <c r="B22" s="325"/>
      <c r="C22" s="325"/>
      <c r="D22" s="393"/>
      <c r="E22" s="409"/>
      <c r="F22" s="267" t="s">
        <v>31</v>
      </c>
      <c r="G22" s="268"/>
      <c r="H22" s="269"/>
      <c r="I22" s="270"/>
      <c r="J22" s="271"/>
      <c r="K22" s="272"/>
      <c r="L22" s="273"/>
      <c r="M22" s="273"/>
      <c r="N22" s="274"/>
    </row>
    <row r="23" spans="1:14" ht="30" customHeight="1" thickTop="1" x14ac:dyDescent="0.25">
      <c r="A23" s="464" t="s">
        <v>37</v>
      </c>
      <c r="B23" s="323" t="s">
        <v>179</v>
      </c>
      <c r="C23" s="323" t="s">
        <v>6</v>
      </c>
      <c r="D23" s="413" t="s">
        <v>26</v>
      </c>
      <c r="E23" s="415" t="s">
        <v>2</v>
      </c>
      <c r="F23" s="251" t="s">
        <v>30</v>
      </c>
      <c r="G23" s="252"/>
      <c r="H23" s="253"/>
      <c r="I23" s="254"/>
      <c r="J23" s="255"/>
      <c r="K23" s="256"/>
      <c r="L23" s="257"/>
      <c r="M23" s="257"/>
      <c r="N23" s="258"/>
    </row>
    <row r="24" spans="1:14" ht="30" customHeight="1" x14ac:dyDescent="0.25">
      <c r="A24" s="462"/>
      <c r="B24" s="404"/>
      <c r="C24" s="404"/>
      <c r="D24" s="400"/>
      <c r="E24" s="416"/>
      <c r="F24" s="259" t="s">
        <v>31</v>
      </c>
      <c r="G24" s="260"/>
      <c r="H24" s="261"/>
      <c r="I24" s="262"/>
      <c r="J24" s="263"/>
      <c r="K24" s="264"/>
      <c r="L24" s="265"/>
      <c r="M24" s="265"/>
      <c r="N24" s="266"/>
    </row>
    <row r="25" spans="1:14" ht="30" customHeight="1" x14ac:dyDescent="0.25">
      <c r="A25" s="462" t="s">
        <v>38</v>
      </c>
      <c r="B25" s="391" t="s">
        <v>180</v>
      </c>
      <c r="C25" s="391" t="s">
        <v>6</v>
      </c>
      <c r="D25" s="392" t="s">
        <v>26</v>
      </c>
      <c r="E25" s="408" t="s">
        <v>2</v>
      </c>
      <c r="F25" s="259" t="s">
        <v>30</v>
      </c>
      <c r="G25" s="260"/>
      <c r="H25" s="261"/>
      <c r="I25" s="262"/>
      <c r="J25" s="263"/>
      <c r="K25" s="264"/>
      <c r="L25" s="265"/>
      <c r="M25" s="265"/>
      <c r="N25" s="266"/>
    </row>
    <row r="26" spans="1:14" ht="30" customHeight="1" thickBot="1" x14ac:dyDescent="0.3">
      <c r="A26" s="463" t="s">
        <v>38</v>
      </c>
      <c r="B26" s="325" t="s">
        <v>121</v>
      </c>
      <c r="C26" s="325" t="s">
        <v>6</v>
      </c>
      <c r="D26" s="393"/>
      <c r="E26" s="409"/>
      <c r="F26" s="267" t="s">
        <v>31</v>
      </c>
      <c r="G26" s="268"/>
      <c r="H26" s="269"/>
      <c r="I26" s="270"/>
      <c r="J26" s="271"/>
      <c r="K26" s="272"/>
      <c r="L26" s="273"/>
      <c r="M26" s="273"/>
      <c r="N26" s="274"/>
    </row>
    <row r="27" spans="1:14" ht="48.75" customHeight="1" thickTop="1" x14ac:dyDescent="0.25">
      <c r="A27" s="110" t="s">
        <v>39</v>
      </c>
      <c r="B27" s="4" t="s">
        <v>182</v>
      </c>
      <c r="C27" s="4" t="s">
        <v>6</v>
      </c>
      <c r="D27" s="4" t="s">
        <v>26</v>
      </c>
      <c r="E27" s="78" t="s">
        <v>3</v>
      </c>
      <c r="F27" s="78" t="s">
        <v>32</v>
      </c>
      <c r="G27" s="75"/>
      <c r="H27" s="8"/>
      <c r="I27" s="25"/>
      <c r="J27" s="51"/>
      <c r="K27" s="144"/>
      <c r="L27" s="125"/>
      <c r="M27" s="125"/>
      <c r="N27" s="34"/>
    </row>
    <row r="28" spans="1:14" s="18" customFormat="1" ht="47.25" customHeight="1" thickBot="1" x14ac:dyDescent="0.3">
      <c r="A28" s="23" t="s">
        <v>40</v>
      </c>
      <c r="B28" s="11" t="s">
        <v>183</v>
      </c>
      <c r="C28" s="11" t="s">
        <v>6</v>
      </c>
      <c r="D28" s="62" t="s">
        <v>26</v>
      </c>
      <c r="E28" s="83" t="s">
        <v>3</v>
      </c>
      <c r="F28" s="83" t="s">
        <v>32</v>
      </c>
      <c r="G28" s="205"/>
      <c r="H28" s="187"/>
      <c r="I28" s="192"/>
      <c r="J28" s="52"/>
      <c r="K28" s="217"/>
      <c r="L28" s="213"/>
      <c r="M28" s="213"/>
      <c r="N28" s="195"/>
    </row>
    <row r="29" spans="1:14" ht="15.75" thickTop="1" x14ac:dyDescent="0.25"/>
  </sheetData>
  <mergeCells count="75">
    <mergeCell ref="A23:A24"/>
    <mergeCell ref="B23:B24"/>
    <mergeCell ref="C23:C24"/>
    <mergeCell ref="D23:D24"/>
    <mergeCell ref="E23:E24"/>
    <mergeCell ref="A25:A26"/>
    <mergeCell ref="B25:B26"/>
    <mergeCell ref="C25:C26"/>
    <mergeCell ref="D25:D26"/>
    <mergeCell ref="E25:E26"/>
    <mergeCell ref="B19:B20"/>
    <mergeCell ref="C19:C20"/>
    <mergeCell ref="D19:D20"/>
    <mergeCell ref="E19:E20"/>
    <mergeCell ref="A19:A20"/>
    <mergeCell ref="A21:A22"/>
    <mergeCell ref="B21:B22"/>
    <mergeCell ref="C21:C22"/>
    <mergeCell ref="D21:D22"/>
    <mergeCell ref="E21:E22"/>
    <mergeCell ref="F10:F11"/>
    <mergeCell ref="G10:G11"/>
    <mergeCell ref="H10:H11"/>
    <mergeCell ref="I10:I11"/>
    <mergeCell ref="F12:F13"/>
    <mergeCell ref="G12:G13"/>
    <mergeCell ref="H12:H13"/>
    <mergeCell ref="I12:I13"/>
    <mergeCell ref="A18:N18"/>
    <mergeCell ref="A14:A17"/>
    <mergeCell ref="B14:B17"/>
    <mergeCell ref="C14:C17"/>
    <mergeCell ref="D14:D17"/>
    <mergeCell ref="E14:E17"/>
    <mergeCell ref="F14:F17"/>
    <mergeCell ref="G14:G17"/>
    <mergeCell ref="H14:H17"/>
    <mergeCell ref="I14:I17"/>
    <mergeCell ref="J14:J17"/>
    <mergeCell ref="N14:N17"/>
    <mergeCell ref="N10:N13"/>
    <mergeCell ref="J10:J11"/>
    <mergeCell ref="J12:J13"/>
    <mergeCell ref="N6:N9"/>
    <mergeCell ref="A10:A13"/>
    <mergeCell ref="B10:B13"/>
    <mergeCell ref="C10:C13"/>
    <mergeCell ref="D10:D13"/>
    <mergeCell ref="E10:E13"/>
    <mergeCell ref="F6:F7"/>
    <mergeCell ref="G6:G7"/>
    <mergeCell ref="H6:H7"/>
    <mergeCell ref="I6:I7"/>
    <mergeCell ref="J6:J7"/>
    <mergeCell ref="J8:J9"/>
    <mergeCell ref="F8:F9"/>
    <mergeCell ref="A3:N3"/>
    <mergeCell ref="A4:D4"/>
    <mergeCell ref="E4:N4"/>
    <mergeCell ref="K5:M5"/>
    <mergeCell ref="A6:A9"/>
    <mergeCell ref="B6:B9"/>
    <mergeCell ref="C6:C9"/>
    <mergeCell ref="D6:D9"/>
    <mergeCell ref="E6:E9"/>
    <mergeCell ref="G8:G9"/>
    <mergeCell ref="H8:H9"/>
    <mergeCell ref="I8:I9"/>
    <mergeCell ref="A1:C1"/>
    <mergeCell ref="D1:N1"/>
    <mergeCell ref="A2:B2"/>
    <mergeCell ref="C2:D2"/>
    <mergeCell ref="E2:F2"/>
    <mergeCell ref="G2:I2"/>
    <mergeCell ref="J2:M2"/>
  </mergeCells>
  <conditionalFormatting sqref="J6">
    <cfRule type="cellIs" dxfId="197" priority="55" operator="between">
      <formula>95.0001</formula>
      <formula>100</formula>
    </cfRule>
    <cfRule type="cellIs" dxfId="196" priority="56" operator="between">
      <formula>90.00001</formula>
      <formula>95</formula>
    </cfRule>
    <cfRule type="cellIs" dxfId="195" priority="57" operator="between">
      <formula>9000001</formula>
      <formula>95</formula>
    </cfRule>
    <cfRule type="cellIs" dxfId="194" priority="58" operator="between">
      <formula>85.0000001</formula>
      <formula>90</formula>
    </cfRule>
    <cfRule type="top10" priority="59" rank="10"/>
    <cfRule type="cellIs" dxfId="193" priority="60" operator="between">
      <formula>0</formula>
      <formula>85</formula>
    </cfRule>
    <cfRule type="cellIs" dxfId="192" priority="61" operator="between">
      <formula>0</formula>
      <formula>85</formula>
    </cfRule>
    <cfRule type="cellIs" dxfId="191" priority="62" operator="between">
      <formula>82</formula>
      <formula>82</formula>
    </cfRule>
  </conditionalFormatting>
  <conditionalFormatting sqref="J14">
    <cfRule type="cellIs" dxfId="190" priority="51" operator="greaterThan">
      <formula>90</formula>
    </cfRule>
    <cfRule type="cellIs" dxfId="189" priority="52" operator="between">
      <formula>85.0001</formula>
      <formula>90</formula>
    </cfRule>
    <cfRule type="cellIs" dxfId="188" priority="53" operator="between">
      <formula>80.0001</formula>
      <formula>85</formula>
    </cfRule>
    <cfRule type="cellIs" dxfId="187" priority="54" operator="between">
      <formula>0</formula>
      <formula>80</formula>
    </cfRule>
  </conditionalFormatting>
  <conditionalFormatting sqref="J10">
    <cfRule type="cellIs" dxfId="186" priority="43" operator="between">
      <formula>95.0001</formula>
      <formula>100</formula>
    </cfRule>
    <cfRule type="cellIs" dxfId="185" priority="44" operator="between">
      <formula>90.00001</formula>
      <formula>95</formula>
    </cfRule>
    <cfRule type="cellIs" dxfId="184" priority="45" operator="between">
      <formula>9000001</formula>
      <formula>95</formula>
    </cfRule>
    <cfRule type="cellIs" dxfId="183" priority="46" operator="between">
      <formula>85.0000001</formula>
      <formula>90</formula>
    </cfRule>
    <cfRule type="top10" priority="47" rank="10"/>
    <cfRule type="cellIs" dxfId="182" priority="48" operator="between">
      <formula>0</formula>
      <formula>85</formula>
    </cfRule>
    <cfRule type="cellIs" dxfId="181" priority="49" operator="between">
      <formula>0</formula>
      <formula>85</formula>
    </cfRule>
    <cfRule type="cellIs" dxfId="180" priority="50" operator="between">
      <formula>82</formula>
      <formula>82</formula>
    </cfRule>
  </conditionalFormatting>
  <conditionalFormatting sqref="J6">
    <cfRule type="cellIs" dxfId="179" priority="37" operator="between">
      <formula>$K$9</formula>
      <formula>$M$9</formula>
    </cfRule>
    <cfRule type="cellIs" dxfId="178" priority="38" operator="between">
      <formula>$K$8</formula>
      <formula>$M$8</formula>
    </cfRule>
    <cfRule type="cellIs" dxfId="177" priority="39" operator="between">
      <formula>$K$7</formula>
      <formula>$M$7</formula>
    </cfRule>
    <cfRule type="cellIs" dxfId="176" priority="40" operator="between">
      <formula>$K$7</formula>
      <formula>$M$7</formula>
    </cfRule>
    <cfRule type="cellIs" dxfId="175" priority="41" operator="between">
      <formula>$K$6</formula>
      <formula>$M$6</formula>
    </cfRule>
    <cfRule type="cellIs" dxfId="174" priority="42" operator="between">
      <formula>$K$6</formula>
      <formula>$M$6</formula>
    </cfRule>
  </conditionalFormatting>
  <conditionalFormatting sqref="J10">
    <cfRule type="cellIs" dxfId="173" priority="33" operator="between">
      <formula>$K$13</formula>
      <formula>$M$13</formula>
    </cfRule>
    <cfRule type="cellIs" dxfId="172" priority="34" operator="between">
      <formula>$K$12</formula>
      <formula>$M$12</formula>
    </cfRule>
    <cfRule type="cellIs" dxfId="171" priority="35" operator="between">
      <formula>$K$11</formula>
      <formula>$M$11</formula>
    </cfRule>
    <cfRule type="cellIs" dxfId="170" priority="36" operator="between">
      <formula>$K$10</formula>
      <formula>$M$10</formula>
    </cfRule>
  </conditionalFormatting>
  <conditionalFormatting sqref="J14:J17">
    <cfRule type="cellIs" dxfId="169" priority="27" operator="between">
      <formula>$K$17</formula>
      <formula>$M$17</formula>
    </cfRule>
    <cfRule type="cellIs" dxfId="168" priority="28" operator="between">
      <formula>$K$16</formula>
      <formula>$M$12</formula>
    </cfRule>
    <cfRule type="cellIs" dxfId="167" priority="30" operator="between">
      <formula>$K$15</formula>
      <formula>$M$15</formula>
    </cfRule>
    <cfRule type="cellIs" dxfId="166" priority="32" operator="between">
      <formula>$K$14</formula>
      <formula>$M$14</formula>
    </cfRule>
  </conditionalFormatting>
  <conditionalFormatting sqref="A18:N18">
    <cfRule type="cellIs" dxfId="165" priority="29" operator="between">
      <formula>$K$16</formula>
      <formula>$M$16</formula>
    </cfRule>
    <cfRule type="cellIs" dxfId="164" priority="31" operator="between">
      <formula>$K$15</formula>
      <formula>$M$15</formula>
    </cfRule>
  </conditionalFormatting>
  <conditionalFormatting sqref="J8">
    <cfRule type="cellIs" dxfId="163" priority="19" operator="between">
      <formula>95.0001</formula>
      <formula>100</formula>
    </cfRule>
    <cfRule type="cellIs" dxfId="162" priority="20" operator="between">
      <formula>90.00001</formula>
      <formula>95</formula>
    </cfRule>
    <cfRule type="cellIs" dxfId="161" priority="21" operator="between">
      <formula>9000001</formula>
      <formula>95</formula>
    </cfRule>
    <cfRule type="cellIs" dxfId="160" priority="22" operator="between">
      <formula>85.0000001</formula>
      <formula>90</formula>
    </cfRule>
    <cfRule type="top10" priority="23" rank="10"/>
    <cfRule type="cellIs" dxfId="159" priority="24" operator="between">
      <formula>0</formula>
      <formula>85</formula>
    </cfRule>
    <cfRule type="cellIs" dxfId="158" priority="25" operator="between">
      <formula>0</formula>
      <formula>85</formula>
    </cfRule>
    <cfRule type="cellIs" dxfId="157" priority="26" operator="between">
      <formula>82</formula>
      <formula>82</formula>
    </cfRule>
  </conditionalFormatting>
  <conditionalFormatting sqref="J8">
    <cfRule type="cellIs" dxfId="156" priority="13" operator="between">
      <formula>$K$9</formula>
      <formula>$M$9</formula>
    </cfRule>
    <cfRule type="cellIs" dxfId="155" priority="14" operator="between">
      <formula>$K$8</formula>
      <formula>$M$8</formula>
    </cfRule>
    <cfRule type="cellIs" dxfId="154" priority="15" operator="between">
      <formula>$K$7</formula>
      <formula>$M$7</formula>
    </cfRule>
    <cfRule type="cellIs" dxfId="153" priority="16" operator="between">
      <formula>$K$7</formula>
      <formula>$M$7</formula>
    </cfRule>
    <cfRule type="cellIs" dxfId="152" priority="17" operator="between">
      <formula>$K$6</formula>
      <formula>$M$6</formula>
    </cfRule>
    <cfRule type="cellIs" dxfId="151" priority="18" operator="between">
      <formula>$K$6</formula>
      <formula>$M$6</formula>
    </cfRule>
  </conditionalFormatting>
  <conditionalFormatting sqref="J12">
    <cfRule type="cellIs" dxfId="150" priority="5" operator="between">
      <formula>95.0001</formula>
      <formula>100</formula>
    </cfRule>
    <cfRule type="cellIs" dxfId="149" priority="6" operator="between">
      <formula>90.00001</formula>
      <formula>95</formula>
    </cfRule>
    <cfRule type="cellIs" dxfId="148" priority="7" operator="between">
      <formula>9000001</formula>
      <formula>95</formula>
    </cfRule>
    <cfRule type="cellIs" dxfId="147" priority="8" operator="between">
      <formula>85.0000001</formula>
      <formula>90</formula>
    </cfRule>
    <cfRule type="top10" priority="9" rank="10"/>
    <cfRule type="cellIs" dxfId="146" priority="10" operator="between">
      <formula>0</formula>
      <formula>85</formula>
    </cfRule>
    <cfRule type="cellIs" dxfId="145" priority="11" operator="between">
      <formula>0</formula>
      <formula>85</formula>
    </cfRule>
    <cfRule type="cellIs" dxfId="144" priority="12" operator="between">
      <formula>82</formula>
      <formula>82</formula>
    </cfRule>
  </conditionalFormatting>
  <conditionalFormatting sqref="J12">
    <cfRule type="cellIs" dxfId="143" priority="1" operator="between">
      <formula>$K$13</formula>
      <formula>$M$13</formula>
    </cfRule>
    <cfRule type="cellIs" dxfId="142" priority="2" operator="between">
      <formula>$K$12</formula>
      <formula>$M$12</formula>
    </cfRule>
    <cfRule type="cellIs" dxfId="141" priority="3" operator="between">
      <formula>$K$11</formula>
      <formula>$M$11</formula>
    </cfRule>
    <cfRule type="cellIs" dxfId="140" priority="4" operator="between">
      <formula>$K$10</formula>
      <formula>$M$10</formula>
    </cfRule>
  </conditionalFormatting>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8000"/>
  </sheetPr>
  <dimension ref="A1:Q59"/>
  <sheetViews>
    <sheetView topLeftCell="A5" zoomScale="80" zoomScaleNormal="80" workbookViewId="0">
      <selection activeCell="D18" sqref="D18:D21"/>
    </sheetView>
  </sheetViews>
  <sheetFormatPr baseColWidth="10" defaultRowHeight="15" x14ac:dyDescent="0.25"/>
  <cols>
    <col min="2" max="2" width="50.7109375" customWidth="1"/>
    <col min="3" max="3" width="10.7109375" customWidth="1"/>
    <col min="4" max="4" width="50.7109375" customWidth="1"/>
    <col min="5" max="5" width="15.7109375" customWidth="1"/>
    <col min="6" max="6" width="13.85546875" customWidth="1"/>
    <col min="7" max="10" width="13.7109375" customWidth="1"/>
    <col min="11" max="11" width="5.7109375" customWidth="1"/>
    <col min="12" max="12" width="3.7109375" customWidth="1"/>
    <col min="13" max="13" width="5.7109375" customWidth="1"/>
    <col min="14" max="14" width="35" customWidth="1"/>
  </cols>
  <sheetData>
    <row r="1" spans="1:17" ht="81.75" customHeight="1" thickTop="1" thickBot="1" x14ac:dyDescent="0.3">
      <c r="A1" s="353"/>
      <c r="B1" s="354"/>
      <c r="C1" s="354"/>
      <c r="D1" s="355" t="s">
        <v>165</v>
      </c>
      <c r="E1" s="355"/>
      <c r="F1" s="355"/>
      <c r="G1" s="355"/>
      <c r="H1" s="355"/>
      <c r="I1" s="355"/>
      <c r="J1" s="355"/>
      <c r="K1" s="355"/>
      <c r="L1" s="355"/>
      <c r="M1" s="355"/>
      <c r="N1" s="356"/>
    </row>
    <row r="2" spans="1:17" ht="39" customHeight="1" thickTop="1" thickBot="1" x14ac:dyDescent="0.3">
      <c r="A2" s="295" t="s">
        <v>16</v>
      </c>
      <c r="B2" s="296"/>
      <c r="C2" s="307" t="s">
        <v>200</v>
      </c>
      <c r="D2" s="308"/>
      <c r="E2" s="309" t="s">
        <v>164</v>
      </c>
      <c r="F2" s="310"/>
      <c r="G2" s="307"/>
      <c r="H2" s="311"/>
      <c r="I2" s="308"/>
      <c r="J2" s="312" t="s">
        <v>52</v>
      </c>
      <c r="K2" s="298"/>
      <c r="L2" s="298"/>
      <c r="M2" s="313"/>
      <c r="N2" s="211"/>
    </row>
    <row r="3" spans="1:17" ht="16.5" customHeight="1" thickTop="1" thickBot="1" x14ac:dyDescent="0.3">
      <c r="A3" s="297" t="s">
        <v>34</v>
      </c>
      <c r="B3" s="298"/>
      <c r="C3" s="298"/>
      <c r="D3" s="298"/>
      <c r="E3" s="298"/>
      <c r="F3" s="298"/>
      <c r="G3" s="298"/>
      <c r="H3" s="298"/>
      <c r="I3" s="298"/>
      <c r="J3" s="298"/>
      <c r="K3" s="298"/>
      <c r="L3" s="298"/>
      <c r="M3" s="298"/>
      <c r="N3" s="299"/>
    </row>
    <row r="4" spans="1:17" ht="16.5" customHeight="1" thickTop="1" thickBot="1" x14ac:dyDescent="0.3">
      <c r="A4" s="300" t="s">
        <v>29</v>
      </c>
      <c r="B4" s="301"/>
      <c r="C4" s="301"/>
      <c r="D4" s="302"/>
      <c r="E4" s="303" t="s">
        <v>27</v>
      </c>
      <c r="F4" s="304"/>
      <c r="G4" s="304"/>
      <c r="H4" s="304"/>
      <c r="I4" s="304"/>
      <c r="J4" s="304"/>
      <c r="K4" s="305"/>
      <c r="L4" s="305"/>
      <c r="M4" s="305"/>
      <c r="N4" s="306"/>
    </row>
    <row r="5" spans="1:17" ht="46.5" thickTop="1" thickBot="1" x14ac:dyDescent="0.3">
      <c r="A5" s="186" t="s">
        <v>50</v>
      </c>
      <c r="B5" s="185" t="s">
        <v>51</v>
      </c>
      <c r="C5" s="185" t="s">
        <v>0</v>
      </c>
      <c r="D5" s="197" t="s">
        <v>17</v>
      </c>
      <c r="E5" s="283" t="s">
        <v>28</v>
      </c>
      <c r="F5" s="283" t="s">
        <v>18</v>
      </c>
      <c r="G5" s="284" t="s">
        <v>107</v>
      </c>
      <c r="H5" s="130" t="s">
        <v>108</v>
      </c>
      <c r="I5" s="285" t="s">
        <v>109</v>
      </c>
      <c r="J5" s="199" t="s">
        <v>110</v>
      </c>
      <c r="K5" s="314" t="s">
        <v>1</v>
      </c>
      <c r="L5" s="315"/>
      <c r="M5" s="316"/>
      <c r="N5" s="198" t="s">
        <v>111</v>
      </c>
    </row>
    <row r="6" spans="1:17" ht="24.95" customHeight="1" thickTop="1" thickBot="1" x14ac:dyDescent="0.3">
      <c r="A6" s="317">
        <v>1</v>
      </c>
      <c r="B6" s="320" t="s">
        <v>186</v>
      </c>
      <c r="C6" s="323" t="s">
        <v>19</v>
      </c>
      <c r="D6" s="326" t="s">
        <v>185</v>
      </c>
      <c r="E6" s="452" t="s">
        <v>69</v>
      </c>
      <c r="F6" s="280" t="s">
        <v>70</v>
      </c>
      <c r="G6" s="286"/>
      <c r="H6" s="287"/>
      <c r="I6" s="288"/>
      <c r="J6" s="277">
        <f>(J23/J27)*100</f>
        <v>100</v>
      </c>
      <c r="K6" s="101">
        <v>0</v>
      </c>
      <c r="L6" s="207"/>
      <c r="M6" s="101">
        <v>75</v>
      </c>
      <c r="N6" s="335"/>
      <c r="Q6">
        <v>1.0000000000000001E-5</v>
      </c>
    </row>
    <row r="7" spans="1:17" ht="24.95" customHeight="1" thickTop="1" thickBot="1" x14ac:dyDescent="0.3">
      <c r="A7" s="318"/>
      <c r="B7" s="321"/>
      <c r="C7" s="324"/>
      <c r="D7" s="327"/>
      <c r="E7" s="428"/>
      <c r="F7" s="281" t="s">
        <v>71</v>
      </c>
      <c r="G7" s="70"/>
      <c r="H7" s="54"/>
      <c r="I7" s="64"/>
      <c r="J7" s="277" t="e">
        <f>(J24/J28)*100</f>
        <v>#DIV/0!</v>
      </c>
      <c r="K7" s="102">
        <f>+M6+$Q$6</f>
        <v>75.000010000000003</v>
      </c>
      <c r="L7" s="208"/>
      <c r="M7" s="102">
        <v>85</v>
      </c>
      <c r="N7" s="335"/>
    </row>
    <row r="8" spans="1:17" ht="24.95" customHeight="1" thickTop="1" thickBot="1" x14ac:dyDescent="0.3">
      <c r="A8" s="318"/>
      <c r="B8" s="321"/>
      <c r="C8" s="324"/>
      <c r="D8" s="327"/>
      <c r="E8" s="428"/>
      <c r="F8" s="281" t="s">
        <v>72</v>
      </c>
      <c r="G8" s="70"/>
      <c r="H8" s="54"/>
      <c r="I8" s="64"/>
      <c r="J8" s="276" t="e">
        <f>(J25/J29)*100</f>
        <v>#DIV/0!</v>
      </c>
      <c r="K8" s="102">
        <f t="shared" ref="K8:K9" si="0">+M7+$Q$6</f>
        <v>85.000010000000003</v>
      </c>
      <c r="L8" s="209"/>
      <c r="M8" s="102">
        <v>90</v>
      </c>
      <c r="N8" s="335"/>
    </row>
    <row r="9" spans="1:17" ht="24.95" customHeight="1" thickTop="1" thickBot="1" x14ac:dyDescent="0.3">
      <c r="A9" s="319"/>
      <c r="B9" s="322"/>
      <c r="C9" s="325"/>
      <c r="D9" s="328"/>
      <c r="E9" s="428"/>
      <c r="F9" s="281" t="s">
        <v>112</v>
      </c>
      <c r="G9" s="70"/>
      <c r="H9" s="54"/>
      <c r="I9" s="64"/>
      <c r="J9" s="276" t="e">
        <f>(J26/J30)*100</f>
        <v>#DIV/0!</v>
      </c>
      <c r="K9" s="103">
        <f t="shared" si="0"/>
        <v>90.000010000000003</v>
      </c>
      <c r="L9" s="158"/>
      <c r="M9" s="103">
        <v>100</v>
      </c>
      <c r="N9" s="336"/>
    </row>
    <row r="10" spans="1:17" ht="24.95" customHeight="1" thickTop="1" thickBot="1" x14ac:dyDescent="0.3">
      <c r="A10" s="380">
        <v>2</v>
      </c>
      <c r="B10" s="381" t="s">
        <v>189</v>
      </c>
      <c r="C10" s="332" t="s">
        <v>19</v>
      </c>
      <c r="D10" s="333" t="s">
        <v>190</v>
      </c>
      <c r="E10" s="388" t="s">
        <v>69</v>
      </c>
      <c r="F10" s="281" t="s">
        <v>70</v>
      </c>
      <c r="G10" s="70"/>
      <c r="H10" s="54"/>
      <c r="I10" s="64"/>
      <c r="J10" s="282">
        <f>SUM(J31)</f>
        <v>0</v>
      </c>
      <c r="K10" s="105">
        <v>1</v>
      </c>
      <c r="L10" s="210"/>
      <c r="M10" s="105">
        <v>2</v>
      </c>
      <c r="N10" s="334"/>
    </row>
    <row r="11" spans="1:17" ht="24.95" customHeight="1" thickTop="1" thickBot="1" x14ac:dyDescent="0.3">
      <c r="A11" s="380"/>
      <c r="B11" s="381"/>
      <c r="C11" s="332"/>
      <c r="D11" s="333"/>
      <c r="E11" s="388"/>
      <c r="F11" s="281" t="s">
        <v>71</v>
      </c>
      <c r="G11" s="70"/>
      <c r="H11" s="54"/>
      <c r="I11" s="64"/>
      <c r="J11" s="282">
        <f>SUM(J32)</f>
        <v>0</v>
      </c>
      <c r="K11" s="102">
        <f t="shared" ref="K11:K13" si="1">+M10+$Q$6</f>
        <v>2.0000100000000001</v>
      </c>
      <c r="L11" s="208"/>
      <c r="M11" s="102">
        <v>3</v>
      </c>
      <c r="N11" s="335"/>
    </row>
    <row r="12" spans="1:17" ht="24.95" customHeight="1" thickTop="1" thickBot="1" x14ac:dyDescent="0.3">
      <c r="A12" s="380"/>
      <c r="B12" s="381"/>
      <c r="C12" s="332"/>
      <c r="D12" s="333"/>
      <c r="E12" s="388"/>
      <c r="F12" s="281" t="s">
        <v>72</v>
      </c>
      <c r="G12" s="70"/>
      <c r="H12" s="54"/>
      <c r="I12" s="64"/>
      <c r="J12" s="282">
        <f>SUM(J33)</f>
        <v>0</v>
      </c>
      <c r="K12" s="102">
        <f t="shared" si="1"/>
        <v>3.0000100000000001</v>
      </c>
      <c r="L12" s="209"/>
      <c r="M12" s="102">
        <v>4</v>
      </c>
      <c r="N12" s="335"/>
    </row>
    <row r="13" spans="1:17" ht="24.95" customHeight="1" thickTop="1" thickBot="1" x14ac:dyDescent="0.3">
      <c r="A13" s="380"/>
      <c r="B13" s="381"/>
      <c r="C13" s="332"/>
      <c r="D13" s="333"/>
      <c r="E13" s="388"/>
      <c r="F13" s="281" t="s">
        <v>112</v>
      </c>
      <c r="G13" s="70"/>
      <c r="H13" s="54"/>
      <c r="I13" s="64"/>
      <c r="J13" s="282">
        <f>SUM(J34)</f>
        <v>0</v>
      </c>
      <c r="K13" s="107">
        <f t="shared" si="1"/>
        <v>4.0000099999999996</v>
      </c>
      <c r="L13" s="158"/>
      <c r="M13" s="107">
        <v>5</v>
      </c>
      <c r="N13" s="336"/>
    </row>
    <row r="14" spans="1:17" ht="24.95" customHeight="1" thickTop="1" thickBot="1" x14ac:dyDescent="0.3">
      <c r="A14" s="358">
        <v>3</v>
      </c>
      <c r="B14" s="360" t="s">
        <v>196</v>
      </c>
      <c r="C14" s="332" t="s">
        <v>19</v>
      </c>
      <c r="D14" s="389" t="s">
        <v>191</v>
      </c>
      <c r="E14" s="388" t="s">
        <v>69</v>
      </c>
      <c r="F14" s="281" t="s">
        <v>70</v>
      </c>
      <c r="G14" s="70"/>
      <c r="H14" s="54"/>
      <c r="I14" s="64"/>
      <c r="J14" s="282" t="e">
        <f>SUM(0.5*(J35/J39))+(0.5*(J43/J47))*100</f>
        <v>#DIV/0!</v>
      </c>
      <c r="K14" s="105">
        <v>0</v>
      </c>
      <c r="L14" s="210"/>
      <c r="M14" s="105">
        <v>90</v>
      </c>
      <c r="N14" s="334"/>
    </row>
    <row r="15" spans="1:17" ht="24.95" customHeight="1" thickTop="1" thickBot="1" x14ac:dyDescent="0.3">
      <c r="A15" s="318"/>
      <c r="B15" s="321"/>
      <c r="C15" s="332"/>
      <c r="D15" s="327"/>
      <c r="E15" s="388"/>
      <c r="F15" s="281" t="s">
        <v>71</v>
      </c>
      <c r="G15" s="70"/>
      <c r="H15" s="54"/>
      <c r="I15" s="64"/>
      <c r="J15" s="282" t="e">
        <f t="shared" ref="J15:J16" si="2">SUM(0.5*(J36/J40))+(0.5*(J44/J48))*100</f>
        <v>#DIV/0!</v>
      </c>
      <c r="K15" s="102">
        <f t="shared" ref="K15:K21" si="3">+M14+$Q$6</f>
        <v>90.000010000000003</v>
      </c>
      <c r="L15" s="208"/>
      <c r="M15" s="102">
        <v>95</v>
      </c>
      <c r="N15" s="335"/>
    </row>
    <row r="16" spans="1:17" ht="24.95" customHeight="1" thickTop="1" thickBot="1" x14ac:dyDescent="0.3">
      <c r="A16" s="318"/>
      <c r="B16" s="321"/>
      <c r="C16" s="332"/>
      <c r="D16" s="327"/>
      <c r="E16" s="388"/>
      <c r="F16" s="281" t="s">
        <v>72</v>
      </c>
      <c r="G16" s="70"/>
      <c r="H16" s="54"/>
      <c r="I16" s="64"/>
      <c r="J16" s="282" t="e">
        <f t="shared" si="2"/>
        <v>#DIV/0!</v>
      </c>
      <c r="K16" s="102">
        <f t="shared" si="3"/>
        <v>95.000010000000003</v>
      </c>
      <c r="L16" s="209"/>
      <c r="M16" s="102">
        <v>98</v>
      </c>
      <c r="N16" s="335"/>
    </row>
    <row r="17" spans="1:14" ht="24.95" customHeight="1" thickTop="1" thickBot="1" x14ac:dyDescent="0.3">
      <c r="A17" s="319"/>
      <c r="B17" s="322"/>
      <c r="C17" s="332"/>
      <c r="D17" s="328"/>
      <c r="E17" s="388"/>
      <c r="F17" s="281" t="s">
        <v>112</v>
      </c>
      <c r="G17" s="70"/>
      <c r="H17" s="54"/>
      <c r="I17" s="64"/>
      <c r="J17" s="282" t="e">
        <f>SUM(0.5*(J38/J42))+(0.5*(J46/J50))*100</f>
        <v>#DIV/0!</v>
      </c>
      <c r="K17" s="107">
        <f t="shared" si="3"/>
        <v>98.000010000000003</v>
      </c>
      <c r="L17" s="218"/>
      <c r="M17" s="107">
        <v>100</v>
      </c>
      <c r="N17" s="336"/>
    </row>
    <row r="18" spans="1:14" ht="24.95" customHeight="1" thickTop="1" x14ac:dyDescent="0.25">
      <c r="A18" s="358">
        <v>4</v>
      </c>
      <c r="B18" s="360" t="s">
        <v>197</v>
      </c>
      <c r="C18" s="362" t="s">
        <v>19</v>
      </c>
      <c r="D18" s="364" t="s">
        <v>192</v>
      </c>
      <c r="E18" s="367" t="s">
        <v>3</v>
      </c>
      <c r="F18" s="370" t="s">
        <v>32</v>
      </c>
      <c r="G18" s="372"/>
      <c r="H18" s="374"/>
      <c r="I18" s="376"/>
      <c r="J18" s="352" t="e">
        <f>SUM(J51/J55)*100</f>
        <v>#DIV/0!</v>
      </c>
      <c r="K18" s="101">
        <v>0</v>
      </c>
      <c r="L18" s="207"/>
      <c r="M18" s="101">
        <v>70</v>
      </c>
      <c r="N18" s="334"/>
    </row>
    <row r="19" spans="1:14" ht="24.95" customHeight="1" thickBot="1" x14ac:dyDescent="0.3">
      <c r="A19" s="318"/>
      <c r="B19" s="321"/>
      <c r="C19" s="324"/>
      <c r="D19" s="365"/>
      <c r="E19" s="368"/>
      <c r="F19" s="338"/>
      <c r="G19" s="341"/>
      <c r="H19" s="344"/>
      <c r="I19" s="347"/>
      <c r="J19" s="350"/>
      <c r="K19" s="107">
        <f t="shared" si="3"/>
        <v>70.000010000000003</v>
      </c>
      <c r="L19" s="208"/>
      <c r="M19" s="102">
        <v>80</v>
      </c>
      <c r="N19" s="335"/>
    </row>
    <row r="20" spans="1:14" ht="24.95" customHeight="1" thickTop="1" x14ac:dyDescent="0.25">
      <c r="A20" s="318"/>
      <c r="B20" s="321"/>
      <c r="C20" s="324"/>
      <c r="D20" s="365"/>
      <c r="E20" s="368"/>
      <c r="F20" s="338"/>
      <c r="G20" s="341"/>
      <c r="H20" s="344"/>
      <c r="I20" s="347"/>
      <c r="J20" s="350"/>
      <c r="K20" s="102">
        <f t="shared" si="3"/>
        <v>80.000010000000003</v>
      </c>
      <c r="L20" s="209"/>
      <c r="M20" s="102">
        <v>90</v>
      </c>
      <c r="N20" s="335"/>
    </row>
    <row r="21" spans="1:14" ht="24.95" customHeight="1" thickBot="1" x14ac:dyDescent="0.3">
      <c r="A21" s="359"/>
      <c r="B21" s="361"/>
      <c r="C21" s="363"/>
      <c r="D21" s="366"/>
      <c r="E21" s="369"/>
      <c r="F21" s="371"/>
      <c r="G21" s="373"/>
      <c r="H21" s="375"/>
      <c r="I21" s="377"/>
      <c r="J21" s="378"/>
      <c r="K21" s="103">
        <f t="shared" si="3"/>
        <v>90.000010000000003</v>
      </c>
      <c r="L21" s="104"/>
      <c r="M21" s="103">
        <v>100</v>
      </c>
      <c r="N21" s="379"/>
    </row>
    <row r="22" spans="1:14" ht="16.5" thickTop="1" thickBot="1" x14ac:dyDescent="0.3">
      <c r="A22" s="297" t="s">
        <v>33</v>
      </c>
      <c r="B22" s="298"/>
      <c r="C22" s="298"/>
      <c r="D22" s="298"/>
      <c r="E22" s="298"/>
      <c r="F22" s="298"/>
      <c r="G22" s="298"/>
      <c r="H22" s="298"/>
      <c r="I22" s="298"/>
      <c r="J22" s="298"/>
      <c r="K22" s="298"/>
      <c r="L22" s="298"/>
      <c r="M22" s="298"/>
      <c r="N22" s="299"/>
    </row>
    <row r="23" spans="1:14" ht="15" customHeight="1" thickTop="1" x14ac:dyDescent="0.25">
      <c r="A23" s="317" t="s">
        <v>35</v>
      </c>
      <c r="B23" s="324" t="s">
        <v>187</v>
      </c>
      <c r="C23" s="324" t="s">
        <v>6</v>
      </c>
      <c r="D23" s="365" t="s">
        <v>58</v>
      </c>
      <c r="E23" s="402" t="s">
        <v>69</v>
      </c>
      <c r="F23" s="278" t="s">
        <v>70</v>
      </c>
      <c r="G23" s="75"/>
      <c r="H23" s="8"/>
      <c r="I23" s="25"/>
      <c r="J23" s="51">
        <v>7</v>
      </c>
      <c r="K23" s="144"/>
      <c r="L23" s="125"/>
      <c r="M23" s="125"/>
      <c r="N23" s="34"/>
    </row>
    <row r="24" spans="1:14" ht="15" customHeight="1" x14ac:dyDescent="0.25">
      <c r="A24" s="318"/>
      <c r="B24" s="324"/>
      <c r="C24" s="324"/>
      <c r="D24" s="365"/>
      <c r="E24" s="402"/>
      <c r="F24" s="278" t="s">
        <v>71</v>
      </c>
      <c r="G24" s="75"/>
      <c r="H24" s="8"/>
      <c r="I24" s="25"/>
      <c r="J24" s="51"/>
      <c r="K24" s="144"/>
      <c r="L24" s="125"/>
      <c r="M24" s="125"/>
      <c r="N24" s="34"/>
    </row>
    <row r="25" spans="1:14" ht="15" customHeight="1" x14ac:dyDescent="0.25">
      <c r="A25" s="318"/>
      <c r="B25" s="324"/>
      <c r="C25" s="324"/>
      <c r="D25" s="365"/>
      <c r="E25" s="402"/>
      <c r="F25" s="278" t="s">
        <v>72</v>
      </c>
      <c r="G25" s="75"/>
      <c r="H25" s="8"/>
      <c r="I25" s="25"/>
      <c r="J25" s="51"/>
      <c r="K25" s="144"/>
      <c r="L25" s="125"/>
      <c r="M25" s="125"/>
      <c r="N25" s="34"/>
    </row>
    <row r="26" spans="1:14" x14ac:dyDescent="0.25">
      <c r="A26" s="465"/>
      <c r="B26" s="404"/>
      <c r="C26" s="404"/>
      <c r="D26" s="400"/>
      <c r="E26" s="403"/>
      <c r="F26" s="79" t="s">
        <v>112</v>
      </c>
      <c r="G26" s="73"/>
      <c r="H26" s="2"/>
      <c r="I26" s="26"/>
      <c r="J26" s="51"/>
      <c r="K26" s="142"/>
      <c r="L26" s="126"/>
      <c r="M26" s="126"/>
      <c r="N26" s="35"/>
    </row>
    <row r="27" spans="1:14" ht="15" customHeight="1" x14ac:dyDescent="0.25">
      <c r="A27" s="318" t="s">
        <v>36</v>
      </c>
      <c r="B27" s="324" t="s">
        <v>188</v>
      </c>
      <c r="C27" s="324" t="s">
        <v>6</v>
      </c>
      <c r="D27" s="365" t="s">
        <v>26</v>
      </c>
      <c r="E27" s="402" t="s">
        <v>69</v>
      </c>
      <c r="F27" s="278" t="s">
        <v>70</v>
      </c>
      <c r="G27" s="75"/>
      <c r="H27" s="8"/>
      <c r="I27" s="25"/>
      <c r="J27" s="51">
        <v>7</v>
      </c>
      <c r="K27" s="144"/>
      <c r="L27" s="125"/>
      <c r="M27" s="125"/>
      <c r="N27" s="34"/>
    </row>
    <row r="28" spans="1:14" ht="15" customHeight="1" x14ac:dyDescent="0.25">
      <c r="A28" s="318"/>
      <c r="B28" s="324"/>
      <c r="C28" s="324"/>
      <c r="D28" s="365"/>
      <c r="E28" s="402"/>
      <c r="F28" s="278" t="s">
        <v>71</v>
      </c>
      <c r="G28" s="75"/>
      <c r="H28" s="8"/>
      <c r="I28" s="25"/>
      <c r="J28" s="51"/>
      <c r="K28" s="144"/>
      <c r="L28" s="125"/>
      <c r="M28" s="125"/>
      <c r="N28" s="34"/>
    </row>
    <row r="29" spans="1:14" ht="15" customHeight="1" x14ac:dyDescent="0.25">
      <c r="A29" s="318"/>
      <c r="B29" s="324" t="s">
        <v>76</v>
      </c>
      <c r="C29" s="324"/>
      <c r="D29" s="365"/>
      <c r="E29" s="402"/>
      <c r="F29" s="275" t="s">
        <v>72</v>
      </c>
      <c r="G29" s="76"/>
      <c r="H29" s="19"/>
      <c r="I29" s="66"/>
      <c r="J29" s="67"/>
      <c r="K29" s="145"/>
      <c r="L29" s="146"/>
      <c r="M29" s="146"/>
      <c r="N29" s="68"/>
    </row>
    <row r="30" spans="1:14" ht="15" customHeight="1" thickBot="1" x14ac:dyDescent="0.3">
      <c r="A30" s="319"/>
      <c r="B30" s="325"/>
      <c r="C30" s="325"/>
      <c r="D30" s="393"/>
      <c r="E30" s="395"/>
      <c r="F30" s="80" t="s">
        <v>112</v>
      </c>
      <c r="G30" s="204"/>
      <c r="H30" s="184"/>
      <c r="I30" s="191"/>
      <c r="J30" s="47"/>
      <c r="K30" s="216"/>
      <c r="L30" s="212"/>
      <c r="M30" s="212"/>
      <c r="N30" s="194"/>
    </row>
    <row r="31" spans="1:14" ht="15" customHeight="1" thickTop="1" x14ac:dyDescent="0.25">
      <c r="A31" s="358" t="s">
        <v>37</v>
      </c>
      <c r="B31" s="362" t="s">
        <v>184</v>
      </c>
      <c r="C31" s="362" t="s">
        <v>6</v>
      </c>
      <c r="D31" s="364" t="s">
        <v>26</v>
      </c>
      <c r="E31" s="401" t="s">
        <v>69</v>
      </c>
      <c r="F31" s="94" t="s">
        <v>70</v>
      </c>
      <c r="G31" s="206"/>
      <c r="H31" s="188"/>
      <c r="I31" s="190"/>
      <c r="J31" s="196"/>
      <c r="K31" s="229"/>
      <c r="L31" s="230"/>
      <c r="M31" s="230"/>
      <c r="N31" s="193"/>
    </row>
    <row r="32" spans="1:14" ht="15" customHeight="1" x14ac:dyDescent="0.25">
      <c r="A32" s="318"/>
      <c r="B32" s="324"/>
      <c r="C32" s="324"/>
      <c r="D32" s="365"/>
      <c r="E32" s="402"/>
      <c r="F32" s="278" t="s">
        <v>71</v>
      </c>
      <c r="G32" s="75"/>
      <c r="H32" s="8"/>
      <c r="I32" s="25"/>
      <c r="J32" s="51"/>
      <c r="K32" s="144"/>
      <c r="L32" s="125"/>
      <c r="M32" s="125"/>
      <c r="N32" s="34"/>
    </row>
    <row r="33" spans="1:14" ht="15" customHeight="1" x14ac:dyDescent="0.25">
      <c r="A33" s="318"/>
      <c r="B33" s="324"/>
      <c r="C33" s="324"/>
      <c r="D33" s="365"/>
      <c r="E33" s="402"/>
      <c r="F33" s="278" t="s">
        <v>72</v>
      </c>
      <c r="G33" s="75"/>
      <c r="H33" s="8"/>
      <c r="I33" s="25"/>
      <c r="J33" s="51"/>
      <c r="K33" s="144"/>
      <c r="L33" s="125"/>
      <c r="M33" s="125"/>
      <c r="N33" s="34"/>
    </row>
    <row r="34" spans="1:14" ht="15.75" thickBot="1" x14ac:dyDescent="0.3">
      <c r="A34" s="319"/>
      <c r="B34" s="325"/>
      <c r="C34" s="325"/>
      <c r="D34" s="393"/>
      <c r="E34" s="395"/>
      <c r="F34" s="80" t="s">
        <v>112</v>
      </c>
      <c r="G34" s="204"/>
      <c r="H34" s="184"/>
      <c r="I34" s="191"/>
      <c r="J34" s="231"/>
      <c r="K34" s="216"/>
      <c r="L34" s="212"/>
      <c r="M34" s="212"/>
      <c r="N34" s="194"/>
    </row>
    <row r="35" spans="1:14" ht="15" customHeight="1" thickTop="1" x14ac:dyDescent="0.25">
      <c r="A35" s="466" t="s">
        <v>38</v>
      </c>
      <c r="B35" s="324" t="s">
        <v>170</v>
      </c>
      <c r="C35" s="324" t="s">
        <v>6</v>
      </c>
      <c r="D35" s="365" t="s">
        <v>26</v>
      </c>
      <c r="E35" s="402" t="s">
        <v>69</v>
      </c>
      <c r="F35" s="278" t="s">
        <v>70</v>
      </c>
      <c r="G35" s="75"/>
      <c r="H35" s="8"/>
      <c r="I35" s="25"/>
      <c r="J35" s="51"/>
      <c r="K35" s="144"/>
      <c r="L35" s="125"/>
      <c r="M35" s="125"/>
      <c r="N35" s="34"/>
    </row>
    <row r="36" spans="1:14" x14ac:dyDescent="0.25">
      <c r="A36" s="467"/>
      <c r="B36" s="324"/>
      <c r="C36" s="324"/>
      <c r="D36" s="365"/>
      <c r="E36" s="402"/>
      <c r="F36" s="278" t="s">
        <v>71</v>
      </c>
      <c r="G36" s="75"/>
      <c r="H36" s="8"/>
      <c r="I36" s="25"/>
      <c r="J36" s="51"/>
      <c r="K36" s="144"/>
      <c r="L36" s="125"/>
      <c r="M36" s="125"/>
      <c r="N36" s="34"/>
    </row>
    <row r="37" spans="1:14" x14ac:dyDescent="0.25">
      <c r="A37" s="467"/>
      <c r="B37" s="324"/>
      <c r="C37" s="324"/>
      <c r="D37" s="365"/>
      <c r="E37" s="402"/>
      <c r="F37" s="278" t="s">
        <v>72</v>
      </c>
      <c r="G37" s="75"/>
      <c r="H37" s="8"/>
      <c r="I37" s="25"/>
      <c r="J37" s="51"/>
      <c r="K37" s="144"/>
      <c r="L37" s="125"/>
      <c r="M37" s="125"/>
      <c r="N37" s="34"/>
    </row>
    <row r="38" spans="1:14" x14ac:dyDescent="0.25">
      <c r="A38" s="467"/>
      <c r="B38" s="404"/>
      <c r="C38" s="404"/>
      <c r="D38" s="400"/>
      <c r="E38" s="403"/>
      <c r="F38" s="79" t="s">
        <v>112</v>
      </c>
      <c r="G38" s="73"/>
      <c r="H38" s="2"/>
      <c r="I38" s="26"/>
      <c r="J38" s="51"/>
      <c r="K38" s="142"/>
      <c r="L38" s="126"/>
      <c r="M38" s="126"/>
      <c r="N38" s="35"/>
    </row>
    <row r="39" spans="1:14" x14ac:dyDescent="0.25">
      <c r="A39" s="468" t="s">
        <v>39</v>
      </c>
      <c r="B39" s="324" t="s">
        <v>193</v>
      </c>
      <c r="C39" s="324" t="s">
        <v>6</v>
      </c>
      <c r="D39" s="365" t="s">
        <v>26</v>
      </c>
      <c r="E39" s="402" t="s">
        <v>69</v>
      </c>
      <c r="F39" s="278" t="s">
        <v>70</v>
      </c>
      <c r="G39" s="75"/>
      <c r="H39" s="8"/>
      <c r="I39" s="25"/>
      <c r="J39" s="51"/>
      <c r="K39" s="144"/>
      <c r="L39" s="125"/>
      <c r="M39" s="125"/>
      <c r="N39" s="34"/>
    </row>
    <row r="40" spans="1:14" x14ac:dyDescent="0.25">
      <c r="A40" s="318"/>
      <c r="B40" s="324"/>
      <c r="C40" s="324"/>
      <c r="D40" s="365"/>
      <c r="E40" s="402"/>
      <c r="F40" s="278" t="s">
        <v>71</v>
      </c>
      <c r="G40" s="75"/>
      <c r="H40" s="8"/>
      <c r="I40" s="25"/>
      <c r="J40" s="51"/>
      <c r="K40" s="144"/>
      <c r="L40" s="125"/>
      <c r="M40" s="125"/>
      <c r="N40" s="34"/>
    </row>
    <row r="41" spans="1:14" x14ac:dyDescent="0.25">
      <c r="A41" s="318"/>
      <c r="B41" s="324"/>
      <c r="C41" s="324"/>
      <c r="D41" s="365"/>
      <c r="E41" s="402"/>
      <c r="F41" s="278" t="s">
        <v>72</v>
      </c>
      <c r="G41" s="75"/>
      <c r="H41" s="8"/>
      <c r="I41" s="25"/>
      <c r="J41" s="51"/>
      <c r="K41" s="144"/>
      <c r="L41" s="125"/>
      <c r="M41" s="125"/>
      <c r="N41" s="34"/>
    </row>
    <row r="42" spans="1:14" x14ac:dyDescent="0.25">
      <c r="A42" s="465"/>
      <c r="B42" s="404"/>
      <c r="C42" s="404"/>
      <c r="D42" s="400"/>
      <c r="E42" s="403"/>
      <c r="F42" s="79" t="s">
        <v>112</v>
      </c>
      <c r="G42" s="73"/>
      <c r="H42" s="2"/>
      <c r="I42" s="26"/>
      <c r="J42" s="51"/>
      <c r="K42" s="142"/>
      <c r="L42" s="126"/>
      <c r="M42" s="126"/>
      <c r="N42" s="35"/>
    </row>
    <row r="43" spans="1:14" x14ac:dyDescent="0.25">
      <c r="A43" s="468" t="s">
        <v>40</v>
      </c>
      <c r="B43" s="324" t="s">
        <v>194</v>
      </c>
      <c r="C43" s="324" t="s">
        <v>6</v>
      </c>
      <c r="D43" s="365" t="s">
        <v>26</v>
      </c>
      <c r="E43" s="402" t="s">
        <v>69</v>
      </c>
      <c r="F43" s="278" t="s">
        <v>70</v>
      </c>
      <c r="G43" s="75"/>
      <c r="H43" s="8"/>
      <c r="I43" s="25"/>
      <c r="J43" s="51"/>
      <c r="K43" s="144"/>
      <c r="L43" s="125"/>
      <c r="M43" s="125"/>
      <c r="N43" s="34"/>
    </row>
    <row r="44" spans="1:14" x14ac:dyDescent="0.25">
      <c r="A44" s="318"/>
      <c r="B44" s="324"/>
      <c r="C44" s="324"/>
      <c r="D44" s="365"/>
      <c r="E44" s="402"/>
      <c r="F44" s="278" t="s">
        <v>71</v>
      </c>
      <c r="G44" s="75"/>
      <c r="H44" s="8"/>
      <c r="I44" s="25"/>
      <c r="J44" s="51"/>
      <c r="K44" s="144"/>
      <c r="L44" s="125"/>
      <c r="M44" s="125"/>
      <c r="N44" s="34"/>
    </row>
    <row r="45" spans="1:14" x14ac:dyDescent="0.25">
      <c r="A45" s="318"/>
      <c r="B45" s="324"/>
      <c r="C45" s="324"/>
      <c r="D45" s="365"/>
      <c r="E45" s="402"/>
      <c r="F45" s="278" t="s">
        <v>72</v>
      </c>
      <c r="G45" s="75"/>
      <c r="H45" s="8"/>
      <c r="I45" s="25"/>
      <c r="J45" s="51"/>
      <c r="K45" s="144"/>
      <c r="L45" s="125"/>
      <c r="M45" s="125"/>
      <c r="N45" s="34"/>
    </row>
    <row r="46" spans="1:14" x14ac:dyDescent="0.25">
      <c r="A46" s="465"/>
      <c r="B46" s="404"/>
      <c r="C46" s="404"/>
      <c r="D46" s="400"/>
      <c r="E46" s="403"/>
      <c r="F46" s="79" t="s">
        <v>112</v>
      </c>
      <c r="G46" s="73"/>
      <c r="H46" s="2"/>
      <c r="I46" s="26"/>
      <c r="J46" s="51"/>
      <c r="K46" s="142"/>
      <c r="L46" s="126"/>
      <c r="M46" s="126"/>
      <c r="N46" s="35"/>
    </row>
    <row r="47" spans="1:14" x14ac:dyDescent="0.25">
      <c r="A47" s="468" t="s">
        <v>41</v>
      </c>
      <c r="B47" s="324" t="s">
        <v>195</v>
      </c>
      <c r="C47" s="324" t="s">
        <v>6</v>
      </c>
      <c r="D47" s="365" t="s">
        <v>26</v>
      </c>
      <c r="E47" s="402" t="s">
        <v>69</v>
      </c>
      <c r="F47" s="278" t="s">
        <v>70</v>
      </c>
      <c r="G47" s="75"/>
      <c r="H47" s="8"/>
      <c r="I47" s="25"/>
      <c r="J47" s="51"/>
      <c r="K47" s="144"/>
      <c r="L47" s="125"/>
      <c r="M47" s="125"/>
      <c r="N47" s="34"/>
    </row>
    <row r="48" spans="1:14" x14ac:dyDescent="0.25">
      <c r="A48" s="318"/>
      <c r="B48" s="324"/>
      <c r="C48" s="324"/>
      <c r="D48" s="365"/>
      <c r="E48" s="402"/>
      <c r="F48" s="278" t="s">
        <v>71</v>
      </c>
      <c r="G48" s="75"/>
      <c r="H48" s="8"/>
      <c r="I48" s="25"/>
      <c r="J48" s="51"/>
      <c r="K48" s="144"/>
      <c r="L48" s="125"/>
      <c r="M48" s="125"/>
      <c r="N48" s="34"/>
    </row>
    <row r="49" spans="1:14" x14ac:dyDescent="0.25">
      <c r="A49" s="318"/>
      <c r="B49" s="324"/>
      <c r="C49" s="324"/>
      <c r="D49" s="365"/>
      <c r="E49" s="402"/>
      <c r="F49" s="278" t="s">
        <v>72</v>
      </c>
      <c r="G49" s="75"/>
      <c r="H49" s="8"/>
      <c r="I49" s="25"/>
      <c r="J49" s="51"/>
      <c r="K49" s="144"/>
      <c r="L49" s="125"/>
      <c r="M49" s="125"/>
      <c r="N49" s="34"/>
    </row>
    <row r="50" spans="1:14" ht="15.75" thickBot="1" x14ac:dyDescent="0.3">
      <c r="A50" s="319"/>
      <c r="B50" s="324"/>
      <c r="C50" s="324"/>
      <c r="D50" s="365"/>
      <c r="E50" s="402"/>
      <c r="F50" s="279" t="s">
        <v>112</v>
      </c>
      <c r="G50" s="88"/>
      <c r="H50" s="13"/>
      <c r="I50" s="27"/>
      <c r="J50" s="67"/>
      <c r="K50" s="249"/>
      <c r="L50" s="250"/>
      <c r="M50" s="250"/>
      <c r="N50" s="36"/>
    </row>
    <row r="51" spans="1:14" ht="15.75" thickTop="1" x14ac:dyDescent="0.25">
      <c r="A51" s="466" t="s">
        <v>42</v>
      </c>
      <c r="B51" s="362" t="s">
        <v>198</v>
      </c>
      <c r="C51" s="362" t="s">
        <v>6</v>
      </c>
      <c r="D51" s="364" t="s">
        <v>26</v>
      </c>
      <c r="E51" s="367" t="s">
        <v>3</v>
      </c>
      <c r="F51" s="367" t="s">
        <v>32</v>
      </c>
      <c r="G51" s="470"/>
      <c r="H51" s="362"/>
      <c r="I51" s="364"/>
      <c r="J51" s="482"/>
      <c r="K51" s="474"/>
      <c r="L51" s="401"/>
      <c r="M51" s="401"/>
      <c r="N51" s="334"/>
    </row>
    <row r="52" spans="1:14" x14ac:dyDescent="0.25">
      <c r="A52" s="467"/>
      <c r="B52" s="324"/>
      <c r="C52" s="324"/>
      <c r="D52" s="365"/>
      <c r="E52" s="368"/>
      <c r="F52" s="368"/>
      <c r="G52" s="471"/>
      <c r="H52" s="324"/>
      <c r="I52" s="365"/>
      <c r="J52" s="480"/>
      <c r="K52" s="330"/>
      <c r="L52" s="402"/>
      <c r="M52" s="402"/>
      <c r="N52" s="335"/>
    </row>
    <row r="53" spans="1:14" x14ac:dyDescent="0.25">
      <c r="A53" s="467"/>
      <c r="B53" s="324"/>
      <c r="C53" s="324"/>
      <c r="D53" s="365"/>
      <c r="E53" s="368"/>
      <c r="F53" s="368"/>
      <c r="G53" s="471"/>
      <c r="H53" s="324"/>
      <c r="I53" s="365"/>
      <c r="J53" s="480"/>
      <c r="K53" s="330"/>
      <c r="L53" s="402"/>
      <c r="M53" s="402"/>
      <c r="N53" s="335"/>
    </row>
    <row r="54" spans="1:14" x14ac:dyDescent="0.25">
      <c r="A54" s="467"/>
      <c r="B54" s="404"/>
      <c r="C54" s="404"/>
      <c r="D54" s="400"/>
      <c r="E54" s="416"/>
      <c r="F54" s="416"/>
      <c r="G54" s="472"/>
      <c r="H54" s="404"/>
      <c r="I54" s="400"/>
      <c r="J54" s="483"/>
      <c r="K54" s="475"/>
      <c r="L54" s="403"/>
      <c r="M54" s="403"/>
      <c r="N54" s="476"/>
    </row>
    <row r="55" spans="1:14" x14ac:dyDescent="0.25">
      <c r="A55" s="467" t="s">
        <v>44</v>
      </c>
      <c r="B55" s="324" t="s">
        <v>199</v>
      </c>
      <c r="C55" s="324" t="s">
        <v>6</v>
      </c>
      <c r="D55" s="365" t="s">
        <v>26</v>
      </c>
      <c r="E55" s="402" t="s">
        <v>3</v>
      </c>
      <c r="F55" s="408" t="s">
        <v>32</v>
      </c>
      <c r="G55" s="477"/>
      <c r="H55" s="391"/>
      <c r="I55" s="392"/>
      <c r="J55" s="479"/>
      <c r="K55" s="484"/>
      <c r="L55" s="394"/>
      <c r="M55" s="394"/>
      <c r="N55" s="485"/>
    </row>
    <row r="56" spans="1:14" x14ac:dyDescent="0.25">
      <c r="A56" s="467"/>
      <c r="B56" s="324"/>
      <c r="C56" s="324"/>
      <c r="D56" s="365"/>
      <c r="E56" s="402"/>
      <c r="F56" s="368"/>
      <c r="G56" s="471"/>
      <c r="H56" s="324"/>
      <c r="I56" s="365"/>
      <c r="J56" s="480"/>
      <c r="K56" s="330"/>
      <c r="L56" s="402"/>
      <c r="M56" s="402"/>
      <c r="N56" s="335"/>
    </row>
    <row r="57" spans="1:14" x14ac:dyDescent="0.25">
      <c r="A57" s="467"/>
      <c r="B57" s="324"/>
      <c r="C57" s="324"/>
      <c r="D57" s="365"/>
      <c r="E57" s="402"/>
      <c r="F57" s="368"/>
      <c r="G57" s="471"/>
      <c r="H57" s="324"/>
      <c r="I57" s="365"/>
      <c r="J57" s="480"/>
      <c r="K57" s="330"/>
      <c r="L57" s="402"/>
      <c r="M57" s="402"/>
      <c r="N57" s="335"/>
    </row>
    <row r="58" spans="1:14" ht="15.75" thickBot="1" x14ac:dyDescent="0.3">
      <c r="A58" s="469"/>
      <c r="B58" s="363"/>
      <c r="C58" s="363"/>
      <c r="D58" s="366"/>
      <c r="E58" s="473"/>
      <c r="F58" s="369"/>
      <c r="G58" s="478"/>
      <c r="H58" s="363"/>
      <c r="I58" s="366"/>
      <c r="J58" s="481"/>
      <c r="K58" s="486"/>
      <c r="L58" s="473"/>
      <c r="M58" s="473"/>
      <c r="N58" s="379"/>
    </row>
    <row r="59" spans="1:14" ht="15.75" thickTop="1" x14ac:dyDescent="0.25"/>
  </sheetData>
  <mergeCells count="98">
    <mergeCell ref="I51:I54"/>
    <mergeCell ref="K51:N54"/>
    <mergeCell ref="G55:G58"/>
    <mergeCell ref="H55:H58"/>
    <mergeCell ref="I55:I58"/>
    <mergeCell ref="J55:J58"/>
    <mergeCell ref="J51:J54"/>
    <mergeCell ref="K55:N58"/>
    <mergeCell ref="H51:H54"/>
    <mergeCell ref="A51:A54"/>
    <mergeCell ref="A55:A58"/>
    <mergeCell ref="F51:F54"/>
    <mergeCell ref="F55:F58"/>
    <mergeCell ref="G51:G54"/>
    <mergeCell ref="B55:B58"/>
    <mergeCell ref="C55:C58"/>
    <mergeCell ref="D55:D58"/>
    <mergeCell ref="E55:E58"/>
    <mergeCell ref="A31:A34"/>
    <mergeCell ref="A35:A38"/>
    <mergeCell ref="A39:A42"/>
    <mergeCell ref="A43:A46"/>
    <mergeCell ref="A47:A50"/>
    <mergeCell ref="B27:B30"/>
    <mergeCell ref="C27:C30"/>
    <mergeCell ref="D27:D30"/>
    <mergeCell ref="E27:E30"/>
    <mergeCell ref="A27:A30"/>
    <mergeCell ref="B23:B26"/>
    <mergeCell ref="C23:C26"/>
    <mergeCell ref="D23:D26"/>
    <mergeCell ref="E23:E26"/>
    <mergeCell ref="A23:A26"/>
    <mergeCell ref="B47:B50"/>
    <mergeCell ref="C47:C50"/>
    <mergeCell ref="D47:D50"/>
    <mergeCell ref="E47:E50"/>
    <mergeCell ref="B51:B54"/>
    <mergeCell ref="C51:C54"/>
    <mergeCell ref="D51:D54"/>
    <mergeCell ref="E51:E54"/>
    <mergeCell ref="C39:C42"/>
    <mergeCell ref="D39:D42"/>
    <mergeCell ref="E39:E42"/>
    <mergeCell ref="B43:B46"/>
    <mergeCell ref="C43:C46"/>
    <mergeCell ref="D43:D46"/>
    <mergeCell ref="E43:E46"/>
    <mergeCell ref="B39:B42"/>
    <mergeCell ref="B31:B34"/>
    <mergeCell ref="C31:C34"/>
    <mergeCell ref="D31:D34"/>
    <mergeCell ref="E31:E34"/>
    <mergeCell ref="B35:B38"/>
    <mergeCell ref="C35:C38"/>
    <mergeCell ref="D35:D38"/>
    <mergeCell ref="E35:E38"/>
    <mergeCell ref="A22:N22"/>
    <mergeCell ref="A18:A21"/>
    <mergeCell ref="B18:B21"/>
    <mergeCell ref="C18:C21"/>
    <mergeCell ref="D18:D21"/>
    <mergeCell ref="E18:E21"/>
    <mergeCell ref="F18:F21"/>
    <mergeCell ref="G18:G21"/>
    <mergeCell ref="H18:H21"/>
    <mergeCell ref="I18:I21"/>
    <mergeCell ref="J18:J21"/>
    <mergeCell ref="N18:N21"/>
    <mergeCell ref="N14:N17"/>
    <mergeCell ref="A10:A13"/>
    <mergeCell ref="B10:B13"/>
    <mergeCell ref="C10:C13"/>
    <mergeCell ref="D10:D13"/>
    <mergeCell ref="E10:E13"/>
    <mergeCell ref="N10:N13"/>
    <mergeCell ref="A14:A17"/>
    <mergeCell ref="B14:B17"/>
    <mergeCell ref="C14:C17"/>
    <mergeCell ref="D14:D17"/>
    <mergeCell ref="E14:E17"/>
    <mergeCell ref="N6:N9"/>
    <mergeCell ref="A3:N3"/>
    <mergeCell ref="A4:D4"/>
    <mergeCell ref="E4:N4"/>
    <mergeCell ref="K5:M5"/>
    <mergeCell ref="A6:A9"/>
    <mergeCell ref="B6:B9"/>
    <mergeCell ref="C6:C9"/>
    <mergeCell ref="D6:D9"/>
    <mergeCell ref="E6:E9"/>
    <mergeCell ref="A1:C1"/>
    <mergeCell ref="D1:N1"/>
    <mergeCell ref="A2:B2"/>
    <mergeCell ref="C2:D2"/>
    <mergeCell ref="E2:F2"/>
    <mergeCell ref="G2:I2"/>
    <mergeCell ref="J2:M2"/>
  </mergeCells>
  <conditionalFormatting sqref="J6">
    <cfRule type="cellIs" dxfId="139" priority="78" operator="between">
      <formula>95.0001</formula>
      <formula>100</formula>
    </cfRule>
    <cfRule type="cellIs" dxfId="138" priority="79" operator="between">
      <formula>90.00001</formula>
      <formula>95</formula>
    </cfRule>
    <cfRule type="cellIs" dxfId="137" priority="80" operator="between">
      <formula>9000001</formula>
      <formula>95</formula>
    </cfRule>
    <cfRule type="cellIs" dxfId="136" priority="81" operator="between">
      <formula>85.0000001</formula>
      <formula>90</formula>
    </cfRule>
    <cfRule type="top10" priority="82" rank="10"/>
    <cfRule type="cellIs" dxfId="135" priority="83" operator="between">
      <formula>0</formula>
      <formula>85</formula>
    </cfRule>
    <cfRule type="cellIs" dxfId="134" priority="84" operator="between">
      <formula>0</formula>
      <formula>85</formula>
    </cfRule>
    <cfRule type="cellIs" dxfId="133" priority="85" operator="between">
      <formula>82</formula>
      <formula>82</formula>
    </cfRule>
  </conditionalFormatting>
  <conditionalFormatting sqref="J14:J17">
    <cfRule type="cellIs" dxfId="132" priority="74" operator="greaterThan">
      <formula>90</formula>
    </cfRule>
    <cfRule type="cellIs" dxfId="131" priority="75" operator="between">
      <formula>85.0001</formula>
      <formula>90</formula>
    </cfRule>
    <cfRule type="cellIs" dxfId="130" priority="76" operator="between">
      <formula>80.0001</formula>
      <formula>85</formula>
    </cfRule>
    <cfRule type="cellIs" dxfId="129" priority="77" operator="between">
      <formula>0</formula>
      <formula>80</formula>
    </cfRule>
  </conditionalFormatting>
  <conditionalFormatting sqref="J18">
    <cfRule type="cellIs" dxfId="128" priority="70" operator="greaterThan">
      <formula>90</formula>
    </cfRule>
    <cfRule type="cellIs" dxfId="127" priority="71" operator="between">
      <formula>85.0001</formula>
      <formula>90</formula>
    </cfRule>
    <cfRule type="cellIs" dxfId="126" priority="72" operator="between">
      <formula>80.0001</formula>
      <formula>85</formula>
    </cfRule>
    <cfRule type="cellIs" dxfId="125" priority="73" operator="between">
      <formula>0</formula>
      <formula>80</formula>
    </cfRule>
  </conditionalFormatting>
  <conditionalFormatting sqref="J6:J7">
    <cfRule type="cellIs" dxfId="124" priority="64" operator="between">
      <formula>$K$9</formula>
      <formula>$M$9</formula>
    </cfRule>
    <cfRule type="cellIs" dxfId="123" priority="65" operator="between">
      <formula>$K$8</formula>
      <formula>$M$8</formula>
    </cfRule>
    <cfRule type="cellIs" dxfId="122" priority="66" operator="between">
      <formula>$K$7</formula>
      <formula>$M$7</formula>
    </cfRule>
    <cfRule type="cellIs" dxfId="121" priority="67" operator="between">
      <formula>$K$6</formula>
      <formula>$M$6</formula>
    </cfRule>
    <cfRule type="cellIs" dxfId="120" priority="68" operator="between">
      <formula>$K$7</formula>
      <formula>$M$7</formula>
    </cfRule>
    <cfRule type="cellIs" dxfId="119" priority="69" operator="between">
      <formula>$K$6</formula>
      <formula>$M$6</formula>
    </cfRule>
  </conditionalFormatting>
  <conditionalFormatting sqref="J8">
    <cfRule type="cellIs" dxfId="118" priority="56" operator="between">
      <formula>95.0001</formula>
      <formula>100</formula>
    </cfRule>
    <cfRule type="cellIs" dxfId="117" priority="57" operator="between">
      <formula>90.00001</formula>
      <formula>95</formula>
    </cfRule>
    <cfRule type="cellIs" dxfId="116" priority="58" operator="between">
      <formula>9000001</formula>
      <formula>95</formula>
    </cfRule>
    <cfRule type="cellIs" dxfId="115" priority="59" operator="between">
      <formula>85.0000001</formula>
      <formula>90</formula>
    </cfRule>
    <cfRule type="top10" priority="60" rank="10"/>
    <cfRule type="cellIs" dxfId="114" priority="61" operator="between">
      <formula>0</formula>
      <formula>85</formula>
    </cfRule>
    <cfRule type="cellIs" dxfId="113" priority="62" operator="between">
      <formula>0</formula>
      <formula>85</formula>
    </cfRule>
    <cfRule type="cellIs" dxfId="112" priority="63" operator="between">
      <formula>82</formula>
      <formula>82</formula>
    </cfRule>
  </conditionalFormatting>
  <conditionalFormatting sqref="J8:J9">
    <cfRule type="cellIs" dxfId="111" priority="50" operator="between">
      <formula>$K$9</formula>
      <formula>$M$9</formula>
    </cfRule>
    <cfRule type="cellIs" dxfId="110" priority="51" operator="between">
      <formula>$K$8</formula>
      <formula>$M$8</formula>
    </cfRule>
    <cfRule type="cellIs" dxfId="109" priority="52" operator="between">
      <formula>$K$7</formula>
      <formula>$M$7</formula>
    </cfRule>
    <cfRule type="cellIs" dxfId="108" priority="53" operator="between">
      <formula>$K$6</formula>
      <formula>$M$6</formula>
    </cfRule>
    <cfRule type="cellIs" dxfId="107" priority="54" operator="between">
      <formula>$K$7</formula>
      <formula>$M$7</formula>
    </cfRule>
    <cfRule type="cellIs" dxfId="106" priority="55" operator="between">
      <formula>$K$6</formula>
      <formula>$M$6</formula>
    </cfRule>
  </conditionalFormatting>
  <conditionalFormatting sqref="J11:J13">
    <cfRule type="cellIs" dxfId="105" priority="41" operator="between">
      <formula>$K$13</formula>
      <formula>$M$13</formula>
    </cfRule>
    <cfRule type="cellIs" dxfId="104" priority="42" operator="between">
      <formula>$K$12</formula>
      <formula>$M$12</formula>
    </cfRule>
    <cfRule type="cellIs" dxfId="103" priority="43" operator="between">
      <formula>$K$11</formula>
      <formula>$M$11</formula>
    </cfRule>
    <cfRule type="cellIs" dxfId="102" priority="44" operator="between">
      <formula>$K$10</formula>
      <formula>$M$10</formula>
    </cfRule>
    <cfRule type="cellIs" dxfId="101" priority="45" operator="between">
      <formula>$K$10</formula>
      <formula>$M$10</formula>
    </cfRule>
    <cfRule type="cellIs" dxfId="100" priority="46" operator="greaterThan">
      <formula>98</formula>
    </cfRule>
    <cfRule type="cellIs" dxfId="99" priority="47" operator="between">
      <formula>97.0001</formula>
      <formula>98</formula>
    </cfRule>
    <cfRule type="cellIs" dxfId="98" priority="48" operator="between">
      <formula>95.0001</formula>
      <formula>97</formula>
    </cfRule>
    <cfRule type="cellIs" dxfId="97" priority="49" operator="between">
      <formula>0</formula>
      <formula>95</formula>
    </cfRule>
  </conditionalFormatting>
  <conditionalFormatting sqref="J14:J17">
    <cfRule type="cellIs" dxfId="96" priority="37" operator="between">
      <formula>$K$17</formula>
      <formula>$M$17</formula>
    </cfRule>
    <cfRule type="cellIs" dxfId="95" priority="38" operator="between">
      <formula>$K$16</formula>
      <formula>$M$16</formula>
    </cfRule>
    <cfRule type="cellIs" dxfId="94" priority="39" operator="between">
      <formula>$K$15</formula>
      <formula>$M$15</formula>
    </cfRule>
    <cfRule type="cellIs" dxfId="93" priority="40" operator="between">
      <formula>$K$14</formula>
      <formula>$M$14</formula>
    </cfRule>
  </conditionalFormatting>
  <conditionalFormatting sqref="J10">
    <cfRule type="cellIs" dxfId="92" priority="20" operator="between">
      <formula>$K$13</formula>
      <formula>$M$13</formula>
    </cfRule>
    <cfRule type="cellIs" dxfId="91" priority="21" operator="between">
      <formula>$K$12</formula>
      <formula>$M$12</formula>
    </cfRule>
    <cfRule type="cellIs" dxfId="90" priority="22" operator="between">
      <formula>$K$11</formula>
      <formula>$M$11</formula>
    </cfRule>
    <cfRule type="cellIs" dxfId="89" priority="23" operator="between">
      <formula>$K$10</formula>
      <formula>$M$10</formula>
    </cfRule>
    <cfRule type="cellIs" dxfId="88" priority="24" operator="between">
      <formula>$K$10</formula>
      <formula>$M$10</formula>
    </cfRule>
    <cfRule type="cellIs" dxfId="87" priority="25" operator="greaterThan">
      <formula>98</formula>
    </cfRule>
    <cfRule type="cellIs" dxfId="86" priority="26" operator="between">
      <formula>97.0001</formula>
      <formula>98</formula>
    </cfRule>
    <cfRule type="cellIs" dxfId="85" priority="27" operator="between">
      <formula>95.0001</formula>
      <formula>97</formula>
    </cfRule>
    <cfRule type="cellIs" dxfId="84" priority="28" operator="between">
      <formula>0</formula>
      <formula>95</formula>
    </cfRule>
  </conditionalFormatting>
  <conditionalFormatting sqref="J18:J21">
    <cfRule type="cellIs" dxfId="83" priority="17" operator="between">
      <formula>$K$21</formula>
      <formula>$M$21</formula>
    </cfRule>
    <cfRule type="cellIs" dxfId="82" priority="18" operator="between">
      <formula>$K$20</formula>
      <formula>$M$20</formula>
    </cfRule>
    <cfRule type="cellIs" dxfId="81" priority="19" operator="between">
      <formula>$K$19</formula>
      <formula>$M$19</formula>
    </cfRule>
  </conditionalFormatting>
  <conditionalFormatting sqref="J7">
    <cfRule type="cellIs" dxfId="80" priority="9" operator="between">
      <formula>95.0001</formula>
      <formula>100</formula>
    </cfRule>
    <cfRule type="cellIs" dxfId="79" priority="10" operator="between">
      <formula>90.00001</formula>
      <formula>95</formula>
    </cfRule>
    <cfRule type="cellIs" dxfId="78" priority="11" operator="between">
      <formula>9000001</formula>
      <formula>95</formula>
    </cfRule>
    <cfRule type="cellIs" dxfId="77" priority="12" operator="between">
      <formula>85.0000001</formula>
      <formula>90</formula>
    </cfRule>
    <cfRule type="top10" priority="13" rank="10"/>
    <cfRule type="cellIs" dxfId="76" priority="14" operator="between">
      <formula>0</formula>
      <formula>85</formula>
    </cfRule>
    <cfRule type="cellIs" dxfId="75" priority="15" operator="between">
      <formula>0</formula>
      <formula>85</formula>
    </cfRule>
    <cfRule type="cellIs" dxfId="74" priority="16" operator="between">
      <formula>82</formula>
      <formula>82</formula>
    </cfRule>
  </conditionalFormatting>
  <conditionalFormatting sqref="J9">
    <cfRule type="cellIs" dxfId="73" priority="1" operator="between">
      <formula>95.0001</formula>
      <formula>100</formula>
    </cfRule>
    <cfRule type="cellIs" dxfId="72" priority="2" operator="between">
      <formula>90.00001</formula>
      <formula>95</formula>
    </cfRule>
    <cfRule type="cellIs" dxfId="71" priority="3" operator="between">
      <formula>9000001</formula>
      <formula>95</formula>
    </cfRule>
    <cfRule type="cellIs" dxfId="70" priority="4" operator="between">
      <formula>85.0000001</formula>
      <formula>90</formula>
    </cfRule>
    <cfRule type="top10" priority="5" rank="10"/>
    <cfRule type="cellIs" dxfId="69" priority="6" operator="between">
      <formula>0</formula>
      <formula>85</formula>
    </cfRule>
    <cfRule type="cellIs" dxfId="68" priority="7" operator="between">
      <formula>0</formula>
      <formula>85</formula>
    </cfRule>
    <cfRule type="cellIs" dxfId="67" priority="8" operator="between">
      <formula>82</formula>
      <formula>82</formula>
    </cfRule>
  </conditionalFormatting>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
    <tabColor rgb="FF008000"/>
  </sheetPr>
  <dimension ref="A1:Q142"/>
  <sheetViews>
    <sheetView tabSelected="1" topLeftCell="A10" zoomScaleNormal="100" workbookViewId="0">
      <selection activeCell="N18" sqref="N18:N21"/>
    </sheetView>
  </sheetViews>
  <sheetFormatPr baseColWidth="10" defaultRowHeight="15" x14ac:dyDescent="0.25"/>
  <cols>
    <col min="2" max="2" width="50.7109375" customWidth="1"/>
    <col min="3" max="3" width="10.7109375" customWidth="1"/>
    <col min="4" max="4" width="50.7109375" customWidth="1"/>
    <col min="5" max="5" width="15.7109375" customWidth="1"/>
    <col min="6" max="6" width="13.85546875" customWidth="1"/>
    <col min="7" max="10" width="13.7109375" customWidth="1"/>
    <col min="11" max="11" width="5.7109375" customWidth="1"/>
    <col min="12" max="12" width="3.7109375" customWidth="1"/>
    <col min="13" max="13" width="5.7109375" customWidth="1"/>
    <col min="14" max="14" width="35" customWidth="1"/>
  </cols>
  <sheetData>
    <row r="1" spans="1:17" ht="81.75" customHeight="1" thickTop="1" thickBot="1" x14ac:dyDescent="0.3">
      <c r="A1" s="353"/>
      <c r="B1" s="354"/>
      <c r="C1" s="354"/>
      <c r="D1" s="355" t="s">
        <v>165</v>
      </c>
      <c r="E1" s="355"/>
      <c r="F1" s="355"/>
      <c r="G1" s="355"/>
      <c r="H1" s="355"/>
      <c r="I1" s="355"/>
      <c r="J1" s="355"/>
      <c r="K1" s="355"/>
      <c r="L1" s="355"/>
      <c r="M1" s="355"/>
      <c r="N1" s="356"/>
    </row>
    <row r="2" spans="1:17" ht="39" customHeight="1" thickTop="1" thickBot="1" x14ac:dyDescent="0.3">
      <c r="A2" s="295" t="s">
        <v>16</v>
      </c>
      <c r="B2" s="296"/>
      <c r="C2" s="307" t="s">
        <v>74</v>
      </c>
      <c r="D2" s="308"/>
      <c r="E2" s="309" t="s">
        <v>164</v>
      </c>
      <c r="F2" s="310"/>
      <c r="G2" s="307"/>
      <c r="H2" s="311"/>
      <c r="I2" s="308"/>
      <c r="J2" s="312" t="s">
        <v>52</v>
      </c>
      <c r="K2" s="298"/>
      <c r="L2" s="298"/>
      <c r="M2" s="313"/>
      <c r="N2" s="211"/>
    </row>
    <row r="3" spans="1:17" ht="16.5" customHeight="1" thickTop="1" thickBot="1" x14ac:dyDescent="0.3">
      <c r="A3" s="297" t="s">
        <v>34</v>
      </c>
      <c r="B3" s="298"/>
      <c r="C3" s="298"/>
      <c r="D3" s="298"/>
      <c r="E3" s="298"/>
      <c r="F3" s="298"/>
      <c r="G3" s="298"/>
      <c r="H3" s="298"/>
      <c r="I3" s="298"/>
      <c r="J3" s="298"/>
      <c r="K3" s="298"/>
      <c r="L3" s="298"/>
      <c r="M3" s="298"/>
      <c r="N3" s="299"/>
    </row>
    <row r="4" spans="1:17" ht="16.5" customHeight="1" thickTop="1" thickBot="1" x14ac:dyDescent="0.3">
      <c r="A4" s="300" t="s">
        <v>29</v>
      </c>
      <c r="B4" s="301"/>
      <c r="C4" s="301"/>
      <c r="D4" s="302"/>
      <c r="E4" s="303" t="s">
        <v>27</v>
      </c>
      <c r="F4" s="304"/>
      <c r="G4" s="304"/>
      <c r="H4" s="304"/>
      <c r="I4" s="304"/>
      <c r="J4" s="304"/>
      <c r="K4" s="305"/>
      <c r="L4" s="305"/>
      <c r="M4" s="305"/>
      <c r="N4" s="306"/>
    </row>
    <row r="5" spans="1:17" ht="46.5" thickTop="1" thickBot="1" x14ac:dyDescent="0.3">
      <c r="A5" s="10" t="s">
        <v>50</v>
      </c>
      <c r="B5" s="9" t="s">
        <v>51</v>
      </c>
      <c r="C5" s="9" t="s">
        <v>0</v>
      </c>
      <c r="D5" s="53" t="s">
        <v>17</v>
      </c>
      <c r="E5" s="69" t="s">
        <v>28</v>
      </c>
      <c r="F5" s="63" t="s">
        <v>18</v>
      </c>
      <c r="G5" s="57" t="s">
        <v>107</v>
      </c>
      <c r="H5" s="53" t="s">
        <v>108</v>
      </c>
      <c r="I5" s="56" t="s">
        <v>109</v>
      </c>
      <c r="J5" s="56" t="s">
        <v>110</v>
      </c>
      <c r="K5" s="314" t="s">
        <v>1</v>
      </c>
      <c r="L5" s="315"/>
      <c r="M5" s="316"/>
      <c r="N5" s="55" t="s">
        <v>111</v>
      </c>
    </row>
    <row r="6" spans="1:17" ht="16.5" hidden="1" thickTop="1" thickBot="1" x14ac:dyDescent="0.3">
      <c r="A6" s="317">
        <v>1</v>
      </c>
      <c r="B6" s="320" t="s">
        <v>67</v>
      </c>
      <c r="C6" s="323" t="s">
        <v>19</v>
      </c>
      <c r="D6" s="326" t="s">
        <v>97</v>
      </c>
      <c r="E6" s="329" t="s">
        <v>2</v>
      </c>
      <c r="F6" s="456" t="s">
        <v>30</v>
      </c>
      <c r="G6" s="458"/>
      <c r="H6" s="459"/>
      <c r="I6" s="430"/>
      <c r="J6" s="460" t="e">
        <f>(J23/J25)*100</f>
        <v>#DIV/0!</v>
      </c>
      <c r="K6" s="101">
        <v>20</v>
      </c>
      <c r="L6" s="98"/>
      <c r="M6" s="101">
        <v>40</v>
      </c>
      <c r="N6" s="335"/>
      <c r="Q6">
        <v>1.0000000000000001E-5</v>
      </c>
    </row>
    <row r="7" spans="1:17" ht="16.5" hidden="1" thickTop="1" thickBot="1" x14ac:dyDescent="0.3">
      <c r="A7" s="318"/>
      <c r="B7" s="321"/>
      <c r="C7" s="324"/>
      <c r="D7" s="327"/>
      <c r="E7" s="330"/>
      <c r="F7" s="457"/>
      <c r="G7" s="454"/>
      <c r="H7" s="455"/>
      <c r="I7" s="429"/>
      <c r="J7" s="461"/>
      <c r="K7" s="102">
        <f>+M6+$Q$6</f>
        <v>40.000010000000003</v>
      </c>
      <c r="L7" s="99"/>
      <c r="M7" s="102">
        <v>60</v>
      </c>
      <c r="N7" s="335"/>
    </row>
    <row r="8" spans="1:17" ht="16.5" hidden="1" thickTop="1" thickBot="1" x14ac:dyDescent="0.3">
      <c r="A8" s="318"/>
      <c r="B8" s="321"/>
      <c r="C8" s="324"/>
      <c r="D8" s="327"/>
      <c r="E8" s="330"/>
      <c r="F8" s="457" t="s">
        <v>31</v>
      </c>
      <c r="G8" s="454"/>
      <c r="H8" s="455"/>
      <c r="I8" s="429"/>
      <c r="J8" s="460" t="e">
        <f>(J24/J26)*100</f>
        <v>#DIV/0!</v>
      </c>
      <c r="K8" s="102">
        <f t="shared" ref="K8:K9" si="0">+M7+$Q$6</f>
        <v>60.000010000000003</v>
      </c>
      <c r="L8" s="100"/>
      <c r="M8" s="102">
        <v>80</v>
      </c>
      <c r="N8" s="335"/>
    </row>
    <row r="9" spans="1:17" ht="16.5" hidden="1" thickTop="1" thickBot="1" x14ac:dyDescent="0.3">
      <c r="A9" s="319"/>
      <c r="B9" s="322"/>
      <c r="C9" s="325"/>
      <c r="D9" s="328"/>
      <c r="E9" s="331"/>
      <c r="F9" s="457"/>
      <c r="G9" s="454"/>
      <c r="H9" s="455"/>
      <c r="I9" s="429"/>
      <c r="J9" s="461"/>
      <c r="K9" s="103">
        <f t="shared" si="0"/>
        <v>80.000010000000003</v>
      </c>
      <c r="L9" s="158"/>
      <c r="M9" s="103">
        <v>100</v>
      </c>
      <c r="N9" s="336"/>
    </row>
    <row r="10" spans="1:17" ht="16.5" thickTop="1" thickBot="1" x14ac:dyDescent="0.3">
      <c r="A10" s="380">
        <v>1</v>
      </c>
      <c r="B10" s="381" t="s">
        <v>68</v>
      </c>
      <c r="C10" s="332" t="s">
        <v>19</v>
      </c>
      <c r="D10" s="333" t="s">
        <v>98</v>
      </c>
      <c r="E10" s="388" t="s">
        <v>2</v>
      </c>
      <c r="F10" s="290" t="s">
        <v>30</v>
      </c>
      <c r="G10" s="70"/>
      <c r="H10" s="54"/>
      <c r="I10" s="64"/>
      <c r="J10" s="161" t="e">
        <f>SUM(J27,J31,J35,J39,J43,J47,J51)/SUM(J55,J59,J63,J67,J71,J75,J79)*100</f>
        <v>#DIV/0!</v>
      </c>
      <c r="K10" s="105">
        <v>0</v>
      </c>
      <c r="L10" s="106"/>
      <c r="M10" s="105">
        <v>80</v>
      </c>
      <c r="N10" s="487" t="s">
        <v>206</v>
      </c>
    </row>
    <row r="11" spans="1:17" ht="16.5" thickTop="1" thickBot="1" x14ac:dyDescent="0.3">
      <c r="A11" s="380"/>
      <c r="B11" s="381"/>
      <c r="C11" s="332"/>
      <c r="D11" s="333"/>
      <c r="E11" s="388"/>
      <c r="F11" s="290" t="s">
        <v>31</v>
      </c>
      <c r="G11" s="70"/>
      <c r="H11" s="54"/>
      <c r="I11" s="64"/>
      <c r="J11" s="161" t="e">
        <f>SUM(J28,J32,J36,J40,J44,J48,J52)/SUM(J56,J60,J64,J68,J72,J76,J80)*100</f>
        <v>#DIV/0!</v>
      </c>
      <c r="K11" s="102">
        <f t="shared" ref="K11:K13" si="1">+M10+$Q$6</f>
        <v>80.000010000000003</v>
      </c>
      <c r="L11" s="99"/>
      <c r="M11" s="102">
        <v>85</v>
      </c>
      <c r="N11" s="488"/>
    </row>
    <row r="12" spans="1:17" ht="16.5" thickTop="1" thickBot="1" x14ac:dyDescent="0.3">
      <c r="A12" s="380"/>
      <c r="B12" s="381"/>
      <c r="C12" s="332"/>
      <c r="D12" s="333"/>
      <c r="E12" s="388"/>
      <c r="F12" s="71"/>
      <c r="G12" s="70"/>
      <c r="H12" s="54"/>
      <c r="I12" s="64"/>
      <c r="J12" s="161" t="e">
        <f t="shared" ref="J12:J13" si="2">SUM(J29,J33,J37,J41,J45,J49,J53)/SUM(J57,J61,J65,J69,J73,J77,J81)*100</f>
        <v>#DIV/0!</v>
      </c>
      <c r="K12" s="102">
        <f t="shared" si="1"/>
        <v>85.000010000000003</v>
      </c>
      <c r="L12" s="100"/>
      <c r="M12" s="102">
        <v>90</v>
      </c>
      <c r="N12" s="488"/>
    </row>
    <row r="13" spans="1:17" ht="173.25" customHeight="1" thickTop="1" thickBot="1" x14ac:dyDescent="0.3">
      <c r="A13" s="380"/>
      <c r="B13" s="381"/>
      <c r="C13" s="332"/>
      <c r="D13" s="333"/>
      <c r="E13" s="388"/>
      <c r="F13" s="71"/>
      <c r="G13" s="70"/>
      <c r="H13" s="54"/>
      <c r="I13" s="64"/>
      <c r="J13" s="161" t="e">
        <f t="shared" si="2"/>
        <v>#DIV/0!</v>
      </c>
      <c r="K13" s="107">
        <f t="shared" si="1"/>
        <v>90.000010000000003</v>
      </c>
      <c r="L13" s="158"/>
      <c r="M13" s="107">
        <v>100</v>
      </c>
      <c r="N13" s="489"/>
    </row>
    <row r="14" spans="1:17" ht="33" customHeight="1" thickTop="1" thickBot="1" x14ac:dyDescent="0.3">
      <c r="A14" s="358">
        <v>2</v>
      </c>
      <c r="B14" s="360" t="s">
        <v>73</v>
      </c>
      <c r="C14" s="332" t="s">
        <v>19</v>
      </c>
      <c r="D14" s="389" t="s">
        <v>106</v>
      </c>
      <c r="E14" s="388" t="s">
        <v>2</v>
      </c>
      <c r="F14" s="290" t="s">
        <v>30</v>
      </c>
      <c r="G14" s="70"/>
      <c r="H14" s="54"/>
      <c r="I14" s="64"/>
      <c r="J14" s="161" t="e">
        <f>SUM(J83,J87,J91,J95,J99,J103,J107)/SUM(J111,J115,J119,J123,J127,J131,J135)*100</f>
        <v>#DIV/0!</v>
      </c>
      <c r="K14" s="105">
        <v>0</v>
      </c>
      <c r="L14" s="106"/>
      <c r="M14" s="105">
        <v>90</v>
      </c>
      <c r="N14" s="487" t="s">
        <v>206</v>
      </c>
    </row>
    <row r="15" spans="1:17" ht="33" customHeight="1" thickTop="1" thickBot="1" x14ac:dyDescent="0.3">
      <c r="A15" s="318"/>
      <c r="B15" s="321"/>
      <c r="C15" s="332"/>
      <c r="D15" s="327"/>
      <c r="E15" s="388"/>
      <c r="F15" s="290" t="s">
        <v>31</v>
      </c>
      <c r="G15" s="70"/>
      <c r="H15" s="54"/>
      <c r="I15" s="64"/>
      <c r="J15" s="161" t="e">
        <f t="shared" ref="J15:J16" si="3">SUM(J84,J88,J92,J96,J100,J104,J108)/SUM(J112,J116,J120,J124,J128,J132,J136)*100</f>
        <v>#DIV/0!</v>
      </c>
      <c r="K15" s="102">
        <f t="shared" ref="K15:K19" si="4">+M14+$Q$6</f>
        <v>90.000010000000003</v>
      </c>
      <c r="L15" s="99"/>
      <c r="M15" s="102">
        <v>95</v>
      </c>
      <c r="N15" s="488"/>
    </row>
    <row r="16" spans="1:17" ht="33" customHeight="1" thickTop="1" thickBot="1" x14ac:dyDescent="0.3">
      <c r="A16" s="318"/>
      <c r="B16" s="321"/>
      <c r="C16" s="332"/>
      <c r="D16" s="327"/>
      <c r="E16" s="388"/>
      <c r="F16" s="289"/>
      <c r="G16" s="70"/>
      <c r="H16" s="54"/>
      <c r="I16" s="64"/>
      <c r="J16" s="161" t="e">
        <f t="shared" si="3"/>
        <v>#DIV/0!</v>
      </c>
      <c r="K16" s="102">
        <f t="shared" si="4"/>
        <v>95.000010000000003</v>
      </c>
      <c r="L16" s="100"/>
      <c r="M16" s="102">
        <v>98</v>
      </c>
      <c r="N16" s="488"/>
    </row>
    <row r="17" spans="1:14" ht="56.25" customHeight="1" thickTop="1" thickBot="1" x14ac:dyDescent="0.3">
      <c r="A17" s="319"/>
      <c r="B17" s="322"/>
      <c r="C17" s="332"/>
      <c r="D17" s="328"/>
      <c r="E17" s="388"/>
      <c r="F17" s="292"/>
      <c r="G17" s="70"/>
      <c r="H17" s="54"/>
      <c r="I17" s="64"/>
      <c r="J17" s="161" t="e">
        <f>SUM(J86,J90,J94,J98,J102,J106,J110)/SUM(J114,J118,J122,J126,J130,J134,J138)*100</f>
        <v>#DIV/0!</v>
      </c>
      <c r="K17" s="107">
        <f t="shared" si="4"/>
        <v>98.000010000000003</v>
      </c>
      <c r="L17" s="159"/>
      <c r="M17" s="107">
        <v>100</v>
      </c>
      <c r="N17" s="489"/>
    </row>
    <row r="18" spans="1:14" ht="15" customHeight="1" thickTop="1" thickBot="1" x14ac:dyDescent="0.3">
      <c r="A18" s="358">
        <v>4</v>
      </c>
      <c r="B18" s="360" t="s">
        <v>202</v>
      </c>
      <c r="C18" s="362" t="s">
        <v>19</v>
      </c>
      <c r="D18" s="364" t="s">
        <v>203</v>
      </c>
      <c r="E18" s="388" t="s">
        <v>2</v>
      </c>
      <c r="F18" s="290" t="s">
        <v>30</v>
      </c>
      <c r="G18" s="490"/>
      <c r="H18" s="374"/>
      <c r="I18" s="376"/>
      <c r="J18" s="352" t="e">
        <f>(J139/J141)*100</f>
        <v>#DIV/0!</v>
      </c>
      <c r="K18" s="101">
        <v>20</v>
      </c>
      <c r="L18" s="98"/>
      <c r="M18" s="101">
        <v>40</v>
      </c>
      <c r="N18" s="487" t="s">
        <v>206</v>
      </c>
    </row>
    <row r="19" spans="1:14" ht="15" customHeight="1" thickTop="1" thickBot="1" x14ac:dyDescent="0.3">
      <c r="A19" s="318"/>
      <c r="B19" s="321"/>
      <c r="C19" s="324"/>
      <c r="D19" s="365"/>
      <c r="E19" s="388"/>
      <c r="F19" s="290" t="s">
        <v>31</v>
      </c>
      <c r="G19" s="491"/>
      <c r="H19" s="344"/>
      <c r="I19" s="347"/>
      <c r="J19" s="350"/>
      <c r="K19" s="107">
        <f t="shared" si="4"/>
        <v>40.000010000000003</v>
      </c>
      <c r="L19" s="99"/>
      <c r="M19" s="102">
        <v>60</v>
      </c>
      <c r="N19" s="488"/>
    </row>
    <row r="20" spans="1:14" ht="15" customHeight="1" thickTop="1" thickBot="1" x14ac:dyDescent="0.3">
      <c r="A20" s="318"/>
      <c r="B20" s="321"/>
      <c r="C20" s="324"/>
      <c r="D20" s="365"/>
      <c r="E20" s="388"/>
      <c r="F20" s="291"/>
      <c r="G20" s="491"/>
      <c r="H20" s="344"/>
      <c r="I20" s="347"/>
      <c r="J20" s="350"/>
      <c r="K20" s="102">
        <f t="shared" ref="K20:K21" si="5">+M19+$Q$6</f>
        <v>60.000010000000003</v>
      </c>
      <c r="L20" s="100"/>
      <c r="M20" s="102">
        <v>80</v>
      </c>
      <c r="N20" s="488"/>
    </row>
    <row r="21" spans="1:14" ht="15" customHeight="1" thickTop="1" thickBot="1" x14ac:dyDescent="0.3">
      <c r="A21" s="359"/>
      <c r="B21" s="361"/>
      <c r="C21" s="363"/>
      <c r="D21" s="366"/>
      <c r="E21" s="388"/>
      <c r="F21" s="291"/>
      <c r="G21" s="492"/>
      <c r="H21" s="375"/>
      <c r="I21" s="377"/>
      <c r="J21" s="378"/>
      <c r="K21" s="103">
        <f t="shared" si="5"/>
        <v>80.000010000000003</v>
      </c>
      <c r="L21" s="104"/>
      <c r="M21" s="103">
        <v>100</v>
      </c>
      <c r="N21" s="489"/>
    </row>
    <row r="22" spans="1:14" ht="16.5" thickTop="1" thickBot="1" x14ac:dyDescent="0.3">
      <c r="A22" s="297" t="s">
        <v>33</v>
      </c>
      <c r="B22" s="298"/>
      <c r="C22" s="298"/>
      <c r="D22" s="298"/>
      <c r="E22" s="298"/>
      <c r="F22" s="357"/>
      <c r="G22" s="298"/>
      <c r="H22" s="298"/>
      <c r="I22" s="298"/>
      <c r="J22" s="298"/>
      <c r="K22" s="298"/>
      <c r="L22" s="298"/>
      <c r="M22" s="298"/>
      <c r="N22" s="299"/>
    </row>
    <row r="23" spans="1:14" ht="15.75" hidden="1" thickTop="1" x14ac:dyDescent="0.25">
      <c r="A23" s="317" t="s">
        <v>35</v>
      </c>
      <c r="B23" s="323" t="s">
        <v>75</v>
      </c>
      <c r="C23" s="323" t="s">
        <v>6</v>
      </c>
      <c r="D23" s="413" t="s">
        <v>58</v>
      </c>
      <c r="E23" s="414" t="s">
        <v>2</v>
      </c>
      <c r="F23" s="78" t="s">
        <v>30</v>
      </c>
      <c r="G23" s="72"/>
      <c r="H23" s="5"/>
      <c r="I23" s="24"/>
      <c r="J23" s="43"/>
      <c r="K23" s="140"/>
      <c r="L23" s="141"/>
      <c r="M23" s="141"/>
      <c r="N23" s="65"/>
    </row>
    <row r="24" spans="1:14" hidden="1" x14ac:dyDescent="0.25">
      <c r="A24" s="405"/>
      <c r="B24" s="404"/>
      <c r="C24" s="404"/>
      <c r="D24" s="400"/>
      <c r="E24" s="403"/>
      <c r="F24" s="79" t="s">
        <v>31</v>
      </c>
      <c r="G24" s="73"/>
      <c r="H24" s="2"/>
      <c r="I24" s="26"/>
      <c r="J24" s="44"/>
      <c r="K24" s="142"/>
      <c r="L24" s="126"/>
      <c r="M24" s="126"/>
      <c r="N24" s="35"/>
    </row>
    <row r="25" spans="1:14" ht="15" hidden="1" customHeight="1" x14ac:dyDescent="0.25">
      <c r="A25" s="390" t="s">
        <v>36</v>
      </c>
      <c r="B25" s="391" t="s">
        <v>76</v>
      </c>
      <c r="C25" s="391" t="s">
        <v>6</v>
      </c>
      <c r="D25" s="392" t="s">
        <v>58</v>
      </c>
      <c r="E25" s="394" t="s">
        <v>2</v>
      </c>
      <c r="F25" s="79" t="s">
        <v>30</v>
      </c>
      <c r="G25" s="73"/>
      <c r="H25" s="2"/>
      <c r="I25" s="26"/>
      <c r="J25" s="44"/>
      <c r="K25" s="142"/>
      <c r="L25" s="126"/>
      <c r="M25" s="126"/>
      <c r="N25" s="35"/>
    </row>
    <row r="26" spans="1:14" ht="15.75" hidden="1" thickBot="1" x14ac:dyDescent="0.3">
      <c r="A26" s="319"/>
      <c r="B26" s="325"/>
      <c r="C26" s="325"/>
      <c r="D26" s="393"/>
      <c r="E26" s="395"/>
      <c r="F26" s="80" t="s">
        <v>31</v>
      </c>
      <c r="G26" s="74"/>
      <c r="H26" s="7"/>
      <c r="I26" s="29"/>
      <c r="J26" s="47"/>
      <c r="K26" s="143"/>
      <c r="L26" s="127"/>
      <c r="M26" s="127"/>
      <c r="N26" s="38"/>
    </row>
    <row r="27" spans="1:14" ht="15" customHeight="1" thickTop="1" x14ac:dyDescent="0.25">
      <c r="A27" s="358" t="s">
        <v>37</v>
      </c>
      <c r="B27" s="324" t="s">
        <v>77</v>
      </c>
      <c r="C27" s="324" t="s">
        <v>6</v>
      </c>
      <c r="D27" s="365" t="s">
        <v>26</v>
      </c>
      <c r="E27" s="402" t="s">
        <v>2</v>
      </c>
      <c r="F27" s="81" t="s">
        <v>30</v>
      </c>
      <c r="G27" s="75"/>
      <c r="H27" s="8"/>
      <c r="I27" s="25"/>
      <c r="J27" s="51"/>
      <c r="K27" s="144"/>
      <c r="L27" s="125"/>
      <c r="M27" s="125"/>
      <c r="N27" s="34"/>
    </row>
    <row r="28" spans="1:14" ht="15" customHeight="1" x14ac:dyDescent="0.25">
      <c r="A28" s="318"/>
      <c r="B28" s="324"/>
      <c r="C28" s="324"/>
      <c r="D28" s="365"/>
      <c r="E28" s="402"/>
      <c r="F28" s="81" t="s">
        <v>31</v>
      </c>
      <c r="G28" s="75"/>
      <c r="H28" s="8"/>
      <c r="I28" s="25"/>
      <c r="J28" s="51"/>
      <c r="K28" s="144"/>
      <c r="L28" s="125"/>
      <c r="M28" s="125"/>
      <c r="N28" s="34"/>
    </row>
    <row r="29" spans="1:14" ht="15" customHeight="1" x14ac:dyDescent="0.25">
      <c r="A29" s="318"/>
      <c r="B29" s="324"/>
      <c r="C29" s="324"/>
      <c r="D29" s="365"/>
      <c r="E29" s="402"/>
      <c r="F29" s="81"/>
      <c r="G29" s="75"/>
      <c r="H29" s="8"/>
      <c r="I29" s="25"/>
      <c r="J29" s="51"/>
      <c r="K29" s="144"/>
      <c r="L29" s="125"/>
      <c r="M29" s="125"/>
      <c r="N29" s="34"/>
    </row>
    <row r="30" spans="1:14" x14ac:dyDescent="0.25">
      <c r="A30" s="318"/>
      <c r="B30" s="404"/>
      <c r="C30" s="404"/>
      <c r="D30" s="400"/>
      <c r="E30" s="403"/>
      <c r="F30" s="79"/>
      <c r="G30" s="73"/>
      <c r="H30" s="2"/>
      <c r="I30" s="26"/>
      <c r="J30" s="51"/>
      <c r="K30" s="142"/>
      <c r="L30" s="126"/>
      <c r="M30" s="126"/>
      <c r="N30" s="35"/>
    </row>
    <row r="31" spans="1:14" ht="15" customHeight="1" x14ac:dyDescent="0.25">
      <c r="A31" s="318"/>
      <c r="B31" s="324" t="s">
        <v>78</v>
      </c>
      <c r="C31" s="324" t="s">
        <v>6</v>
      </c>
      <c r="D31" s="365" t="s">
        <v>26</v>
      </c>
      <c r="E31" s="402" t="s">
        <v>2</v>
      </c>
      <c r="F31" s="290" t="s">
        <v>30</v>
      </c>
      <c r="G31" s="75"/>
      <c r="H31" s="8"/>
      <c r="I31" s="25"/>
      <c r="J31" s="51"/>
      <c r="K31" s="144"/>
      <c r="L31" s="125"/>
      <c r="M31" s="125"/>
      <c r="N31" s="34"/>
    </row>
    <row r="32" spans="1:14" x14ac:dyDescent="0.25">
      <c r="A32" s="318"/>
      <c r="B32" s="324"/>
      <c r="C32" s="324"/>
      <c r="D32" s="365"/>
      <c r="E32" s="402"/>
      <c r="F32" s="290" t="s">
        <v>31</v>
      </c>
      <c r="G32" s="75"/>
      <c r="H32" s="8"/>
      <c r="I32" s="25"/>
      <c r="J32" s="51"/>
      <c r="K32" s="144"/>
      <c r="L32" s="125"/>
      <c r="M32" s="125"/>
      <c r="N32" s="34"/>
    </row>
    <row r="33" spans="1:14" x14ac:dyDescent="0.25">
      <c r="A33" s="318"/>
      <c r="B33" s="324"/>
      <c r="C33" s="324"/>
      <c r="D33" s="365"/>
      <c r="E33" s="402"/>
      <c r="F33" s="81"/>
      <c r="G33" s="75"/>
      <c r="H33" s="8"/>
      <c r="I33" s="25"/>
      <c r="J33" s="51"/>
      <c r="K33" s="144"/>
      <c r="L33" s="125"/>
      <c r="M33" s="125"/>
      <c r="N33" s="34"/>
    </row>
    <row r="34" spans="1:14" x14ac:dyDescent="0.25">
      <c r="A34" s="318"/>
      <c r="B34" s="404"/>
      <c r="C34" s="404"/>
      <c r="D34" s="400"/>
      <c r="E34" s="403"/>
      <c r="F34" s="79"/>
      <c r="G34" s="73"/>
      <c r="H34" s="2"/>
      <c r="I34" s="26"/>
      <c r="J34" s="51"/>
      <c r="K34" s="142"/>
      <c r="L34" s="126"/>
      <c r="M34" s="126"/>
      <c r="N34" s="35"/>
    </row>
    <row r="35" spans="1:14" x14ac:dyDescent="0.25">
      <c r="A35" s="318"/>
      <c r="B35" s="324" t="s">
        <v>79</v>
      </c>
      <c r="C35" s="324" t="s">
        <v>6</v>
      </c>
      <c r="D35" s="365" t="s">
        <v>26</v>
      </c>
      <c r="E35" s="402" t="s">
        <v>2</v>
      </c>
      <c r="F35" s="290" t="s">
        <v>30</v>
      </c>
      <c r="G35" s="75"/>
      <c r="H35" s="8"/>
      <c r="I35" s="25"/>
      <c r="J35" s="51"/>
      <c r="K35" s="144"/>
      <c r="L35" s="125"/>
      <c r="M35" s="125"/>
      <c r="N35" s="34"/>
    </row>
    <row r="36" spans="1:14" x14ac:dyDescent="0.25">
      <c r="A36" s="318"/>
      <c r="B36" s="324"/>
      <c r="C36" s="324"/>
      <c r="D36" s="365"/>
      <c r="E36" s="402"/>
      <c r="F36" s="290" t="s">
        <v>31</v>
      </c>
      <c r="G36" s="75"/>
      <c r="H36" s="8"/>
      <c r="I36" s="25"/>
      <c r="J36" s="51"/>
      <c r="K36" s="144"/>
      <c r="L36" s="125"/>
      <c r="M36" s="125"/>
      <c r="N36" s="34"/>
    </row>
    <row r="37" spans="1:14" x14ac:dyDescent="0.25">
      <c r="A37" s="318"/>
      <c r="B37" s="324"/>
      <c r="C37" s="324"/>
      <c r="D37" s="365"/>
      <c r="E37" s="402"/>
      <c r="F37" s="81"/>
      <c r="G37" s="75"/>
      <c r="H37" s="8"/>
      <c r="I37" s="25"/>
      <c r="J37" s="51"/>
      <c r="K37" s="144"/>
      <c r="L37" s="125"/>
      <c r="M37" s="125"/>
      <c r="N37" s="34"/>
    </row>
    <row r="38" spans="1:14" x14ac:dyDescent="0.25">
      <c r="A38" s="318"/>
      <c r="B38" s="404"/>
      <c r="C38" s="404"/>
      <c r="D38" s="400"/>
      <c r="E38" s="403"/>
      <c r="F38" s="79"/>
      <c r="G38" s="73"/>
      <c r="H38" s="2"/>
      <c r="I38" s="26"/>
      <c r="J38" s="51"/>
      <c r="K38" s="142"/>
      <c r="L38" s="126"/>
      <c r="M38" s="126"/>
      <c r="N38" s="35"/>
    </row>
    <row r="39" spans="1:14" x14ac:dyDescent="0.25">
      <c r="A39" s="318"/>
      <c r="B39" s="324" t="s">
        <v>80</v>
      </c>
      <c r="C39" s="324" t="s">
        <v>6</v>
      </c>
      <c r="D39" s="365" t="s">
        <v>26</v>
      </c>
      <c r="E39" s="402" t="s">
        <v>2</v>
      </c>
      <c r="F39" s="290" t="s">
        <v>30</v>
      </c>
      <c r="G39" s="75"/>
      <c r="H39" s="8"/>
      <c r="I39" s="25"/>
      <c r="J39" s="51"/>
      <c r="K39" s="144"/>
      <c r="L39" s="125"/>
      <c r="M39" s="125"/>
      <c r="N39" s="34"/>
    </row>
    <row r="40" spans="1:14" x14ac:dyDescent="0.25">
      <c r="A40" s="318"/>
      <c r="B40" s="324"/>
      <c r="C40" s="324"/>
      <c r="D40" s="365"/>
      <c r="E40" s="402"/>
      <c r="F40" s="290" t="s">
        <v>31</v>
      </c>
      <c r="G40" s="75"/>
      <c r="H40" s="8"/>
      <c r="I40" s="25"/>
      <c r="J40" s="51"/>
      <c r="K40" s="144"/>
      <c r="L40" s="125"/>
      <c r="M40" s="125"/>
      <c r="N40" s="34"/>
    </row>
    <row r="41" spans="1:14" x14ac:dyDescent="0.25">
      <c r="A41" s="318"/>
      <c r="B41" s="324"/>
      <c r="C41" s="324"/>
      <c r="D41" s="365"/>
      <c r="E41" s="402"/>
      <c r="F41" s="290"/>
      <c r="G41" s="75"/>
      <c r="H41" s="8"/>
      <c r="I41" s="25"/>
      <c r="J41" s="51"/>
      <c r="K41" s="144"/>
      <c r="L41" s="125"/>
      <c r="M41" s="125"/>
      <c r="N41" s="34"/>
    </row>
    <row r="42" spans="1:14" x14ac:dyDescent="0.25">
      <c r="A42" s="318"/>
      <c r="B42" s="404"/>
      <c r="C42" s="404"/>
      <c r="D42" s="400"/>
      <c r="E42" s="403"/>
      <c r="F42" s="290"/>
      <c r="G42" s="73"/>
      <c r="H42" s="2"/>
      <c r="I42" s="26"/>
      <c r="J42" s="51"/>
      <c r="K42" s="142"/>
      <c r="L42" s="126"/>
      <c r="M42" s="126"/>
      <c r="N42" s="35"/>
    </row>
    <row r="43" spans="1:14" ht="15" hidden="1" customHeight="1" x14ac:dyDescent="0.25">
      <c r="A43" s="318"/>
      <c r="B43" s="324" t="s">
        <v>81</v>
      </c>
      <c r="C43" s="324" t="s">
        <v>6</v>
      </c>
      <c r="D43" s="365" t="s">
        <v>26</v>
      </c>
      <c r="E43" s="402" t="s">
        <v>2</v>
      </c>
      <c r="F43" s="81" t="s">
        <v>70</v>
      </c>
      <c r="G43" s="75"/>
      <c r="H43" s="8"/>
      <c r="I43" s="25"/>
      <c r="J43" s="51"/>
      <c r="K43" s="144"/>
      <c r="L43" s="125"/>
      <c r="M43" s="125"/>
      <c r="N43" s="34"/>
    </row>
    <row r="44" spans="1:14" ht="15" hidden="1" customHeight="1" x14ac:dyDescent="0.25">
      <c r="A44" s="318"/>
      <c r="B44" s="324"/>
      <c r="C44" s="324"/>
      <c r="D44" s="365"/>
      <c r="E44" s="402"/>
      <c r="F44" s="81" t="s">
        <v>71</v>
      </c>
      <c r="G44" s="75"/>
      <c r="H44" s="8"/>
      <c r="I44" s="25"/>
      <c r="J44" s="51"/>
      <c r="K44" s="144"/>
      <c r="L44" s="125"/>
      <c r="M44" s="125"/>
      <c r="N44" s="34"/>
    </row>
    <row r="45" spans="1:14" ht="15" hidden="1" customHeight="1" x14ac:dyDescent="0.25">
      <c r="A45" s="318"/>
      <c r="B45" s="324"/>
      <c r="C45" s="324"/>
      <c r="D45" s="365"/>
      <c r="E45" s="402"/>
      <c r="F45" s="81" t="s">
        <v>72</v>
      </c>
      <c r="G45" s="75"/>
      <c r="H45" s="8"/>
      <c r="I45" s="25"/>
      <c r="J45" s="51"/>
      <c r="K45" s="144"/>
      <c r="L45" s="125"/>
      <c r="M45" s="125"/>
      <c r="N45" s="34"/>
    </row>
    <row r="46" spans="1:14" ht="15" hidden="1" customHeight="1" x14ac:dyDescent="0.25">
      <c r="A46" s="318"/>
      <c r="B46" s="404"/>
      <c r="C46" s="404"/>
      <c r="D46" s="400"/>
      <c r="E46" s="403"/>
      <c r="F46" s="79" t="s">
        <v>112</v>
      </c>
      <c r="G46" s="73"/>
      <c r="H46" s="2"/>
      <c r="I46" s="26"/>
      <c r="J46" s="51"/>
      <c r="K46" s="142"/>
      <c r="L46" s="126"/>
      <c r="M46" s="126"/>
      <c r="N46" s="35"/>
    </row>
    <row r="47" spans="1:14" ht="15" hidden="1" customHeight="1" x14ac:dyDescent="0.25">
      <c r="A47" s="318"/>
      <c r="B47" s="324" t="s">
        <v>82</v>
      </c>
      <c r="C47" s="324" t="s">
        <v>6</v>
      </c>
      <c r="D47" s="365" t="s">
        <v>26</v>
      </c>
      <c r="E47" s="402" t="s">
        <v>2</v>
      </c>
      <c r="F47" s="81" t="s">
        <v>70</v>
      </c>
      <c r="G47" s="75"/>
      <c r="H47" s="8"/>
      <c r="I47" s="25"/>
      <c r="J47" s="51"/>
      <c r="K47" s="144"/>
      <c r="L47" s="125"/>
      <c r="M47" s="125"/>
      <c r="N47" s="34"/>
    </row>
    <row r="48" spans="1:14" ht="15" hidden="1" customHeight="1" x14ac:dyDescent="0.25">
      <c r="A48" s="318"/>
      <c r="B48" s="324"/>
      <c r="C48" s="324"/>
      <c r="D48" s="365"/>
      <c r="E48" s="402"/>
      <c r="F48" s="81" t="s">
        <v>71</v>
      </c>
      <c r="G48" s="75"/>
      <c r="H48" s="8"/>
      <c r="I48" s="25"/>
      <c r="J48" s="51"/>
      <c r="K48" s="144"/>
      <c r="L48" s="125"/>
      <c r="M48" s="125"/>
      <c r="N48" s="34"/>
    </row>
    <row r="49" spans="1:14" ht="15" hidden="1" customHeight="1" x14ac:dyDescent="0.25">
      <c r="A49" s="318"/>
      <c r="B49" s="324"/>
      <c r="C49" s="324"/>
      <c r="D49" s="365"/>
      <c r="E49" s="402"/>
      <c r="F49" s="81" t="s">
        <v>72</v>
      </c>
      <c r="G49" s="75"/>
      <c r="H49" s="8"/>
      <c r="I49" s="25"/>
      <c r="J49" s="51"/>
      <c r="K49" s="144"/>
      <c r="L49" s="125"/>
      <c r="M49" s="125"/>
      <c r="N49" s="34"/>
    </row>
    <row r="50" spans="1:14" ht="15" hidden="1" customHeight="1" x14ac:dyDescent="0.25">
      <c r="A50" s="318"/>
      <c r="B50" s="404"/>
      <c r="C50" s="404"/>
      <c r="D50" s="400"/>
      <c r="E50" s="403"/>
      <c r="F50" s="79" t="s">
        <v>112</v>
      </c>
      <c r="G50" s="73"/>
      <c r="H50" s="2"/>
      <c r="I50" s="26"/>
      <c r="J50" s="51"/>
      <c r="K50" s="142"/>
      <c r="L50" s="126"/>
      <c r="M50" s="126"/>
      <c r="N50" s="35"/>
    </row>
    <row r="51" spans="1:14" ht="15" hidden="1" customHeight="1" x14ac:dyDescent="0.25">
      <c r="A51" s="318"/>
      <c r="B51" s="324" t="s">
        <v>83</v>
      </c>
      <c r="C51" s="324" t="s">
        <v>6</v>
      </c>
      <c r="D51" s="365" t="s">
        <v>26</v>
      </c>
      <c r="E51" s="402" t="s">
        <v>2</v>
      </c>
      <c r="F51" s="81" t="s">
        <v>70</v>
      </c>
      <c r="G51" s="75"/>
      <c r="H51" s="8"/>
      <c r="I51" s="25"/>
      <c r="J51" s="51"/>
      <c r="K51" s="144"/>
      <c r="L51" s="125"/>
      <c r="M51" s="125"/>
      <c r="N51" s="34"/>
    </row>
    <row r="52" spans="1:14" ht="15" hidden="1" customHeight="1" x14ac:dyDescent="0.25">
      <c r="A52" s="318"/>
      <c r="B52" s="324"/>
      <c r="C52" s="324"/>
      <c r="D52" s="365"/>
      <c r="E52" s="402"/>
      <c r="F52" s="81" t="s">
        <v>71</v>
      </c>
      <c r="G52" s="75"/>
      <c r="H52" s="8"/>
      <c r="I52" s="25"/>
      <c r="J52" s="51"/>
      <c r="K52" s="144"/>
      <c r="L52" s="125"/>
      <c r="M52" s="125"/>
      <c r="N52" s="34"/>
    </row>
    <row r="53" spans="1:14" ht="15" hidden="1" customHeight="1" x14ac:dyDescent="0.25">
      <c r="A53" s="318"/>
      <c r="B53" s="324"/>
      <c r="C53" s="324"/>
      <c r="D53" s="365"/>
      <c r="E53" s="402"/>
      <c r="F53" s="81" t="s">
        <v>72</v>
      </c>
      <c r="G53" s="75"/>
      <c r="H53" s="8"/>
      <c r="I53" s="25"/>
      <c r="J53" s="51"/>
      <c r="K53" s="144"/>
      <c r="L53" s="125"/>
      <c r="M53" s="125"/>
      <c r="N53" s="34"/>
    </row>
    <row r="54" spans="1:14" ht="15" hidden="1" customHeight="1" x14ac:dyDescent="0.25">
      <c r="A54" s="405"/>
      <c r="B54" s="404"/>
      <c r="C54" s="404"/>
      <c r="D54" s="400"/>
      <c r="E54" s="403"/>
      <c r="F54" s="79" t="s">
        <v>112</v>
      </c>
      <c r="G54" s="73"/>
      <c r="H54" s="2"/>
      <c r="I54" s="26"/>
      <c r="J54" s="51"/>
      <c r="K54" s="142"/>
      <c r="L54" s="126"/>
      <c r="M54" s="126"/>
      <c r="N54" s="35"/>
    </row>
    <row r="55" spans="1:14" x14ac:dyDescent="0.25">
      <c r="A55" s="390" t="s">
        <v>38</v>
      </c>
      <c r="B55" s="391" t="s">
        <v>84</v>
      </c>
      <c r="C55" s="391" t="s">
        <v>6</v>
      </c>
      <c r="D55" s="392" t="s">
        <v>26</v>
      </c>
      <c r="E55" s="402" t="s">
        <v>2</v>
      </c>
      <c r="F55" s="290" t="s">
        <v>30</v>
      </c>
      <c r="G55" s="73"/>
      <c r="H55" s="2"/>
      <c r="I55" s="26"/>
      <c r="J55" s="51"/>
      <c r="K55" s="142"/>
      <c r="L55" s="126"/>
      <c r="M55" s="126"/>
      <c r="N55" s="35"/>
    </row>
    <row r="56" spans="1:14" x14ac:dyDescent="0.25">
      <c r="A56" s="318"/>
      <c r="B56" s="324"/>
      <c r="C56" s="324"/>
      <c r="D56" s="365"/>
      <c r="E56" s="402"/>
      <c r="F56" s="290" t="s">
        <v>31</v>
      </c>
      <c r="G56" s="75"/>
      <c r="H56" s="8"/>
      <c r="I56" s="25"/>
      <c r="J56" s="51"/>
      <c r="K56" s="144"/>
      <c r="L56" s="125"/>
      <c r="M56" s="125"/>
      <c r="N56" s="34"/>
    </row>
    <row r="57" spans="1:14" x14ac:dyDescent="0.25">
      <c r="A57" s="318"/>
      <c r="B57" s="324"/>
      <c r="C57" s="324"/>
      <c r="D57" s="365"/>
      <c r="E57" s="402"/>
      <c r="F57" s="81"/>
      <c r="G57" s="75"/>
      <c r="H57" s="8"/>
      <c r="I57" s="25"/>
      <c r="J57" s="51"/>
      <c r="K57" s="144"/>
      <c r="L57" s="125"/>
      <c r="M57" s="125"/>
      <c r="N57" s="34"/>
    </row>
    <row r="58" spans="1:14" x14ac:dyDescent="0.25">
      <c r="A58" s="318"/>
      <c r="B58" s="404"/>
      <c r="C58" s="404"/>
      <c r="D58" s="400"/>
      <c r="E58" s="403"/>
      <c r="F58" s="79"/>
      <c r="G58" s="73"/>
      <c r="H58" s="2"/>
      <c r="I58" s="26"/>
      <c r="J58" s="51"/>
      <c r="K58" s="142"/>
      <c r="L58" s="126"/>
      <c r="M58" s="126"/>
      <c r="N58" s="35"/>
    </row>
    <row r="59" spans="1:14" x14ac:dyDescent="0.25">
      <c r="A59" s="318"/>
      <c r="B59" s="324" t="s">
        <v>201</v>
      </c>
      <c r="C59" s="324" t="s">
        <v>6</v>
      </c>
      <c r="D59" s="365" t="s">
        <v>26</v>
      </c>
      <c r="E59" s="402" t="s">
        <v>2</v>
      </c>
      <c r="F59" s="290" t="s">
        <v>30</v>
      </c>
      <c r="G59" s="75"/>
      <c r="H59" s="8"/>
      <c r="I59" s="25"/>
      <c r="J59" s="51"/>
      <c r="K59" s="144"/>
      <c r="L59" s="125"/>
      <c r="M59" s="125"/>
      <c r="N59" s="34"/>
    </row>
    <row r="60" spans="1:14" x14ac:dyDescent="0.25">
      <c r="A60" s="318"/>
      <c r="B60" s="324"/>
      <c r="C60" s="324"/>
      <c r="D60" s="365"/>
      <c r="E60" s="402"/>
      <c r="F60" s="290" t="s">
        <v>31</v>
      </c>
      <c r="G60" s="75"/>
      <c r="H60" s="8"/>
      <c r="I60" s="25"/>
      <c r="J60" s="51"/>
      <c r="K60" s="144"/>
      <c r="L60" s="125"/>
      <c r="M60" s="125"/>
      <c r="N60" s="34"/>
    </row>
    <row r="61" spans="1:14" x14ac:dyDescent="0.25">
      <c r="A61" s="318"/>
      <c r="B61" s="324"/>
      <c r="C61" s="324"/>
      <c r="D61" s="365"/>
      <c r="E61" s="402"/>
      <c r="F61" s="81"/>
      <c r="G61" s="75"/>
      <c r="H61" s="8"/>
      <c r="I61" s="25"/>
      <c r="J61" s="51"/>
      <c r="K61" s="144"/>
      <c r="L61" s="125"/>
      <c r="M61" s="125"/>
      <c r="N61" s="34"/>
    </row>
    <row r="62" spans="1:14" x14ac:dyDescent="0.25">
      <c r="A62" s="318"/>
      <c r="B62" s="404"/>
      <c r="C62" s="404"/>
      <c r="D62" s="400"/>
      <c r="E62" s="403"/>
      <c r="F62" s="79"/>
      <c r="G62" s="73"/>
      <c r="H62" s="2"/>
      <c r="I62" s="26"/>
      <c r="J62" s="51"/>
      <c r="K62" s="142"/>
      <c r="L62" s="126"/>
      <c r="M62" s="126"/>
      <c r="N62" s="35"/>
    </row>
    <row r="63" spans="1:14" x14ac:dyDescent="0.25">
      <c r="A63" s="318"/>
      <c r="B63" s="324" t="s">
        <v>85</v>
      </c>
      <c r="C63" s="324" t="s">
        <v>6</v>
      </c>
      <c r="D63" s="365" t="s">
        <v>26</v>
      </c>
      <c r="E63" s="402" t="s">
        <v>2</v>
      </c>
      <c r="F63" s="290" t="s">
        <v>30</v>
      </c>
      <c r="G63" s="75"/>
      <c r="H63" s="8"/>
      <c r="I63" s="25"/>
      <c r="J63" s="51"/>
      <c r="K63" s="144"/>
      <c r="L63" s="125"/>
      <c r="M63" s="125"/>
      <c r="N63" s="34"/>
    </row>
    <row r="64" spans="1:14" x14ac:dyDescent="0.25">
      <c r="A64" s="318"/>
      <c r="B64" s="324"/>
      <c r="C64" s="324"/>
      <c r="D64" s="365"/>
      <c r="E64" s="402"/>
      <c r="F64" s="290" t="s">
        <v>31</v>
      </c>
      <c r="G64" s="75"/>
      <c r="H64" s="8"/>
      <c r="I64" s="25"/>
      <c r="J64" s="51"/>
      <c r="K64" s="144"/>
      <c r="L64" s="125"/>
      <c r="M64" s="125"/>
      <c r="N64" s="34"/>
    </row>
    <row r="65" spans="1:14" x14ac:dyDescent="0.25">
      <c r="A65" s="318"/>
      <c r="B65" s="324"/>
      <c r="C65" s="324"/>
      <c r="D65" s="365"/>
      <c r="E65" s="402"/>
      <c r="F65" s="81"/>
      <c r="G65" s="75"/>
      <c r="H65" s="8"/>
      <c r="I65" s="25"/>
      <c r="J65" s="51"/>
      <c r="K65" s="144"/>
      <c r="L65" s="125"/>
      <c r="M65" s="125"/>
      <c r="N65" s="34"/>
    </row>
    <row r="66" spans="1:14" ht="15" customHeight="1" x14ac:dyDescent="0.25">
      <c r="A66" s="318"/>
      <c r="B66" s="404"/>
      <c r="C66" s="404"/>
      <c r="D66" s="400"/>
      <c r="E66" s="403"/>
      <c r="F66" s="79"/>
      <c r="G66" s="73"/>
      <c r="H66" s="2"/>
      <c r="I66" s="26"/>
      <c r="J66" s="51"/>
      <c r="K66" s="142"/>
      <c r="L66" s="126"/>
      <c r="M66" s="126"/>
      <c r="N66" s="35"/>
    </row>
    <row r="67" spans="1:14" ht="15" customHeight="1" x14ac:dyDescent="0.25">
      <c r="A67" s="318"/>
      <c r="B67" s="324" t="s">
        <v>86</v>
      </c>
      <c r="C67" s="324" t="s">
        <v>6</v>
      </c>
      <c r="D67" s="365" t="s">
        <v>26</v>
      </c>
      <c r="E67" s="402" t="s">
        <v>2</v>
      </c>
      <c r="F67" s="290" t="s">
        <v>30</v>
      </c>
      <c r="G67" s="75"/>
      <c r="H67" s="8"/>
      <c r="I67" s="25"/>
      <c r="J67" s="51"/>
      <c r="K67" s="144"/>
      <c r="L67" s="125"/>
      <c r="M67" s="125"/>
      <c r="N67" s="34"/>
    </row>
    <row r="68" spans="1:14" ht="15" customHeight="1" x14ac:dyDescent="0.25">
      <c r="A68" s="318"/>
      <c r="B68" s="324"/>
      <c r="C68" s="324"/>
      <c r="D68" s="365"/>
      <c r="E68" s="402"/>
      <c r="F68" s="290" t="s">
        <v>31</v>
      </c>
      <c r="G68" s="75"/>
      <c r="H68" s="8"/>
      <c r="I68" s="25"/>
      <c r="J68" s="51"/>
      <c r="K68" s="144"/>
      <c r="L68" s="125"/>
      <c r="M68" s="125"/>
      <c r="N68" s="34"/>
    </row>
    <row r="69" spans="1:14" ht="15" customHeight="1" x14ac:dyDescent="0.25">
      <c r="A69" s="318"/>
      <c r="B69" s="324"/>
      <c r="C69" s="324"/>
      <c r="D69" s="365"/>
      <c r="E69" s="402"/>
      <c r="F69" s="81"/>
      <c r="G69" s="75"/>
      <c r="H69" s="8"/>
      <c r="I69" s="25"/>
      <c r="J69" s="51"/>
      <c r="K69" s="144"/>
      <c r="L69" s="125"/>
      <c r="M69" s="125"/>
      <c r="N69" s="34"/>
    </row>
    <row r="70" spans="1:14" ht="15" customHeight="1" x14ac:dyDescent="0.25">
      <c r="A70" s="318"/>
      <c r="B70" s="404"/>
      <c r="C70" s="404"/>
      <c r="D70" s="400"/>
      <c r="E70" s="403"/>
      <c r="F70" s="79"/>
      <c r="G70" s="73"/>
      <c r="H70" s="2"/>
      <c r="I70" s="26"/>
      <c r="J70" s="51"/>
      <c r="K70" s="142"/>
      <c r="L70" s="126"/>
      <c r="M70" s="126"/>
      <c r="N70" s="35"/>
    </row>
    <row r="71" spans="1:14" ht="15" hidden="1" customHeight="1" x14ac:dyDescent="0.25">
      <c r="A71" s="318"/>
      <c r="B71" s="324" t="s">
        <v>87</v>
      </c>
      <c r="C71" s="324" t="s">
        <v>6</v>
      </c>
      <c r="D71" s="365" t="s">
        <v>26</v>
      </c>
      <c r="E71" s="402" t="s">
        <v>2</v>
      </c>
      <c r="F71" s="79" t="s">
        <v>70</v>
      </c>
      <c r="G71" s="75"/>
      <c r="H71" s="8"/>
      <c r="I71" s="25"/>
      <c r="J71" s="51"/>
      <c r="K71" s="144"/>
      <c r="L71" s="125"/>
      <c r="M71" s="125"/>
      <c r="N71" s="34"/>
    </row>
    <row r="72" spans="1:14" ht="15" hidden="1" customHeight="1" x14ac:dyDescent="0.25">
      <c r="A72" s="318"/>
      <c r="B72" s="324"/>
      <c r="C72" s="324"/>
      <c r="D72" s="365"/>
      <c r="E72" s="402"/>
      <c r="F72" s="81" t="s">
        <v>71</v>
      </c>
      <c r="G72" s="75"/>
      <c r="H72" s="8"/>
      <c r="I72" s="25"/>
      <c r="J72" s="51"/>
      <c r="K72" s="144"/>
      <c r="L72" s="125"/>
      <c r="M72" s="125"/>
      <c r="N72" s="34"/>
    </row>
    <row r="73" spans="1:14" ht="15" hidden="1" customHeight="1" x14ac:dyDescent="0.25">
      <c r="A73" s="318"/>
      <c r="B73" s="324"/>
      <c r="C73" s="324"/>
      <c r="D73" s="365"/>
      <c r="E73" s="402"/>
      <c r="F73" s="81" t="s">
        <v>72</v>
      </c>
      <c r="G73" s="75"/>
      <c r="H73" s="8"/>
      <c r="I73" s="25"/>
      <c r="J73" s="51"/>
      <c r="K73" s="144"/>
      <c r="L73" s="125"/>
      <c r="M73" s="125"/>
      <c r="N73" s="34"/>
    </row>
    <row r="74" spans="1:14" ht="15" hidden="1" customHeight="1" x14ac:dyDescent="0.25">
      <c r="A74" s="318"/>
      <c r="B74" s="404"/>
      <c r="C74" s="404"/>
      <c r="D74" s="400"/>
      <c r="E74" s="403"/>
      <c r="F74" s="79" t="s">
        <v>112</v>
      </c>
      <c r="G74" s="73"/>
      <c r="H74" s="2"/>
      <c r="I74" s="26"/>
      <c r="J74" s="51"/>
      <c r="K74" s="142"/>
      <c r="L74" s="126"/>
      <c r="M74" s="126"/>
      <c r="N74" s="35"/>
    </row>
    <row r="75" spans="1:14" ht="15" hidden="1" customHeight="1" x14ac:dyDescent="0.25">
      <c r="A75" s="318"/>
      <c r="B75" s="324" t="s">
        <v>88</v>
      </c>
      <c r="C75" s="324" t="s">
        <v>6</v>
      </c>
      <c r="D75" s="365" t="s">
        <v>26</v>
      </c>
      <c r="E75" s="402" t="s">
        <v>2</v>
      </c>
      <c r="F75" s="79" t="s">
        <v>70</v>
      </c>
      <c r="G75" s="75"/>
      <c r="H75" s="8"/>
      <c r="I75" s="25"/>
      <c r="J75" s="51"/>
      <c r="K75" s="144"/>
      <c r="L75" s="125"/>
      <c r="M75" s="125"/>
      <c r="N75" s="34"/>
    </row>
    <row r="76" spans="1:14" ht="15" hidden="1" customHeight="1" x14ac:dyDescent="0.25">
      <c r="A76" s="318"/>
      <c r="B76" s="324"/>
      <c r="C76" s="324"/>
      <c r="D76" s="365"/>
      <c r="E76" s="402"/>
      <c r="F76" s="81" t="s">
        <v>71</v>
      </c>
      <c r="G76" s="75"/>
      <c r="H76" s="8"/>
      <c r="I76" s="25"/>
      <c r="J76" s="51"/>
      <c r="K76" s="144"/>
      <c r="L76" s="125"/>
      <c r="M76" s="125"/>
      <c r="N76" s="34"/>
    </row>
    <row r="77" spans="1:14" ht="15" hidden="1" customHeight="1" x14ac:dyDescent="0.25">
      <c r="A77" s="318"/>
      <c r="B77" s="324"/>
      <c r="C77" s="324"/>
      <c r="D77" s="365"/>
      <c r="E77" s="402"/>
      <c r="F77" s="81" t="s">
        <v>72</v>
      </c>
      <c r="G77" s="75"/>
      <c r="H77" s="8"/>
      <c r="I77" s="25"/>
      <c r="J77" s="51"/>
      <c r="K77" s="144"/>
      <c r="L77" s="125"/>
      <c r="M77" s="125"/>
      <c r="N77" s="34"/>
    </row>
    <row r="78" spans="1:14" ht="15" hidden="1" customHeight="1" x14ac:dyDescent="0.25">
      <c r="A78" s="318"/>
      <c r="B78" s="404"/>
      <c r="C78" s="404"/>
      <c r="D78" s="400"/>
      <c r="E78" s="403"/>
      <c r="F78" s="79" t="s">
        <v>112</v>
      </c>
      <c r="G78" s="73"/>
      <c r="H78" s="2"/>
      <c r="I78" s="26"/>
      <c r="J78" s="51"/>
      <c r="K78" s="142"/>
      <c r="L78" s="126"/>
      <c r="M78" s="126"/>
      <c r="N78" s="35"/>
    </row>
    <row r="79" spans="1:14" ht="15" hidden="1" customHeight="1" x14ac:dyDescent="0.25">
      <c r="A79" s="318"/>
      <c r="B79" s="324" t="s">
        <v>89</v>
      </c>
      <c r="C79" s="324" t="s">
        <v>6</v>
      </c>
      <c r="D79" s="365" t="s">
        <v>26</v>
      </c>
      <c r="E79" s="402" t="s">
        <v>2</v>
      </c>
      <c r="F79" s="81" t="s">
        <v>70</v>
      </c>
      <c r="G79" s="75"/>
      <c r="H79" s="8"/>
      <c r="I79" s="25"/>
      <c r="J79" s="51"/>
      <c r="K79" s="144"/>
      <c r="L79" s="125"/>
      <c r="M79" s="125"/>
      <c r="N79" s="34"/>
    </row>
    <row r="80" spans="1:14" ht="15" hidden="1" customHeight="1" x14ac:dyDescent="0.25">
      <c r="A80" s="318"/>
      <c r="B80" s="324"/>
      <c r="C80" s="324"/>
      <c r="D80" s="365"/>
      <c r="E80" s="402"/>
      <c r="F80" s="81" t="s">
        <v>71</v>
      </c>
      <c r="G80" s="75"/>
      <c r="H80" s="8"/>
      <c r="I80" s="25"/>
      <c r="J80" s="51"/>
      <c r="K80" s="144"/>
      <c r="L80" s="125"/>
      <c r="M80" s="125"/>
      <c r="N80" s="34"/>
    </row>
    <row r="81" spans="1:14" ht="15" hidden="1" customHeight="1" x14ac:dyDescent="0.25">
      <c r="A81" s="318"/>
      <c r="B81" s="324"/>
      <c r="C81" s="324"/>
      <c r="D81" s="365"/>
      <c r="E81" s="402"/>
      <c r="F81" s="82" t="s">
        <v>72</v>
      </c>
      <c r="G81" s="76"/>
      <c r="H81" s="19"/>
      <c r="I81" s="66"/>
      <c r="J81" s="67"/>
      <c r="K81" s="145"/>
      <c r="L81" s="146"/>
      <c r="M81" s="146"/>
      <c r="N81" s="68"/>
    </row>
    <row r="82" spans="1:14" ht="15" hidden="1" customHeight="1" thickBot="1" x14ac:dyDescent="0.3">
      <c r="A82" s="319"/>
      <c r="B82" s="325"/>
      <c r="C82" s="325"/>
      <c r="D82" s="393"/>
      <c r="E82" s="403"/>
      <c r="F82" s="80" t="s">
        <v>112</v>
      </c>
      <c r="G82" s="74"/>
      <c r="H82" s="7"/>
      <c r="I82" s="29"/>
      <c r="J82" s="47"/>
      <c r="K82" s="143"/>
      <c r="L82" s="127"/>
      <c r="M82" s="127"/>
      <c r="N82" s="38"/>
    </row>
    <row r="83" spans="1:14" ht="15" customHeight="1" x14ac:dyDescent="0.25">
      <c r="A83" s="318" t="s">
        <v>39</v>
      </c>
      <c r="B83" s="324" t="s">
        <v>90</v>
      </c>
      <c r="C83" s="324" t="s">
        <v>6</v>
      </c>
      <c r="D83" s="365" t="s">
        <v>26</v>
      </c>
      <c r="E83" s="402" t="s">
        <v>2</v>
      </c>
      <c r="F83" s="290" t="s">
        <v>30</v>
      </c>
      <c r="G83" s="75"/>
      <c r="H83" s="8"/>
      <c r="I83" s="25"/>
      <c r="J83" s="51"/>
      <c r="K83" s="144"/>
      <c r="L83" s="125"/>
      <c r="M83" s="125"/>
      <c r="N83" s="34"/>
    </row>
    <row r="84" spans="1:14" ht="15" customHeight="1" x14ac:dyDescent="0.25">
      <c r="A84" s="318"/>
      <c r="B84" s="324"/>
      <c r="C84" s="324"/>
      <c r="D84" s="365"/>
      <c r="E84" s="402"/>
      <c r="F84" s="290" t="s">
        <v>31</v>
      </c>
      <c r="G84" s="75"/>
      <c r="H84" s="8"/>
      <c r="I84" s="25"/>
      <c r="J84" s="51"/>
      <c r="K84" s="144"/>
      <c r="L84" s="125"/>
      <c r="M84" s="125"/>
      <c r="N84" s="34"/>
    </row>
    <row r="85" spans="1:14" ht="15" customHeight="1" x14ac:dyDescent="0.25">
      <c r="A85" s="318"/>
      <c r="B85" s="324"/>
      <c r="C85" s="324"/>
      <c r="D85" s="365"/>
      <c r="E85" s="402"/>
      <c r="F85" s="81"/>
      <c r="G85" s="75"/>
      <c r="H85" s="8"/>
      <c r="I85" s="25"/>
      <c r="J85" s="51"/>
      <c r="K85" s="144"/>
      <c r="L85" s="125"/>
      <c r="M85" s="125"/>
      <c r="N85" s="34"/>
    </row>
    <row r="86" spans="1:14" ht="15" customHeight="1" x14ac:dyDescent="0.25">
      <c r="A86" s="318"/>
      <c r="B86" s="404"/>
      <c r="C86" s="404"/>
      <c r="D86" s="400"/>
      <c r="E86" s="403"/>
      <c r="F86" s="79"/>
      <c r="G86" s="73"/>
      <c r="H86" s="2"/>
      <c r="I86" s="26"/>
      <c r="J86" s="51"/>
      <c r="K86" s="142"/>
      <c r="L86" s="126"/>
      <c r="M86" s="126"/>
      <c r="N86" s="35"/>
    </row>
    <row r="87" spans="1:14" ht="15" customHeight="1" x14ac:dyDescent="0.25">
      <c r="A87" s="318"/>
      <c r="B87" s="324" t="s">
        <v>91</v>
      </c>
      <c r="C87" s="324" t="s">
        <v>6</v>
      </c>
      <c r="D87" s="365" t="s">
        <v>26</v>
      </c>
      <c r="E87" s="402" t="s">
        <v>2</v>
      </c>
      <c r="F87" s="290" t="s">
        <v>30</v>
      </c>
      <c r="G87" s="75"/>
      <c r="H87" s="8"/>
      <c r="I87" s="25"/>
      <c r="J87" s="51"/>
      <c r="K87" s="144"/>
      <c r="L87" s="125"/>
      <c r="M87" s="125"/>
      <c r="N87" s="34"/>
    </row>
    <row r="88" spans="1:14" ht="15" customHeight="1" x14ac:dyDescent="0.25">
      <c r="A88" s="318"/>
      <c r="B88" s="324"/>
      <c r="C88" s="324"/>
      <c r="D88" s="365"/>
      <c r="E88" s="402"/>
      <c r="F88" s="290" t="s">
        <v>31</v>
      </c>
      <c r="G88" s="75"/>
      <c r="H88" s="8"/>
      <c r="I88" s="25"/>
      <c r="J88" s="51"/>
      <c r="K88" s="144"/>
      <c r="L88" s="125"/>
      <c r="M88" s="125"/>
      <c r="N88" s="34"/>
    </row>
    <row r="89" spans="1:14" ht="15" customHeight="1" x14ac:dyDescent="0.25">
      <c r="A89" s="318"/>
      <c r="B89" s="324"/>
      <c r="C89" s="324"/>
      <c r="D89" s="365"/>
      <c r="E89" s="402"/>
      <c r="F89" s="81"/>
      <c r="G89" s="75"/>
      <c r="H89" s="8"/>
      <c r="I89" s="25"/>
      <c r="J89" s="51"/>
      <c r="K89" s="144"/>
      <c r="L89" s="125"/>
      <c r="M89" s="125"/>
      <c r="N89" s="34"/>
    </row>
    <row r="90" spans="1:14" ht="15" customHeight="1" x14ac:dyDescent="0.25">
      <c r="A90" s="318"/>
      <c r="B90" s="404"/>
      <c r="C90" s="404"/>
      <c r="D90" s="400"/>
      <c r="E90" s="403"/>
      <c r="F90" s="79"/>
      <c r="G90" s="73"/>
      <c r="H90" s="2"/>
      <c r="I90" s="26"/>
      <c r="J90" s="51"/>
      <c r="K90" s="142"/>
      <c r="L90" s="126"/>
      <c r="M90" s="126"/>
      <c r="N90" s="35"/>
    </row>
    <row r="91" spans="1:14" ht="15" customHeight="1" x14ac:dyDescent="0.25">
      <c r="A91" s="318"/>
      <c r="B91" s="324" t="s">
        <v>92</v>
      </c>
      <c r="C91" s="324" t="s">
        <v>6</v>
      </c>
      <c r="D91" s="365" t="s">
        <v>26</v>
      </c>
      <c r="E91" s="402" t="s">
        <v>2</v>
      </c>
      <c r="F91" s="290" t="s">
        <v>30</v>
      </c>
      <c r="G91" s="75"/>
      <c r="H91" s="8"/>
      <c r="I91" s="25"/>
      <c r="J91" s="51"/>
      <c r="K91" s="144"/>
      <c r="L91" s="125"/>
      <c r="M91" s="125"/>
      <c r="N91" s="34"/>
    </row>
    <row r="92" spans="1:14" ht="15" customHeight="1" x14ac:dyDescent="0.25">
      <c r="A92" s="318"/>
      <c r="B92" s="324"/>
      <c r="C92" s="324"/>
      <c r="D92" s="365"/>
      <c r="E92" s="402"/>
      <c r="F92" s="290" t="s">
        <v>31</v>
      </c>
      <c r="G92" s="75"/>
      <c r="H92" s="8"/>
      <c r="I92" s="25"/>
      <c r="J92" s="51"/>
      <c r="K92" s="144"/>
      <c r="L92" s="125"/>
      <c r="M92" s="125"/>
      <c r="N92" s="34"/>
    </row>
    <row r="93" spans="1:14" ht="15" customHeight="1" x14ac:dyDescent="0.25">
      <c r="A93" s="318"/>
      <c r="B93" s="324"/>
      <c r="C93" s="324"/>
      <c r="D93" s="365"/>
      <c r="E93" s="402"/>
      <c r="F93" s="81"/>
      <c r="G93" s="75"/>
      <c r="H93" s="8"/>
      <c r="I93" s="25"/>
      <c r="J93" s="51"/>
      <c r="K93" s="144"/>
      <c r="L93" s="125"/>
      <c r="M93" s="125"/>
      <c r="N93" s="34"/>
    </row>
    <row r="94" spans="1:14" ht="15" customHeight="1" x14ac:dyDescent="0.25">
      <c r="A94" s="318"/>
      <c r="B94" s="404"/>
      <c r="C94" s="404"/>
      <c r="D94" s="400"/>
      <c r="E94" s="403"/>
      <c r="F94" s="79"/>
      <c r="G94" s="73"/>
      <c r="H94" s="2"/>
      <c r="I94" s="26"/>
      <c r="J94" s="51"/>
      <c r="K94" s="142"/>
      <c r="L94" s="126"/>
      <c r="M94" s="126"/>
      <c r="N94" s="35"/>
    </row>
    <row r="95" spans="1:14" ht="15" customHeight="1" x14ac:dyDescent="0.25">
      <c r="A95" s="318"/>
      <c r="B95" s="324" t="s">
        <v>93</v>
      </c>
      <c r="C95" s="324" t="s">
        <v>6</v>
      </c>
      <c r="D95" s="365" t="s">
        <v>26</v>
      </c>
      <c r="E95" s="402" t="s">
        <v>2</v>
      </c>
      <c r="F95" s="290" t="s">
        <v>30</v>
      </c>
      <c r="G95" s="75"/>
      <c r="H95" s="8"/>
      <c r="I95" s="25"/>
      <c r="J95" s="51"/>
      <c r="K95" s="144"/>
      <c r="L95" s="125"/>
      <c r="M95" s="125"/>
      <c r="N95" s="34"/>
    </row>
    <row r="96" spans="1:14" ht="15" customHeight="1" x14ac:dyDescent="0.25">
      <c r="A96" s="318"/>
      <c r="B96" s="324"/>
      <c r="C96" s="324"/>
      <c r="D96" s="365"/>
      <c r="E96" s="402"/>
      <c r="F96" s="290" t="s">
        <v>31</v>
      </c>
      <c r="G96" s="75"/>
      <c r="H96" s="8"/>
      <c r="I96" s="25"/>
      <c r="J96" s="51"/>
      <c r="K96" s="144"/>
      <c r="L96" s="125"/>
      <c r="M96" s="125"/>
      <c r="N96" s="34"/>
    </row>
    <row r="97" spans="1:14" ht="15" customHeight="1" x14ac:dyDescent="0.25">
      <c r="A97" s="318"/>
      <c r="B97" s="324"/>
      <c r="C97" s="324"/>
      <c r="D97" s="365"/>
      <c r="E97" s="402"/>
      <c r="F97" s="81"/>
      <c r="G97" s="75"/>
      <c r="H97" s="8"/>
      <c r="I97" s="25"/>
      <c r="J97" s="51"/>
      <c r="K97" s="144"/>
      <c r="L97" s="125"/>
      <c r="M97" s="125"/>
      <c r="N97" s="34"/>
    </row>
    <row r="98" spans="1:14" ht="15" customHeight="1" x14ac:dyDescent="0.25">
      <c r="A98" s="318"/>
      <c r="B98" s="404"/>
      <c r="C98" s="404"/>
      <c r="D98" s="400"/>
      <c r="E98" s="403"/>
      <c r="F98" s="79"/>
      <c r="G98" s="73"/>
      <c r="H98" s="2"/>
      <c r="I98" s="26"/>
      <c r="J98" s="51"/>
      <c r="K98" s="142"/>
      <c r="L98" s="126"/>
      <c r="M98" s="126"/>
      <c r="N98" s="35"/>
    </row>
    <row r="99" spans="1:14" ht="15" hidden="1" customHeight="1" x14ac:dyDescent="0.25">
      <c r="A99" s="318"/>
      <c r="B99" s="324" t="s">
        <v>94</v>
      </c>
      <c r="C99" s="324" t="s">
        <v>6</v>
      </c>
      <c r="D99" s="365" t="s">
        <v>26</v>
      </c>
      <c r="E99" s="402" t="s">
        <v>2</v>
      </c>
      <c r="F99" s="81" t="s">
        <v>70</v>
      </c>
      <c r="G99" s="75"/>
      <c r="H99" s="8"/>
      <c r="I99" s="25"/>
      <c r="J99" s="51"/>
      <c r="K99" s="144"/>
      <c r="L99" s="125"/>
      <c r="M99" s="125"/>
      <c r="N99" s="34"/>
    </row>
    <row r="100" spans="1:14" ht="15" hidden="1" customHeight="1" x14ac:dyDescent="0.25">
      <c r="A100" s="318"/>
      <c r="B100" s="324"/>
      <c r="C100" s="324"/>
      <c r="D100" s="365"/>
      <c r="E100" s="402"/>
      <c r="F100" s="81" t="s">
        <v>71</v>
      </c>
      <c r="G100" s="75"/>
      <c r="H100" s="8"/>
      <c r="I100" s="25"/>
      <c r="J100" s="51"/>
      <c r="K100" s="144"/>
      <c r="L100" s="125"/>
      <c r="M100" s="125"/>
      <c r="N100" s="34"/>
    </row>
    <row r="101" spans="1:14" ht="15" hidden="1" customHeight="1" x14ac:dyDescent="0.25">
      <c r="A101" s="318"/>
      <c r="B101" s="324"/>
      <c r="C101" s="324"/>
      <c r="D101" s="365"/>
      <c r="E101" s="402"/>
      <c r="F101" s="81" t="s">
        <v>72</v>
      </c>
      <c r="G101" s="75"/>
      <c r="H101" s="8"/>
      <c r="I101" s="25"/>
      <c r="J101" s="51"/>
      <c r="K101" s="144"/>
      <c r="L101" s="125"/>
      <c r="M101" s="125"/>
      <c r="N101" s="34"/>
    </row>
    <row r="102" spans="1:14" ht="15" hidden="1" customHeight="1" x14ac:dyDescent="0.25">
      <c r="A102" s="318"/>
      <c r="B102" s="404"/>
      <c r="C102" s="404"/>
      <c r="D102" s="400"/>
      <c r="E102" s="403"/>
      <c r="F102" s="79" t="s">
        <v>112</v>
      </c>
      <c r="G102" s="73"/>
      <c r="H102" s="2"/>
      <c r="I102" s="26"/>
      <c r="J102" s="51"/>
      <c r="K102" s="142"/>
      <c r="L102" s="126"/>
      <c r="M102" s="126"/>
      <c r="N102" s="35"/>
    </row>
    <row r="103" spans="1:14" ht="15" hidden="1" customHeight="1" x14ac:dyDescent="0.25">
      <c r="A103" s="318"/>
      <c r="B103" s="324" t="s">
        <v>95</v>
      </c>
      <c r="C103" s="324" t="s">
        <v>6</v>
      </c>
      <c r="D103" s="365" t="s">
        <v>26</v>
      </c>
      <c r="E103" s="402" t="s">
        <v>2</v>
      </c>
      <c r="F103" s="81" t="s">
        <v>70</v>
      </c>
      <c r="G103" s="75"/>
      <c r="H103" s="8"/>
      <c r="I103" s="25"/>
      <c r="J103" s="51"/>
      <c r="K103" s="144"/>
      <c r="L103" s="125"/>
      <c r="M103" s="125"/>
      <c r="N103" s="34"/>
    </row>
    <row r="104" spans="1:14" ht="15" hidden="1" customHeight="1" x14ac:dyDescent="0.25">
      <c r="A104" s="318"/>
      <c r="B104" s="324"/>
      <c r="C104" s="324"/>
      <c r="D104" s="365"/>
      <c r="E104" s="402"/>
      <c r="F104" s="81" t="s">
        <v>71</v>
      </c>
      <c r="G104" s="75"/>
      <c r="H104" s="8"/>
      <c r="I104" s="25"/>
      <c r="J104" s="51"/>
      <c r="K104" s="144"/>
      <c r="L104" s="125"/>
      <c r="M104" s="125"/>
      <c r="N104" s="34"/>
    </row>
    <row r="105" spans="1:14" ht="15" hidden="1" customHeight="1" x14ac:dyDescent="0.25">
      <c r="A105" s="318"/>
      <c r="B105" s="324"/>
      <c r="C105" s="324"/>
      <c r="D105" s="365"/>
      <c r="E105" s="402"/>
      <c r="F105" s="81" t="s">
        <v>72</v>
      </c>
      <c r="G105" s="75"/>
      <c r="H105" s="8"/>
      <c r="I105" s="25"/>
      <c r="J105" s="51"/>
      <c r="K105" s="144"/>
      <c r="L105" s="125"/>
      <c r="M105" s="125"/>
      <c r="N105" s="34"/>
    </row>
    <row r="106" spans="1:14" ht="15" hidden="1" customHeight="1" x14ac:dyDescent="0.25">
      <c r="A106" s="318"/>
      <c r="B106" s="404"/>
      <c r="C106" s="404"/>
      <c r="D106" s="400"/>
      <c r="E106" s="403"/>
      <c r="F106" s="79" t="s">
        <v>112</v>
      </c>
      <c r="G106" s="73"/>
      <c r="H106" s="2"/>
      <c r="I106" s="26"/>
      <c r="J106" s="51"/>
      <c r="K106" s="142"/>
      <c r="L106" s="126"/>
      <c r="M106" s="126"/>
      <c r="N106" s="35"/>
    </row>
    <row r="107" spans="1:14" ht="15" hidden="1" customHeight="1" x14ac:dyDescent="0.25">
      <c r="A107" s="318"/>
      <c r="B107" s="324" t="s">
        <v>96</v>
      </c>
      <c r="C107" s="324" t="s">
        <v>6</v>
      </c>
      <c r="D107" s="365" t="s">
        <v>26</v>
      </c>
      <c r="E107" s="402" t="s">
        <v>2</v>
      </c>
      <c r="F107" s="81" t="s">
        <v>70</v>
      </c>
      <c r="G107" s="75"/>
      <c r="H107" s="8"/>
      <c r="I107" s="25"/>
      <c r="J107" s="51"/>
      <c r="K107" s="144"/>
      <c r="L107" s="125"/>
      <c r="M107" s="125"/>
      <c r="N107" s="34"/>
    </row>
    <row r="108" spans="1:14" ht="15" hidden="1" customHeight="1" x14ac:dyDescent="0.25">
      <c r="A108" s="318"/>
      <c r="B108" s="324"/>
      <c r="C108" s="324"/>
      <c r="D108" s="365"/>
      <c r="E108" s="402"/>
      <c r="F108" s="81" t="s">
        <v>71</v>
      </c>
      <c r="G108" s="75"/>
      <c r="H108" s="8"/>
      <c r="I108" s="25"/>
      <c r="J108" s="51"/>
      <c r="K108" s="144"/>
      <c r="L108" s="125"/>
      <c r="M108" s="125"/>
      <c r="N108" s="34"/>
    </row>
    <row r="109" spans="1:14" ht="15" hidden="1" customHeight="1" x14ac:dyDescent="0.25">
      <c r="A109" s="318"/>
      <c r="B109" s="324"/>
      <c r="C109" s="324"/>
      <c r="D109" s="365"/>
      <c r="E109" s="402"/>
      <c r="F109" s="81" t="s">
        <v>72</v>
      </c>
      <c r="G109" s="75"/>
      <c r="H109" s="8"/>
      <c r="I109" s="25"/>
      <c r="J109" s="51"/>
      <c r="K109" s="144"/>
      <c r="L109" s="125"/>
      <c r="M109" s="125"/>
      <c r="N109" s="34"/>
    </row>
    <row r="110" spans="1:14" ht="15" hidden="1" customHeight="1" x14ac:dyDescent="0.25">
      <c r="A110" s="318"/>
      <c r="B110" s="404"/>
      <c r="C110" s="404"/>
      <c r="D110" s="400"/>
      <c r="E110" s="403"/>
      <c r="F110" s="79" t="s">
        <v>112</v>
      </c>
      <c r="G110" s="73"/>
      <c r="H110" s="2"/>
      <c r="I110" s="26"/>
      <c r="J110" s="51"/>
      <c r="K110" s="142"/>
      <c r="L110" s="126"/>
      <c r="M110" s="126"/>
      <c r="N110" s="35"/>
    </row>
    <row r="111" spans="1:14" x14ac:dyDescent="0.25">
      <c r="A111" s="318" t="s">
        <v>40</v>
      </c>
      <c r="B111" s="324" t="s">
        <v>99</v>
      </c>
      <c r="C111" s="324" t="s">
        <v>6</v>
      </c>
      <c r="D111" s="365" t="s">
        <v>26</v>
      </c>
      <c r="E111" s="402" t="s">
        <v>2</v>
      </c>
      <c r="F111" s="290" t="s">
        <v>30</v>
      </c>
      <c r="G111" s="75"/>
      <c r="H111" s="8"/>
      <c r="I111" s="25"/>
      <c r="J111" s="51"/>
      <c r="K111" s="144"/>
      <c r="L111" s="125"/>
      <c r="M111" s="125"/>
      <c r="N111" s="34"/>
    </row>
    <row r="112" spans="1:14" x14ac:dyDescent="0.25">
      <c r="A112" s="318"/>
      <c r="B112" s="324"/>
      <c r="C112" s="324"/>
      <c r="D112" s="365"/>
      <c r="E112" s="402"/>
      <c r="F112" s="290" t="s">
        <v>31</v>
      </c>
      <c r="G112" s="75"/>
      <c r="H112" s="8"/>
      <c r="I112" s="25"/>
      <c r="J112" s="51"/>
      <c r="K112" s="144"/>
      <c r="L112" s="125"/>
      <c r="M112" s="125"/>
      <c r="N112" s="34"/>
    </row>
    <row r="113" spans="1:14" x14ac:dyDescent="0.25">
      <c r="A113" s="318"/>
      <c r="B113" s="324"/>
      <c r="C113" s="324"/>
      <c r="D113" s="365"/>
      <c r="E113" s="402"/>
      <c r="F113" s="81"/>
      <c r="G113" s="75"/>
      <c r="H113" s="8"/>
      <c r="I113" s="25"/>
      <c r="J113" s="51"/>
      <c r="K113" s="144"/>
      <c r="L113" s="125"/>
      <c r="M113" s="125"/>
      <c r="N113" s="34"/>
    </row>
    <row r="114" spans="1:14" x14ac:dyDescent="0.25">
      <c r="A114" s="318"/>
      <c r="B114" s="404"/>
      <c r="C114" s="404"/>
      <c r="D114" s="400"/>
      <c r="E114" s="403"/>
      <c r="F114" s="79"/>
      <c r="G114" s="73"/>
      <c r="H114" s="2"/>
      <c r="I114" s="26"/>
      <c r="J114" s="51"/>
      <c r="K114" s="142"/>
      <c r="L114" s="126"/>
      <c r="M114" s="126"/>
      <c r="N114" s="35"/>
    </row>
    <row r="115" spans="1:14" x14ac:dyDescent="0.25">
      <c r="A115" s="318"/>
      <c r="B115" s="324" t="s">
        <v>100</v>
      </c>
      <c r="C115" s="324" t="s">
        <v>6</v>
      </c>
      <c r="D115" s="365" t="s">
        <v>26</v>
      </c>
      <c r="E115" s="402" t="s">
        <v>2</v>
      </c>
      <c r="F115" s="290" t="s">
        <v>30</v>
      </c>
      <c r="G115" s="75"/>
      <c r="H115" s="8"/>
      <c r="I115" s="25"/>
      <c r="J115" s="51"/>
      <c r="K115" s="144"/>
      <c r="L115" s="125"/>
      <c r="M115" s="125"/>
      <c r="N115" s="34"/>
    </row>
    <row r="116" spans="1:14" x14ac:dyDescent="0.25">
      <c r="A116" s="318"/>
      <c r="B116" s="324"/>
      <c r="C116" s="324"/>
      <c r="D116" s="365"/>
      <c r="E116" s="402"/>
      <c r="F116" s="290" t="s">
        <v>31</v>
      </c>
      <c r="G116" s="75"/>
      <c r="H116" s="8"/>
      <c r="I116" s="25"/>
      <c r="J116" s="51"/>
      <c r="K116" s="144"/>
      <c r="L116" s="125"/>
      <c r="M116" s="125"/>
      <c r="N116" s="34"/>
    </row>
    <row r="117" spans="1:14" x14ac:dyDescent="0.25">
      <c r="A117" s="318"/>
      <c r="B117" s="324"/>
      <c r="C117" s="324"/>
      <c r="D117" s="365"/>
      <c r="E117" s="402"/>
      <c r="F117" s="81"/>
      <c r="G117" s="75"/>
      <c r="H117" s="8"/>
      <c r="I117" s="25"/>
      <c r="J117" s="51"/>
      <c r="K117" s="144"/>
      <c r="L117" s="125"/>
      <c r="M117" s="125"/>
      <c r="N117" s="34"/>
    </row>
    <row r="118" spans="1:14" x14ac:dyDescent="0.25">
      <c r="A118" s="318"/>
      <c r="B118" s="404"/>
      <c r="C118" s="404"/>
      <c r="D118" s="400"/>
      <c r="E118" s="403"/>
      <c r="F118" s="79"/>
      <c r="G118" s="73"/>
      <c r="H118" s="2"/>
      <c r="I118" s="26"/>
      <c r="J118" s="51"/>
      <c r="K118" s="142"/>
      <c r="L118" s="126"/>
      <c r="M118" s="126"/>
      <c r="N118" s="35"/>
    </row>
    <row r="119" spans="1:14" x14ac:dyDescent="0.25">
      <c r="A119" s="318"/>
      <c r="B119" s="324" t="s">
        <v>101</v>
      </c>
      <c r="C119" s="324" t="s">
        <v>6</v>
      </c>
      <c r="D119" s="365" t="s">
        <v>26</v>
      </c>
      <c r="E119" s="402" t="s">
        <v>2</v>
      </c>
      <c r="F119" s="290" t="s">
        <v>30</v>
      </c>
      <c r="G119" s="75"/>
      <c r="H119" s="8"/>
      <c r="I119" s="25"/>
      <c r="J119" s="51"/>
      <c r="K119" s="144"/>
      <c r="L119" s="125"/>
      <c r="M119" s="125"/>
      <c r="N119" s="34"/>
    </row>
    <row r="120" spans="1:14" x14ac:dyDescent="0.25">
      <c r="A120" s="318"/>
      <c r="B120" s="324"/>
      <c r="C120" s="324"/>
      <c r="D120" s="365"/>
      <c r="E120" s="402"/>
      <c r="F120" s="290" t="s">
        <v>31</v>
      </c>
      <c r="G120" s="75"/>
      <c r="H120" s="8"/>
      <c r="I120" s="25"/>
      <c r="J120" s="51"/>
      <c r="K120" s="144"/>
      <c r="L120" s="125"/>
      <c r="M120" s="125"/>
      <c r="N120" s="34"/>
    </row>
    <row r="121" spans="1:14" x14ac:dyDescent="0.25">
      <c r="A121" s="318"/>
      <c r="B121" s="324"/>
      <c r="C121" s="324"/>
      <c r="D121" s="365"/>
      <c r="E121" s="402"/>
      <c r="F121" s="81"/>
      <c r="G121" s="75"/>
      <c r="H121" s="8"/>
      <c r="I121" s="25"/>
      <c r="J121" s="51"/>
      <c r="K121" s="144"/>
      <c r="L121" s="125"/>
      <c r="M121" s="125"/>
      <c r="N121" s="34"/>
    </row>
    <row r="122" spans="1:14" x14ac:dyDescent="0.25">
      <c r="A122" s="318"/>
      <c r="B122" s="404"/>
      <c r="C122" s="404"/>
      <c r="D122" s="400"/>
      <c r="E122" s="403"/>
      <c r="F122" s="79"/>
      <c r="G122" s="73"/>
      <c r="H122" s="2"/>
      <c r="I122" s="26"/>
      <c r="J122" s="51"/>
      <c r="K122" s="142"/>
      <c r="L122" s="126"/>
      <c r="M122" s="126"/>
      <c r="N122" s="35"/>
    </row>
    <row r="123" spans="1:14" x14ac:dyDescent="0.25">
      <c r="A123" s="318"/>
      <c r="B123" s="324" t="s">
        <v>102</v>
      </c>
      <c r="C123" s="324" t="s">
        <v>6</v>
      </c>
      <c r="D123" s="365" t="s">
        <v>26</v>
      </c>
      <c r="E123" s="402" t="s">
        <v>2</v>
      </c>
      <c r="F123" s="290" t="s">
        <v>30</v>
      </c>
      <c r="G123" s="75"/>
      <c r="H123" s="8"/>
      <c r="I123" s="25"/>
      <c r="J123" s="51"/>
      <c r="K123" s="144"/>
      <c r="L123" s="125"/>
      <c r="M123" s="125"/>
      <c r="N123" s="34"/>
    </row>
    <row r="124" spans="1:14" x14ac:dyDescent="0.25">
      <c r="A124" s="318"/>
      <c r="B124" s="324"/>
      <c r="C124" s="324"/>
      <c r="D124" s="365"/>
      <c r="E124" s="402"/>
      <c r="F124" s="290" t="s">
        <v>31</v>
      </c>
      <c r="G124" s="75"/>
      <c r="H124" s="8"/>
      <c r="I124" s="25"/>
      <c r="J124" s="51"/>
      <c r="K124" s="144"/>
      <c r="L124" s="125"/>
      <c r="M124" s="125"/>
      <c r="N124" s="34"/>
    </row>
    <row r="125" spans="1:14" x14ac:dyDescent="0.25">
      <c r="A125" s="318"/>
      <c r="B125" s="324"/>
      <c r="C125" s="324"/>
      <c r="D125" s="365"/>
      <c r="E125" s="402"/>
      <c r="F125" s="81"/>
      <c r="G125" s="75"/>
      <c r="H125" s="8"/>
      <c r="I125" s="25"/>
      <c r="J125" s="51"/>
      <c r="K125" s="144"/>
      <c r="L125" s="125"/>
      <c r="M125" s="125"/>
      <c r="N125" s="34"/>
    </row>
    <row r="126" spans="1:14" x14ac:dyDescent="0.25">
      <c r="A126" s="318"/>
      <c r="B126" s="404"/>
      <c r="C126" s="404"/>
      <c r="D126" s="400"/>
      <c r="E126" s="403"/>
      <c r="F126" s="79"/>
      <c r="G126" s="73"/>
      <c r="H126" s="2"/>
      <c r="I126" s="26"/>
      <c r="J126" s="51"/>
      <c r="K126" s="142"/>
      <c r="L126" s="126"/>
      <c r="M126" s="126"/>
      <c r="N126" s="35"/>
    </row>
    <row r="127" spans="1:14" hidden="1" x14ac:dyDescent="0.25">
      <c r="A127" s="318"/>
      <c r="B127" s="324" t="s">
        <v>103</v>
      </c>
      <c r="C127" s="324" t="s">
        <v>6</v>
      </c>
      <c r="D127" s="365" t="s">
        <v>26</v>
      </c>
      <c r="E127" s="402" t="s">
        <v>69</v>
      </c>
      <c r="F127" s="79" t="s">
        <v>70</v>
      </c>
      <c r="G127" s="75"/>
      <c r="H127" s="8"/>
      <c r="I127" s="25"/>
      <c r="J127" s="51"/>
      <c r="K127" s="144"/>
      <c r="L127" s="125"/>
      <c r="M127" s="125"/>
      <c r="N127" s="34"/>
    </row>
    <row r="128" spans="1:14" hidden="1" x14ac:dyDescent="0.25">
      <c r="A128" s="318"/>
      <c r="B128" s="324"/>
      <c r="C128" s="324"/>
      <c r="D128" s="365"/>
      <c r="E128" s="402"/>
      <c r="F128" s="81" t="s">
        <v>71</v>
      </c>
      <c r="G128" s="75"/>
      <c r="H128" s="8"/>
      <c r="I128" s="25"/>
      <c r="J128" s="51"/>
      <c r="K128" s="144"/>
      <c r="L128" s="125"/>
      <c r="M128" s="125"/>
      <c r="N128" s="34"/>
    </row>
    <row r="129" spans="1:14" hidden="1" x14ac:dyDescent="0.25">
      <c r="A129" s="318"/>
      <c r="B129" s="324"/>
      <c r="C129" s="324"/>
      <c r="D129" s="365"/>
      <c r="E129" s="402"/>
      <c r="F129" s="81" t="s">
        <v>72</v>
      </c>
      <c r="G129" s="75"/>
      <c r="H129" s="8"/>
      <c r="I129" s="25"/>
      <c r="J129" s="51"/>
      <c r="K129" s="144"/>
      <c r="L129" s="125"/>
      <c r="M129" s="125"/>
      <c r="N129" s="34"/>
    </row>
    <row r="130" spans="1:14" hidden="1" x14ac:dyDescent="0.25">
      <c r="A130" s="318"/>
      <c r="B130" s="404"/>
      <c r="C130" s="404"/>
      <c r="D130" s="400"/>
      <c r="E130" s="403"/>
      <c r="F130" s="79" t="s">
        <v>112</v>
      </c>
      <c r="G130" s="73"/>
      <c r="H130" s="2"/>
      <c r="I130" s="26"/>
      <c r="J130" s="51"/>
      <c r="K130" s="142"/>
      <c r="L130" s="126"/>
      <c r="M130" s="126"/>
      <c r="N130" s="35"/>
    </row>
    <row r="131" spans="1:14" hidden="1" x14ac:dyDescent="0.25">
      <c r="A131" s="318"/>
      <c r="B131" s="324" t="s">
        <v>104</v>
      </c>
      <c r="C131" s="324" t="s">
        <v>6</v>
      </c>
      <c r="D131" s="365" t="s">
        <v>26</v>
      </c>
      <c r="E131" s="402" t="s">
        <v>69</v>
      </c>
      <c r="F131" s="79" t="s">
        <v>70</v>
      </c>
      <c r="G131" s="75"/>
      <c r="H131" s="8"/>
      <c r="I131" s="25"/>
      <c r="J131" s="51"/>
      <c r="K131" s="144"/>
      <c r="L131" s="125"/>
      <c r="M131" s="125"/>
      <c r="N131" s="34"/>
    </row>
    <row r="132" spans="1:14" hidden="1" x14ac:dyDescent="0.25">
      <c r="A132" s="318"/>
      <c r="B132" s="324"/>
      <c r="C132" s="324"/>
      <c r="D132" s="365"/>
      <c r="E132" s="402"/>
      <c r="F132" s="81" t="s">
        <v>71</v>
      </c>
      <c r="G132" s="75"/>
      <c r="H132" s="8"/>
      <c r="I132" s="25"/>
      <c r="J132" s="51"/>
      <c r="K132" s="144"/>
      <c r="L132" s="125"/>
      <c r="M132" s="125"/>
      <c r="N132" s="34"/>
    </row>
    <row r="133" spans="1:14" hidden="1" x14ac:dyDescent="0.25">
      <c r="A133" s="318"/>
      <c r="B133" s="324"/>
      <c r="C133" s="324"/>
      <c r="D133" s="365"/>
      <c r="E133" s="402"/>
      <c r="F133" s="81" t="s">
        <v>72</v>
      </c>
      <c r="G133" s="75"/>
      <c r="H133" s="8"/>
      <c r="I133" s="25"/>
      <c r="J133" s="51"/>
      <c r="K133" s="144"/>
      <c r="L133" s="125"/>
      <c r="M133" s="125"/>
      <c r="N133" s="34"/>
    </row>
    <row r="134" spans="1:14" hidden="1" x14ac:dyDescent="0.25">
      <c r="A134" s="318"/>
      <c r="B134" s="404"/>
      <c r="C134" s="404"/>
      <c r="D134" s="400"/>
      <c r="E134" s="403"/>
      <c r="F134" s="79" t="s">
        <v>112</v>
      </c>
      <c r="G134" s="73"/>
      <c r="H134" s="2"/>
      <c r="I134" s="26"/>
      <c r="J134" s="51"/>
      <c r="K134" s="142"/>
      <c r="L134" s="126"/>
      <c r="M134" s="126"/>
      <c r="N134" s="35"/>
    </row>
    <row r="135" spans="1:14" hidden="1" x14ac:dyDescent="0.25">
      <c r="A135" s="318"/>
      <c r="B135" s="391" t="s">
        <v>105</v>
      </c>
      <c r="C135" s="391" t="s">
        <v>6</v>
      </c>
      <c r="D135" s="392" t="s">
        <v>26</v>
      </c>
      <c r="E135" s="394" t="s">
        <v>69</v>
      </c>
      <c r="F135" s="81" t="s">
        <v>70</v>
      </c>
      <c r="G135" s="73"/>
      <c r="H135" s="2"/>
      <c r="I135" s="26"/>
      <c r="J135" s="51"/>
      <c r="K135" s="142"/>
      <c r="L135" s="126"/>
      <c r="M135" s="126"/>
      <c r="N135" s="35"/>
    </row>
    <row r="136" spans="1:14" hidden="1" x14ac:dyDescent="0.25">
      <c r="A136" s="318"/>
      <c r="B136" s="324"/>
      <c r="C136" s="324"/>
      <c r="D136" s="365"/>
      <c r="E136" s="402"/>
      <c r="F136" s="81" t="s">
        <v>71</v>
      </c>
      <c r="G136" s="75"/>
      <c r="H136" s="8"/>
      <c r="I136" s="25"/>
      <c r="J136" s="51"/>
      <c r="K136" s="144"/>
      <c r="L136" s="125"/>
      <c r="M136" s="125"/>
      <c r="N136" s="34"/>
    </row>
    <row r="137" spans="1:14" hidden="1" x14ac:dyDescent="0.25">
      <c r="A137" s="318"/>
      <c r="B137" s="324"/>
      <c r="C137" s="324"/>
      <c r="D137" s="365"/>
      <c r="E137" s="402"/>
      <c r="F137" s="82" t="s">
        <v>72</v>
      </c>
      <c r="G137" s="75"/>
      <c r="H137" s="8"/>
      <c r="I137" s="25"/>
      <c r="J137" s="51"/>
      <c r="K137" s="144"/>
      <c r="L137" s="125"/>
      <c r="M137" s="125"/>
      <c r="N137" s="34"/>
    </row>
    <row r="138" spans="1:14" ht="15.75" hidden="1" thickBot="1" x14ac:dyDescent="0.3">
      <c r="A138" s="318"/>
      <c r="B138" s="324"/>
      <c r="C138" s="324"/>
      <c r="D138" s="365"/>
      <c r="E138" s="402"/>
      <c r="F138" s="248" t="s">
        <v>112</v>
      </c>
      <c r="G138" s="88"/>
      <c r="H138" s="13"/>
      <c r="I138" s="27"/>
      <c r="J138" s="45"/>
      <c r="K138" s="249"/>
      <c r="L138" s="250"/>
      <c r="M138" s="250"/>
      <c r="N138" s="36"/>
    </row>
    <row r="139" spans="1:14" x14ac:dyDescent="0.25">
      <c r="B139" s="493" t="s">
        <v>204</v>
      </c>
      <c r="C139" s="493" t="s">
        <v>6</v>
      </c>
      <c r="D139" s="493" t="s">
        <v>26</v>
      </c>
      <c r="E139" s="493" t="s">
        <v>2</v>
      </c>
      <c r="F139" s="294" t="s">
        <v>30</v>
      </c>
      <c r="G139" s="293"/>
      <c r="H139" s="293"/>
      <c r="I139" s="293"/>
      <c r="J139" s="293"/>
    </row>
    <row r="140" spans="1:14" x14ac:dyDescent="0.25">
      <c r="B140" s="494"/>
      <c r="C140" s="494"/>
      <c r="D140" s="494"/>
      <c r="E140" s="494"/>
      <c r="F140" s="294" t="s">
        <v>31</v>
      </c>
      <c r="G140" s="293"/>
      <c r="H140" s="293"/>
      <c r="I140" s="293"/>
      <c r="J140" s="293"/>
    </row>
    <row r="141" spans="1:14" x14ac:dyDescent="0.25">
      <c r="B141" s="495" t="s">
        <v>205</v>
      </c>
      <c r="C141" s="495" t="s">
        <v>6</v>
      </c>
      <c r="D141" s="495" t="s">
        <v>26</v>
      </c>
      <c r="E141" s="495" t="s">
        <v>2</v>
      </c>
      <c r="F141" s="294" t="s">
        <v>30</v>
      </c>
      <c r="G141" s="293"/>
      <c r="H141" s="293"/>
      <c r="I141" s="293"/>
      <c r="J141" s="293"/>
    </row>
    <row r="142" spans="1:14" x14ac:dyDescent="0.25">
      <c r="B142" s="495"/>
      <c r="C142" s="495"/>
      <c r="D142" s="495"/>
      <c r="E142" s="495"/>
      <c r="F142" s="294" t="s">
        <v>31</v>
      </c>
      <c r="G142" s="293"/>
      <c r="H142" s="293"/>
      <c r="I142" s="293"/>
      <c r="J142" s="293"/>
    </row>
  </sheetData>
  <mergeCells count="184">
    <mergeCell ref="D139:D140"/>
    <mergeCell ref="B139:B140"/>
    <mergeCell ref="C139:C140"/>
    <mergeCell ref="E139:E140"/>
    <mergeCell ref="E141:E142"/>
    <mergeCell ref="D141:D142"/>
    <mergeCell ref="C141:C142"/>
    <mergeCell ref="B141:B142"/>
    <mergeCell ref="C2:D2"/>
    <mergeCell ref="E2:F2"/>
    <mergeCell ref="C14:C17"/>
    <mergeCell ref="D14:D17"/>
    <mergeCell ref="E14:E17"/>
    <mergeCell ref="B127:B130"/>
    <mergeCell ref="B131:B134"/>
    <mergeCell ref="B135:B138"/>
    <mergeCell ref="C135:C138"/>
    <mergeCell ref="E63:E66"/>
    <mergeCell ref="D67:D70"/>
    <mergeCell ref="E67:E70"/>
    <mergeCell ref="D71:D74"/>
    <mergeCell ref="E71:E74"/>
    <mergeCell ref="D75:D78"/>
    <mergeCell ref="E75:E78"/>
    <mergeCell ref="G2:I2"/>
    <mergeCell ref="J2:M2"/>
    <mergeCell ref="A1:C1"/>
    <mergeCell ref="D1:N1"/>
    <mergeCell ref="H8:H9"/>
    <mergeCell ref="I8:I9"/>
    <mergeCell ref="J8:J9"/>
    <mergeCell ref="A2:B2"/>
    <mergeCell ref="A3:N3"/>
    <mergeCell ref="A4:D4"/>
    <mergeCell ref="E4:N4"/>
    <mergeCell ref="K5:M5"/>
    <mergeCell ref="N14:N17"/>
    <mergeCell ref="A10:A13"/>
    <mergeCell ref="B10:B13"/>
    <mergeCell ref="D135:D138"/>
    <mergeCell ref="E135:E138"/>
    <mergeCell ref="C127:C130"/>
    <mergeCell ref="D127:D130"/>
    <mergeCell ref="E127:E130"/>
    <mergeCell ref="C131:C134"/>
    <mergeCell ref="D131:D134"/>
    <mergeCell ref="E131:E134"/>
    <mergeCell ref="A18:A21"/>
    <mergeCell ref="B18:B21"/>
    <mergeCell ref="D18:D21"/>
    <mergeCell ref="D119:D122"/>
    <mergeCell ref="E119:E122"/>
    <mergeCell ref="C123:C126"/>
    <mergeCell ref="D123:D126"/>
    <mergeCell ref="E123:E126"/>
    <mergeCell ref="A111:A138"/>
    <mergeCell ref="B111:B114"/>
    <mergeCell ref="B115:B118"/>
    <mergeCell ref="B119:B122"/>
    <mergeCell ref="B123:B126"/>
    <mergeCell ref="A14:A17"/>
    <mergeCell ref="B14:B17"/>
    <mergeCell ref="E87:E90"/>
    <mergeCell ref="C91:C94"/>
    <mergeCell ref="D91:D94"/>
    <mergeCell ref="C103:C106"/>
    <mergeCell ref="B103:B106"/>
    <mergeCell ref="B107:B110"/>
    <mergeCell ref="C119:C122"/>
    <mergeCell ref="D103:D106"/>
    <mergeCell ref="E103:E106"/>
    <mergeCell ref="C107:C110"/>
    <mergeCell ref="D107:D110"/>
    <mergeCell ref="E107:E110"/>
    <mergeCell ref="C111:C114"/>
    <mergeCell ref="D111:D114"/>
    <mergeCell ref="E111:E114"/>
    <mergeCell ref="C115:C118"/>
    <mergeCell ref="D115:D118"/>
    <mergeCell ref="E115:E118"/>
    <mergeCell ref="A55:A82"/>
    <mergeCell ref="A83:A110"/>
    <mergeCell ref="C75:C78"/>
    <mergeCell ref="D63:D66"/>
    <mergeCell ref="C95:C98"/>
    <mergeCell ref="D95:D98"/>
    <mergeCell ref="E95:E98"/>
    <mergeCell ref="C99:C102"/>
    <mergeCell ref="B87:B90"/>
    <mergeCell ref="B91:B94"/>
    <mergeCell ref="B95:B98"/>
    <mergeCell ref="B99:B102"/>
    <mergeCell ref="C83:C86"/>
    <mergeCell ref="B83:B86"/>
    <mergeCell ref="D99:D102"/>
    <mergeCell ref="E99:E102"/>
    <mergeCell ref="D83:D86"/>
    <mergeCell ref="E83:E86"/>
    <mergeCell ref="C87:C90"/>
    <mergeCell ref="D87:D90"/>
    <mergeCell ref="E91:E94"/>
    <mergeCell ref="B67:B70"/>
    <mergeCell ref="C55:C58"/>
    <mergeCell ref="D55:D58"/>
    <mergeCell ref="E55:E58"/>
    <mergeCell ref="B63:B66"/>
    <mergeCell ref="B79:B82"/>
    <mergeCell ref="C79:C82"/>
    <mergeCell ref="D79:D82"/>
    <mergeCell ref="E79:E82"/>
    <mergeCell ref="B55:B58"/>
    <mergeCell ref="B59:B62"/>
    <mergeCell ref="C59:C62"/>
    <mergeCell ref="D59:D62"/>
    <mergeCell ref="E59:E62"/>
    <mergeCell ref="C63:C66"/>
    <mergeCell ref="C67:C70"/>
    <mergeCell ref="C71:C74"/>
    <mergeCell ref="B71:B74"/>
    <mergeCell ref="B75:B78"/>
    <mergeCell ref="B39:B42"/>
    <mergeCell ref="B43:B46"/>
    <mergeCell ref="B47:B50"/>
    <mergeCell ref="D35:D38"/>
    <mergeCell ref="E35:E38"/>
    <mergeCell ref="D39:D42"/>
    <mergeCell ref="E39:E42"/>
    <mergeCell ref="C51:C54"/>
    <mergeCell ref="D51:D54"/>
    <mergeCell ref="E51:E54"/>
    <mergeCell ref="E27:E30"/>
    <mergeCell ref="B31:B34"/>
    <mergeCell ref="C31:C34"/>
    <mergeCell ref="D31:D34"/>
    <mergeCell ref="A25:A26"/>
    <mergeCell ref="B25:B26"/>
    <mergeCell ref="C25:C26"/>
    <mergeCell ref="D25:D26"/>
    <mergeCell ref="E25:E26"/>
    <mergeCell ref="A27:A54"/>
    <mergeCell ref="D43:D46"/>
    <mergeCell ref="E43:E46"/>
    <mergeCell ref="C47:C50"/>
    <mergeCell ref="D47:D50"/>
    <mergeCell ref="E47:E50"/>
    <mergeCell ref="B51:B54"/>
    <mergeCell ref="B27:B30"/>
    <mergeCell ref="C27:C30"/>
    <mergeCell ref="D27:D30"/>
    <mergeCell ref="C35:C38"/>
    <mergeCell ref="C39:C42"/>
    <mergeCell ref="C43:C46"/>
    <mergeCell ref="E31:E34"/>
    <mergeCell ref="B35:B38"/>
    <mergeCell ref="C18:C21"/>
    <mergeCell ref="E18:E21"/>
    <mergeCell ref="A22:N22"/>
    <mergeCell ref="A23:A24"/>
    <mergeCell ref="B23:B24"/>
    <mergeCell ref="C23:C24"/>
    <mergeCell ref="D23:D24"/>
    <mergeCell ref="E23:E24"/>
    <mergeCell ref="G18:G21"/>
    <mergeCell ref="H18:H21"/>
    <mergeCell ref="I18:I21"/>
    <mergeCell ref="J18:J21"/>
    <mergeCell ref="N18:N21"/>
    <mergeCell ref="C10:C13"/>
    <mergeCell ref="D10:D13"/>
    <mergeCell ref="E10:E13"/>
    <mergeCell ref="N10:N13"/>
    <mergeCell ref="A6:A9"/>
    <mergeCell ref="B6:B9"/>
    <mergeCell ref="C6:C9"/>
    <mergeCell ref="D6:D9"/>
    <mergeCell ref="E6:E9"/>
    <mergeCell ref="N6:N9"/>
    <mergeCell ref="F6:F7"/>
    <mergeCell ref="F8:F9"/>
    <mergeCell ref="G6:G7"/>
    <mergeCell ref="H6:H7"/>
    <mergeCell ref="I6:I7"/>
    <mergeCell ref="J6:J7"/>
    <mergeCell ref="G8:G9"/>
  </mergeCells>
  <conditionalFormatting sqref="J6">
    <cfRule type="cellIs" dxfId="66" priority="104" operator="between">
      <formula>95.0001</formula>
      <formula>100</formula>
    </cfRule>
    <cfRule type="cellIs" dxfId="65" priority="105" operator="between">
      <formula>90.00001</formula>
      <formula>95</formula>
    </cfRule>
    <cfRule type="cellIs" dxfId="64" priority="106" operator="between">
      <formula>9000001</formula>
      <formula>95</formula>
    </cfRule>
    <cfRule type="cellIs" dxfId="63" priority="108" operator="between">
      <formula>85.0000001</formula>
      <formula>90</formula>
    </cfRule>
    <cfRule type="top10" priority="109" rank="10"/>
    <cfRule type="cellIs" dxfId="62" priority="110" operator="between">
      <formula>0</formula>
      <formula>85</formula>
    </cfRule>
    <cfRule type="cellIs" dxfId="61" priority="111" operator="between">
      <formula>0</formula>
      <formula>85</formula>
    </cfRule>
    <cfRule type="cellIs" dxfId="60" priority="112" operator="between">
      <formula>82</formula>
      <formula>82</formula>
    </cfRule>
  </conditionalFormatting>
  <conditionalFormatting sqref="J14">
    <cfRule type="cellIs" dxfId="59" priority="84" operator="greaterThan">
      <formula>90</formula>
    </cfRule>
    <cfRule type="cellIs" dxfId="58" priority="85" operator="between">
      <formula>85.0001</formula>
      <formula>90</formula>
    </cfRule>
    <cfRule type="cellIs" dxfId="57" priority="86" operator="between">
      <formula>80.0001</formula>
      <formula>85</formula>
    </cfRule>
    <cfRule type="cellIs" dxfId="56" priority="87" operator="between">
      <formula>0</formula>
      <formula>80</formula>
    </cfRule>
  </conditionalFormatting>
  <conditionalFormatting sqref="J18">
    <cfRule type="cellIs" dxfId="55" priority="80" operator="greaterThan">
      <formula>90</formula>
    </cfRule>
    <cfRule type="cellIs" dxfId="54" priority="81" operator="between">
      <formula>85.0001</formula>
      <formula>90</formula>
    </cfRule>
    <cfRule type="cellIs" dxfId="53" priority="82" operator="between">
      <formula>80.0001</formula>
      <formula>85</formula>
    </cfRule>
    <cfRule type="cellIs" dxfId="52" priority="83" operator="between">
      <formula>0</formula>
      <formula>80</formula>
    </cfRule>
  </conditionalFormatting>
  <conditionalFormatting sqref="J6:J7">
    <cfRule type="cellIs" dxfId="51" priority="66" operator="between">
      <formula>$K$9</formula>
      <formula>$M$9</formula>
    </cfRule>
    <cfRule type="cellIs" dxfId="50" priority="67" operator="between">
      <formula>$K$8</formula>
      <formula>$M$8</formula>
    </cfRule>
    <cfRule type="cellIs" dxfId="49" priority="68" operator="between">
      <formula>$K$7</formula>
      <formula>$M$7</formula>
    </cfRule>
    <cfRule type="cellIs" dxfId="48" priority="69" operator="between">
      <formula>$K$6</formula>
      <formula>$M$6</formula>
    </cfRule>
    <cfRule type="cellIs" dxfId="47" priority="70" operator="between">
      <formula>$K$7</formula>
      <formula>$M$7</formula>
    </cfRule>
    <cfRule type="cellIs" dxfId="46" priority="71" operator="between">
      <formula>$K$6</formula>
      <formula>$M$6</formula>
    </cfRule>
  </conditionalFormatting>
  <conditionalFormatting sqref="J8">
    <cfRule type="cellIs" dxfId="45" priority="58" operator="between">
      <formula>95.0001</formula>
      <formula>100</formula>
    </cfRule>
    <cfRule type="cellIs" dxfId="44" priority="59" operator="between">
      <formula>90.00001</formula>
      <formula>95</formula>
    </cfRule>
    <cfRule type="cellIs" dxfId="43" priority="60" operator="between">
      <formula>9000001</formula>
      <formula>95</formula>
    </cfRule>
    <cfRule type="cellIs" dxfId="42" priority="61" operator="between">
      <formula>85.0000001</formula>
      <formula>90</formula>
    </cfRule>
    <cfRule type="top10" priority="62" rank="10"/>
    <cfRule type="cellIs" dxfId="41" priority="63" operator="between">
      <formula>0</formula>
      <formula>85</formula>
    </cfRule>
    <cfRule type="cellIs" dxfId="40" priority="64" operator="between">
      <formula>0</formula>
      <formula>85</formula>
    </cfRule>
    <cfRule type="cellIs" dxfId="39" priority="65" operator="between">
      <formula>82</formula>
      <formula>82</formula>
    </cfRule>
  </conditionalFormatting>
  <conditionalFormatting sqref="J8:J9">
    <cfRule type="cellIs" dxfId="38" priority="52" operator="between">
      <formula>$K$9</formula>
      <formula>$M$9</formula>
    </cfRule>
    <cfRule type="cellIs" dxfId="37" priority="53" operator="between">
      <formula>$K$8</formula>
      <formula>$M$8</formula>
    </cfRule>
    <cfRule type="cellIs" dxfId="36" priority="54" operator="between">
      <formula>$K$7</formula>
      <formula>$M$7</formula>
    </cfRule>
    <cfRule type="cellIs" dxfId="35" priority="55" operator="between">
      <formula>$K$6</formula>
      <formula>$M$6</formula>
    </cfRule>
    <cfRule type="cellIs" dxfId="34" priority="56" operator="between">
      <formula>$K$7</formula>
      <formula>$M$7</formula>
    </cfRule>
    <cfRule type="cellIs" dxfId="33" priority="57" operator="between">
      <formula>$K$6</formula>
      <formula>$M$6</formula>
    </cfRule>
  </conditionalFormatting>
  <conditionalFormatting sqref="J11:J13">
    <cfRule type="cellIs" dxfId="32" priority="25" operator="between">
      <formula>$K$13</formula>
      <formula>$M$13</formula>
    </cfRule>
    <cfRule type="cellIs" dxfId="31" priority="26" operator="between">
      <formula>$K$12</formula>
      <formula>$M$12</formula>
    </cfRule>
    <cfRule type="cellIs" dxfId="30" priority="27" operator="between">
      <formula>$K$11</formula>
      <formula>$M$11</formula>
    </cfRule>
    <cfRule type="cellIs" dxfId="29" priority="28" operator="between">
      <formula>$K$10</formula>
      <formula>$M$10</formula>
    </cfRule>
    <cfRule type="cellIs" dxfId="28" priority="29" operator="between">
      <formula>$K$10</formula>
      <formula>$M$10</formula>
    </cfRule>
    <cfRule type="cellIs" dxfId="27" priority="30" operator="greaterThan">
      <formula>98</formula>
    </cfRule>
    <cfRule type="cellIs" dxfId="26" priority="31" operator="between">
      <formula>97.0001</formula>
      <formula>98</formula>
    </cfRule>
    <cfRule type="cellIs" dxfId="25" priority="32" operator="between">
      <formula>95.0001</formula>
      <formula>97</formula>
    </cfRule>
    <cfRule type="cellIs" dxfId="24" priority="33" operator="between">
      <formula>0</formula>
      <formula>95</formula>
    </cfRule>
  </conditionalFormatting>
  <conditionalFormatting sqref="J14">
    <cfRule type="cellIs" dxfId="23" priority="21" operator="between">
      <formula>$K$17</formula>
      <formula>$M$17</formula>
    </cfRule>
    <cfRule type="cellIs" dxfId="22" priority="22" operator="between">
      <formula>$K$16</formula>
      <formula>$M$16</formula>
    </cfRule>
    <cfRule type="cellIs" dxfId="21" priority="23" operator="between">
      <formula>$K$15</formula>
      <formula>$M$15</formula>
    </cfRule>
    <cfRule type="cellIs" dxfId="20" priority="24" operator="between">
      <formula>$K$14</formula>
      <formula>$M$14</formula>
    </cfRule>
  </conditionalFormatting>
  <conditionalFormatting sqref="J15:J17">
    <cfRule type="cellIs" dxfId="19" priority="17" operator="greaterThan">
      <formula>90</formula>
    </cfRule>
    <cfRule type="cellIs" dxfId="18" priority="18" operator="between">
      <formula>85.0001</formula>
      <formula>90</formula>
    </cfRule>
    <cfRule type="cellIs" dxfId="17" priority="19" operator="between">
      <formula>80.0001</formula>
      <formula>85</formula>
    </cfRule>
    <cfRule type="cellIs" dxfId="16" priority="20" operator="between">
      <formula>0</formula>
      <formula>80</formula>
    </cfRule>
  </conditionalFormatting>
  <conditionalFormatting sqref="J15:J17">
    <cfRule type="cellIs" dxfId="15" priority="13" operator="between">
      <formula>$K$17</formula>
      <formula>$M$17</formula>
    </cfRule>
    <cfRule type="cellIs" dxfId="14" priority="14" operator="between">
      <formula>$K$16</formula>
      <formula>$M$16</formula>
    </cfRule>
    <cfRule type="cellIs" dxfId="13" priority="15" operator="between">
      <formula>$K$15</formula>
      <formula>$M$15</formula>
    </cfRule>
    <cfRule type="cellIs" dxfId="12" priority="16" operator="between">
      <formula>$K$14</formula>
      <formula>$M$14</formula>
    </cfRule>
  </conditionalFormatting>
  <conditionalFormatting sqref="J10">
    <cfRule type="cellIs" dxfId="11" priority="4" operator="between">
      <formula>$K$13</formula>
      <formula>$M$13</formula>
    </cfRule>
    <cfRule type="cellIs" dxfId="10" priority="5" operator="between">
      <formula>$K$12</formula>
      <formula>$M$12</formula>
    </cfRule>
    <cfRule type="cellIs" dxfId="9" priority="6" operator="between">
      <formula>$K$11</formula>
      <formula>$M$11</formula>
    </cfRule>
    <cfRule type="cellIs" dxfId="8" priority="7" operator="between">
      <formula>$K$10</formula>
      <formula>$M$10</formula>
    </cfRule>
    <cfRule type="cellIs" dxfId="7" priority="8" operator="between">
      <formula>$K$10</formula>
      <formula>$M$10</formula>
    </cfRule>
    <cfRule type="cellIs" dxfId="6" priority="9" operator="greaterThan">
      <formula>98</formula>
    </cfRule>
    <cfRule type="cellIs" dxfId="5" priority="10" operator="between">
      <formula>97.0001</formula>
      <formula>98</formula>
    </cfRule>
    <cfRule type="cellIs" dxfId="4" priority="11" operator="between">
      <formula>95.0001</formula>
      <formula>97</formula>
    </cfRule>
    <cfRule type="cellIs" dxfId="3" priority="12" operator="between">
      <formula>0</formula>
      <formula>95</formula>
    </cfRule>
  </conditionalFormatting>
  <conditionalFormatting sqref="J18:J21">
    <cfRule type="cellIs" dxfId="2" priority="1" operator="between">
      <formula>$K$21</formula>
      <formula>$M$21</formula>
    </cfRule>
    <cfRule type="cellIs" dxfId="1" priority="2" operator="between">
      <formula>$K$20</formula>
      <formula>$M$20</formula>
    </cfRule>
    <cfRule type="cellIs" dxfId="0" priority="3" operator="between">
      <formula>$K$19</formula>
      <formula>$M$19</formula>
    </cfRule>
  </conditionalFormatting>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MODERNIZACIÓN</vt:lpstr>
      <vt:lpstr>REORDENAMIENTO</vt:lpstr>
      <vt:lpstr>INFRAESTRUCTURA</vt:lpstr>
      <vt:lpstr>CARRERA</vt:lpstr>
      <vt:lpstr>INFORMACIÓN JUDICIAL</vt:lpstr>
      <vt:lpstr>FORMACIÓN JUDICIAL</vt:lpstr>
      <vt:lpstr>REGISTRO</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kelly leonor moron pallares</cp:lastModifiedBy>
  <dcterms:created xsi:type="dcterms:W3CDTF">2017-09-08T00:04:40Z</dcterms:created>
  <dcterms:modified xsi:type="dcterms:W3CDTF">2021-07-23T15:04:02Z</dcterms:modified>
</cp:coreProperties>
</file>