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hidePivotFieldList="1" defaultThemeVersion="166925"/>
  <mc:AlternateContent xmlns:mc="http://schemas.openxmlformats.org/markup-compatibility/2006">
    <mc:Choice Requires="x15">
      <x15ac:absPath xmlns:x15ac="http://schemas.microsoft.com/office/spreadsheetml/2010/11/ac" url="E:\Matrices de riesgo\2. Matriz de riesgos\2022\"/>
    </mc:Choice>
  </mc:AlternateContent>
  <xr:revisionPtr revIDLastSave="0" documentId="13_ncr:1_{EF92D877-AEA3-4F47-9FFA-8687E3437BD5}" xr6:coauthVersionLast="36" xr6:coauthVersionMax="47" xr10:uidLastSave="{00000000-0000-0000-0000-000000000000}"/>
  <bookViews>
    <workbookView xWindow="-105" yWindow="-105" windowWidth="23250" windowHeight="12570" tabRatio="599" firstSheet="8" activeTab="15" xr2:uid="{00000000-000D-0000-FFFF-FFFF00000000}"/>
  </bookViews>
  <sheets>
    <sheet name="Presentacion " sheetId="10" r:id="rId1"/>
    <sheet name="Analisis de Contexto" sheetId="22" r:id="rId2"/>
    <sheet name="Estrategias" sheetId="23" r:id="rId3"/>
    <sheet name="Instructivo" sheetId="3" r:id="rId4"/>
    <sheet name="Clasificación Riesgo" sheetId="4" r:id="rId5"/>
    <sheet name="Tabla probabilidad" sheetId="5" r:id="rId6"/>
    <sheet name="Tabla Impacto" sheetId="6" r:id="rId7"/>
    <sheet name="Tabla Valoración de Controles" sheetId="7" r:id="rId8"/>
    <sheet name="Matriz de Calor" sheetId="21" r:id="rId9"/>
    <sheet name="Hoja1" sheetId="13" state="hidden" r:id="rId10"/>
    <sheet name="LISTA" sheetId="2" state="hidden" r:id="rId11"/>
    <sheet name="Mapa Final" sheetId="1" r:id="rId12"/>
    <sheet name="Seguimiento 1 Trimestre" sheetId="18" r:id="rId13"/>
    <sheet name="Seguimiento 2 Trimestre" sheetId="17" r:id="rId14"/>
    <sheet name="Seguimiento 3 Trimestre " sheetId="19" r:id="rId15"/>
    <sheet name="Seguimiento 4 Trimestre " sheetId="20" r:id="rId16"/>
  </sheets>
  <externalReferences>
    <externalReference r:id="rId17"/>
    <externalReference r:id="rId18"/>
  </externalReferences>
  <definedNames>
    <definedName name="Data">'[1]Tabla de Valoración'!$I$2:$L$5</definedName>
    <definedName name="Diseño">'[1]Tabla de Valoración'!$I$2:$I$5</definedName>
    <definedName name="Ejecución">'[1]Tabla de Valoración'!$I$2:$L$2</definedName>
    <definedName name="Posibilidad">[2]Hoja2!$H$3:$H$7</definedName>
  </definedNames>
  <calcPr calcId="191028"/>
  <pivotCaches>
    <pivotCache cacheId="0" r:id="rId19"/>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0" i="20" l="1"/>
  <c r="A25" i="20"/>
  <c r="A20" i="20"/>
  <c r="A15" i="20"/>
  <c r="A10" i="20"/>
  <c r="A30" i="19"/>
  <c r="A25" i="19"/>
  <c r="A20" i="19"/>
  <c r="A15" i="19"/>
  <c r="A10" i="19"/>
  <c r="A30" i="17"/>
  <c r="A25" i="17"/>
  <c r="A20" i="17"/>
  <c r="A15" i="17"/>
  <c r="A10" i="17"/>
  <c r="A30" i="18"/>
  <c r="A25" i="18"/>
  <c r="A20" i="18"/>
  <c r="A15" i="18"/>
  <c r="A10" i="18"/>
  <c r="N30" i="20" l="1"/>
  <c r="G30" i="20"/>
  <c r="F30" i="20"/>
  <c r="E30" i="20"/>
  <c r="D30" i="20"/>
  <c r="C30" i="20"/>
  <c r="B30" i="20"/>
  <c r="N25" i="20"/>
  <c r="G25" i="20"/>
  <c r="F25" i="20"/>
  <c r="E25" i="20"/>
  <c r="D25" i="20"/>
  <c r="C25" i="20"/>
  <c r="B25" i="20"/>
  <c r="N20" i="20"/>
  <c r="G20" i="20"/>
  <c r="F20" i="20"/>
  <c r="E20" i="20"/>
  <c r="D20" i="20"/>
  <c r="C20" i="20"/>
  <c r="B20" i="20"/>
  <c r="N15" i="20"/>
  <c r="G15" i="20"/>
  <c r="F15" i="20"/>
  <c r="E15" i="20"/>
  <c r="D15" i="20"/>
  <c r="C15" i="20"/>
  <c r="B15" i="20"/>
  <c r="N10" i="20"/>
  <c r="G10" i="20"/>
  <c r="F10" i="20"/>
  <c r="E10" i="20"/>
  <c r="D10" i="20"/>
  <c r="C10" i="20"/>
  <c r="B10" i="20"/>
  <c r="N30" i="19"/>
  <c r="I30" i="19"/>
  <c r="G30" i="19"/>
  <c r="F30" i="19"/>
  <c r="E30" i="19"/>
  <c r="D30" i="19"/>
  <c r="C30" i="19"/>
  <c r="B30" i="19"/>
  <c r="N25" i="19"/>
  <c r="G25" i="19"/>
  <c r="F25" i="19"/>
  <c r="E25" i="19"/>
  <c r="D25" i="19"/>
  <c r="C25" i="19"/>
  <c r="B25" i="19"/>
  <c r="N20" i="19"/>
  <c r="G20" i="19"/>
  <c r="F20" i="19"/>
  <c r="E20" i="19"/>
  <c r="D20" i="19"/>
  <c r="C20" i="19"/>
  <c r="B20" i="19"/>
  <c r="N15" i="19"/>
  <c r="G15" i="19"/>
  <c r="F15" i="19"/>
  <c r="E15" i="19"/>
  <c r="D15" i="19"/>
  <c r="C15" i="19"/>
  <c r="B15" i="19"/>
  <c r="N10" i="19"/>
  <c r="I10" i="19"/>
  <c r="G10" i="19"/>
  <c r="F10" i="19"/>
  <c r="E10" i="19"/>
  <c r="D10" i="19"/>
  <c r="C10" i="19"/>
  <c r="B10" i="19"/>
  <c r="N30" i="17"/>
  <c r="G30" i="17"/>
  <c r="F30" i="17"/>
  <c r="E30" i="17"/>
  <c r="D30" i="17"/>
  <c r="C30" i="17"/>
  <c r="B30" i="17"/>
  <c r="N25" i="17"/>
  <c r="G25" i="17"/>
  <c r="F25" i="17"/>
  <c r="E25" i="17"/>
  <c r="D25" i="17"/>
  <c r="C25" i="17"/>
  <c r="B25" i="17"/>
  <c r="N20" i="17"/>
  <c r="G20" i="17"/>
  <c r="F20" i="17"/>
  <c r="E20" i="17"/>
  <c r="D20" i="17"/>
  <c r="C20" i="17"/>
  <c r="B20" i="17"/>
  <c r="N15" i="17"/>
  <c r="I15" i="17"/>
  <c r="G15" i="17"/>
  <c r="F15" i="17"/>
  <c r="E15" i="17"/>
  <c r="D15" i="17"/>
  <c r="C15" i="17"/>
  <c r="B15" i="17"/>
  <c r="N10" i="17"/>
  <c r="G10" i="17"/>
  <c r="F10" i="17"/>
  <c r="E10" i="17"/>
  <c r="D10" i="17"/>
  <c r="C10" i="17"/>
  <c r="B10" i="17"/>
  <c r="N15" i="18"/>
  <c r="Q15" i="1"/>
  <c r="Q14" i="1"/>
  <c r="Q13" i="1"/>
  <c r="J10" i="1"/>
  <c r="M26" i="1"/>
  <c r="L26" i="1"/>
  <c r="I30" i="20" s="1"/>
  <c r="M21" i="1"/>
  <c r="L21" i="1"/>
  <c r="I25" i="20" s="1"/>
  <c r="M16" i="1"/>
  <c r="L16" i="1"/>
  <c r="I20" i="20" s="1"/>
  <c r="M13" i="1"/>
  <c r="L13" i="1"/>
  <c r="I15" i="20" s="1"/>
  <c r="M10" i="1"/>
  <c r="L10" i="1"/>
  <c r="I10" i="20" s="1"/>
  <c r="I25" i="17" l="1"/>
  <c r="I20" i="19"/>
  <c r="I20" i="17"/>
  <c r="I25" i="19"/>
  <c r="I10" i="17"/>
  <c r="I30" i="17"/>
  <c r="I15" i="19"/>
  <c r="B30" i="18"/>
  <c r="B25" i="18"/>
  <c r="B20" i="18"/>
  <c r="B15" i="18"/>
  <c r="B10" i="18"/>
  <c r="D6" i="20"/>
  <c r="D5" i="20"/>
  <c r="D4" i="20"/>
  <c r="D6" i="19"/>
  <c r="D5" i="19"/>
  <c r="D4" i="19"/>
  <c r="N30" i="18"/>
  <c r="G30" i="18"/>
  <c r="F30" i="18"/>
  <c r="E30" i="18"/>
  <c r="D30" i="18"/>
  <c r="C30" i="18"/>
  <c r="N25" i="18"/>
  <c r="G25" i="18"/>
  <c r="F25" i="18"/>
  <c r="E25" i="18"/>
  <c r="D25" i="18"/>
  <c r="C25" i="18"/>
  <c r="N20" i="18"/>
  <c r="G20" i="18"/>
  <c r="F20" i="18"/>
  <c r="E20" i="18"/>
  <c r="D20" i="18"/>
  <c r="C20" i="18"/>
  <c r="G15" i="18"/>
  <c r="F15" i="18"/>
  <c r="E15" i="18"/>
  <c r="D15" i="18"/>
  <c r="C15" i="18"/>
  <c r="N10" i="18"/>
  <c r="G10" i="18"/>
  <c r="F10" i="18"/>
  <c r="E10" i="18"/>
  <c r="D10" i="18"/>
  <c r="C10" i="18"/>
  <c r="D6" i="18"/>
  <c r="D5" i="18"/>
  <c r="D4" i="18"/>
  <c r="I25" i="18" l="1"/>
  <c r="I20" i="18"/>
  <c r="I15" i="18"/>
  <c r="D6" i="17"/>
  <c r="D5" i="17"/>
  <c r="D4" i="17"/>
  <c r="T30" i="1" l="1"/>
  <c r="Q30" i="1"/>
  <c r="AD30" i="1" s="1"/>
  <c r="T29" i="1"/>
  <c r="Q29" i="1"/>
  <c r="T28" i="1"/>
  <c r="Q28" i="1"/>
  <c r="T27" i="1"/>
  <c r="Q27" i="1"/>
  <c r="T26" i="1"/>
  <c r="Q26" i="1"/>
  <c r="J26" i="1"/>
  <c r="I26" i="1"/>
  <c r="H30" i="20" l="1"/>
  <c r="H30" i="19"/>
  <c r="H30" i="17"/>
  <c r="X30" i="1"/>
  <c r="X29" i="1"/>
  <c r="H30" i="18"/>
  <c r="I10" i="18"/>
  <c r="I30" i="18"/>
  <c r="Z29" i="1"/>
  <c r="Y29" i="1" s="1"/>
  <c r="X27" i="1"/>
  <c r="X28" i="1"/>
  <c r="Z26" i="1"/>
  <c r="Z30" i="1"/>
  <c r="Y30" i="1" s="1"/>
  <c r="Z28" i="1"/>
  <c r="Y28" i="1" s="1"/>
  <c r="X26" i="1"/>
  <c r="N26" i="1"/>
  <c r="AD29" i="1"/>
  <c r="AC29" i="1" s="1"/>
  <c r="AD27" i="1"/>
  <c r="AC27" i="1" s="1"/>
  <c r="AD28" i="1"/>
  <c r="AC28" i="1" s="1"/>
  <c r="AD26" i="1"/>
  <c r="AC30" i="1"/>
  <c r="Y26" i="1"/>
  <c r="Z27" i="1"/>
  <c r="Y27" i="1" s="1"/>
  <c r="T25" i="1"/>
  <c r="Q25" i="1"/>
  <c r="T24" i="1"/>
  <c r="Q24" i="1"/>
  <c r="AD24" i="1" s="1"/>
  <c r="AC24" i="1" s="1"/>
  <c r="T23" i="1"/>
  <c r="Q23" i="1"/>
  <c r="T22" i="1"/>
  <c r="Q22" i="1"/>
  <c r="T21" i="1"/>
  <c r="Q21" i="1"/>
  <c r="J21" i="1"/>
  <c r="I21" i="1"/>
  <c r="J30" i="17" l="1"/>
  <c r="J30" i="20"/>
  <c r="J30" i="19"/>
  <c r="H25" i="20"/>
  <c r="H25" i="17"/>
  <c r="H25" i="19"/>
  <c r="H25" i="18"/>
  <c r="J30" i="18"/>
  <c r="Z25" i="1"/>
  <c r="Y25" i="1" s="1"/>
  <c r="AC26" i="1"/>
  <c r="AF26" i="1"/>
  <c r="AE26" i="1" s="1"/>
  <c r="AB26" i="1"/>
  <c r="AA26" i="1" s="1"/>
  <c r="AD23" i="1"/>
  <c r="AC23" i="1" s="1"/>
  <c r="AD22" i="1"/>
  <c r="AC22" i="1" s="1"/>
  <c r="AD25" i="1"/>
  <c r="AC25" i="1" s="1"/>
  <c r="N21" i="1"/>
  <c r="AD21" i="1"/>
  <c r="X24" i="1"/>
  <c r="Z22" i="1"/>
  <c r="Y22" i="1" s="1"/>
  <c r="X22" i="1"/>
  <c r="X23" i="1"/>
  <c r="Z24" i="1"/>
  <c r="Y24" i="1" s="1"/>
  <c r="Z23" i="1"/>
  <c r="Y23" i="1" s="1"/>
  <c r="X21" i="1"/>
  <c r="X25" i="1"/>
  <c r="Z21" i="1"/>
  <c r="J25" i="20" l="1"/>
  <c r="J25" i="19"/>
  <c r="J25" i="17"/>
  <c r="K30" i="20"/>
  <c r="K30" i="19"/>
  <c r="K30" i="17"/>
  <c r="L30" i="20"/>
  <c r="L30" i="19"/>
  <c r="L30" i="17"/>
  <c r="K30" i="18"/>
  <c r="J25" i="18"/>
  <c r="L30" i="18"/>
  <c r="AG26" i="1"/>
  <c r="AF21" i="1"/>
  <c r="AE21" i="1" s="1"/>
  <c r="AC21" i="1"/>
  <c r="AB21" i="1"/>
  <c r="AA21" i="1" s="1"/>
  <c r="Y21" i="1"/>
  <c r="M30" i="20" l="1"/>
  <c r="M30" i="19"/>
  <c r="M30" i="17"/>
  <c r="K25" i="19"/>
  <c r="K25" i="20"/>
  <c r="K25" i="17"/>
  <c r="L25" i="17"/>
  <c r="L25" i="20"/>
  <c r="L25" i="19"/>
  <c r="K25" i="18"/>
  <c r="L25" i="18"/>
  <c r="M30" i="18"/>
  <c r="AG21" i="1"/>
  <c r="M25" i="20" l="1"/>
  <c r="M25" i="19"/>
  <c r="M25" i="17"/>
  <c r="M25" i="18"/>
  <c r="T20" i="1"/>
  <c r="Q20" i="1"/>
  <c r="T19" i="1"/>
  <c r="Q19" i="1"/>
  <c r="T18" i="1"/>
  <c r="Q18" i="1"/>
  <c r="T17" i="1"/>
  <c r="Q17" i="1"/>
  <c r="T16" i="1"/>
  <c r="Q16" i="1"/>
  <c r="J16" i="1"/>
  <c r="I16" i="1"/>
  <c r="H20" i="20" l="1"/>
  <c r="H20" i="19"/>
  <c r="H20" i="17"/>
  <c r="X18" i="1"/>
  <c r="Z20" i="1"/>
  <c r="Y20" i="1" s="1"/>
  <c r="X19" i="1"/>
  <c r="H20" i="18"/>
  <c r="X17" i="1"/>
  <c r="X16" i="1"/>
  <c r="X20" i="1"/>
  <c r="AD17" i="1"/>
  <c r="AC17" i="1" s="1"/>
  <c r="AD19" i="1"/>
  <c r="AC19" i="1" s="1"/>
  <c r="AD18" i="1"/>
  <c r="AD20" i="1"/>
  <c r="AC20" i="1" s="1"/>
  <c r="AD16" i="1"/>
  <c r="AC16" i="1" s="1"/>
  <c r="Z18" i="1"/>
  <c r="Y18" i="1" s="1"/>
  <c r="Z16" i="1"/>
  <c r="Y16" i="1" s="1"/>
  <c r="N16" i="1"/>
  <c r="Z19" i="1"/>
  <c r="Y19" i="1" s="1"/>
  <c r="Z17" i="1"/>
  <c r="Y17" i="1" s="1"/>
  <c r="J20" i="20" l="1"/>
  <c r="J20" i="19"/>
  <c r="J20" i="17"/>
  <c r="J20" i="18"/>
  <c r="AF16" i="1"/>
  <c r="AE16" i="1" s="1"/>
  <c r="AC18" i="1"/>
  <c r="AB16" i="1"/>
  <c r="AA16" i="1" s="1"/>
  <c r="K20" i="20" l="1"/>
  <c r="K20" i="19"/>
  <c r="K20" i="17"/>
  <c r="L20" i="20"/>
  <c r="L20" i="19"/>
  <c r="L20" i="17"/>
  <c r="K20" i="18"/>
  <c r="L20" i="18"/>
  <c r="AG16" i="1"/>
  <c r="M20" i="17" l="1"/>
  <c r="M20" i="20"/>
  <c r="M20" i="19"/>
  <c r="M20" i="18"/>
  <c r="J13" i="1"/>
  <c r="I13" i="1"/>
  <c r="H15" i="18" l="1"/>
  <c r="H15" i="20"/>
  <c r="H15" i="19"/>
  <c r="H15" i="17"/>
  <c r="Z13" i="1"/>
  <c r="Y13" i="1" s="1"/>
  <c r="X13" i="1"/>
  <c r="N13" i="1"/>
  <c r="AD13" i="1"/>
  <c r="J15" i="18" l="1"/>
  <c r="J15" i="20"/>
  <c r="J15" i="19"/>
  <c r="J15" i="17"/>
  <c r="AB13" i="1"/>
  <c r="AA13" i="1" s="1"/>
  <c r="K15" i="20" l="1"/>
  <c r="K15" i="19"/>
  <c r="K15" i="17"/>
  <c r="K15" i="18"/>
  <c r="T12" i="1"/>
  <c r="Q12" i="1"/>
  <c r="AD12" i="1" l="1"/>
  <c r="AC12" i="1" s="1"/>
  <c r="Q11" i="1"/>
  <c r="T11" i="1"/>
  <c r="T10" i="1"/>
  <c r="AF13" i="1" l="1"/>
  <c r="AE13" i="1" s="1"/>
  <c r="AC13" i="1"/>
  <c r="AD11" i="1"/>
  <c r="Q10" i="1"/>
  <c r="AD10" i="1" s="1"/>
  <c r="L15" i="20" l="1"/>
  <c r="L15" i="19"/>
  <c r="L15" i="17"/>
  <c r="L15" i="18"/>
  <c r="X10" i="1"/>
  <c r="AG13" i="1"/>
  <c r="AC11" i="1"/>
  <c r="Z11" i="1"/>
  <c r="Z10" i="1"/>
  <c r="Y10" i="1" s="1"/>
  <c r="Z12" i="1"/>
  <c r="X12" i="1"/>
  <c r="AC10" i="1"/>
  <c r="X11" i="1"/>
  <c r="I10" i="1"/>
  <c r="H10" i="20" l="1"/>
  <c r="H10" i="19"/>
  <c r="H10" i="17"/>
  <c r="M15" i="20"/>
  <c r="M15" i="19"/>
  <c r="M15" i="17"/>
  <c r="M15" i="18"/>
  <c r="N10" i="1"/>
  <c r="H10" i="18"/>
  <c r="AF10" i="1"/>
  <c r="AE10" i="1" s="1"/>
  <c r="Y12" i="1"/>
  <c r="Y11" i="1"/>
  <c r="AB10" i="1"/>
  <c r="AA10" i="1" s="1"/>
  <c r="B249" i="6" a="1"/>
  <c r="B249" i="6" s="1"/>
  <c r="G238" i="6" s="1"/>
  <c r="J10" i="18" l="1"/>
  <c r="J10" i="20"/>
  <c r="J10" i="19"/>
  <c r="J10" i="17"/>
  <c r="L10" i="20"/>
  <c r="L10" i="19"/>
  <c r="L10" i="17"/>
  <c r="K10" i="20"/>
  <c r="K10" i="19"/>
  <c r="K10" i="17"/>
  <c r="K10" i="18"/>
  <c r="L10" i="18"/>
  <c r="AG10" i="1"/>
  <c r="M10" i="20" l="1"/>
  <c r="M10" i="19"/>
  <c r="M10" i="17"/>
  <c r="M10" i="18"/>
  <c r="B251" i="6"/>
  <c r="B250" i="6"/>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<sst xmlns="http://schemas.openxmlformats.org/spreadsheetml/2006/main" count="2642" uniqueCount="563">
  <si>
    <t xml:space="preserve">                                                                         Consejo Superior de la Judicatura</t>
  </si>
  <si>
    <t xml:space="preserve"> MAPA DE RIESGOS SIGCMA</t>
  </si>
  <si>
    <t>DEPENDENCIA (Unidad misional del CSJ o Unidad de la DEAJ o Seccional o CSJ en caso de despachos judiciales certificados)</t>
  </si>
  <si>
    <t>CONSEJO SECCIONAL DE LA JUDICATURA</t>
  </si>
  <si>
    <t>PROCESO (indique el tipo de proceso si es Estratégico. Misional, Apoyo, Evaluación y Mejora y especifique el nombre del proceso)</t>
  </si>
  <si>
    <t>Estrategicos</t>
  </si>
  <si>
    <t>PLANEACION ESTRATEGICA</t>
  </si>
  <si>
    <t>CONSEJO SUPERIOR DE LA JUDICATURA</t>
  </si>
  <si>
    <t>X</t>
  </si>
  <si>
    <t>DIRECCIÓN SECCIONAL DE ADMINISTRACIÓN JUDICIAL</t>
  </si>
  <si>
    <t>DESPACHO JUDICIAL CERTIFICADO</t>
  </si>
  <si>
    <t>FECHA</t>
  </si>
  <si>
    <t>Consejo Superior de la Judicatura</t>
  </si>
  <si>
    <t>Análisis de Contexto</t>
  </si>
  <si>
    <t>DEPENDENCIA:</t>
  </si>
  <si>
    <t>Dirección Ejecutiva Seccional de Administración Judicial de Valledupar
Consejo Seccional de la Judicatura del Cesar</t>
  </si>
  <si>
    <t>PROCESO:</t>
  </si>
  <si>
    <t>CONSEJO SECCIONAL/ DIRECCIÓN SECCIONAL DE ADMINISTRACIÓN JUDICIAL</t>
  </si>
  <si>
    <t>OBJETIVO:</t>
  </si>
  <si>
    <t>Procesos DESAJ</t>
  </si>
  <si>
    <t>Procesos Consejo Seccional de la Judicatura</t>
  </si>
  <si>
    <t>Planeación Estratégica
Gestión Tecnológica
Adquisición de bienes y servicios
Asistencia Legal
Gestión Financiera y Presupuestal
Gestión Humana
Gestión de Seguridad y Salud en el Trabajo
Mejoramiento de la Infraestructura Física
Administración de la Seguridad                                                                      Gestión Documental</t>
  </si>
  <si>
    <r>
      <t xml:space="preserve">Comunicación Institucional </t>
    </r>
    <r>
      <rPr>
        <sz val="9"/>
        <color theme="1"/>
        <rFont val="Arial"/>
        <family val="2"/>
      </rPr>
      <t xml:space="preserve">
</t>
    </r>
    <r>
      <rPr>
        <b/>
        <sz val="9"/>
        <color theme="1"/>
        <rFont val="Arial"/>
        <family val="2"/>
      </rPr>
      <t>Gestión de la Formación Judicial
Administración de carrera Judicial
Registro y Control de Abogados y Auxiliares de la Justicia
Reordenamiento Judicial
Gestión de la información estadística
Mejoramiento del SIGCMA</t>
    </r>
  </si>
  <si>
    <t xml:space="preserve">CONTEXTO EXTERNO </t>
  </si>
  <si>
    <t xml:space="preserve">FACTORES </t>
  </si>
  <si>
    <t>No.</t>
  </si>
  <si>
    <t xml:space="preserve">AMENAZAS (Factores) </t>
  </si>
  <si>
    <t xml:space="preserve">No. </t>
  </si>
  <si>
    <t xml:space="preserve">OPORTUNIDADES (Factores) </t>
  </si>
  <si>
    <t xml:space="preserve">Político (cambios de gobierno, legislación, políticas públicas, regulación). </t>
  </si>
  <si>
    <r>
      <t xml:space="preserve">Proyección del plan de comunicación a mediano plazo (4 años) </t>
    </r>
    <r>
      <rPr>
        <b/>
        <sz val="9"/>
        <color rgb="FF000000"/>
        <rFont val="Arial"/>
        <family val="2"/>
      </rPr>
      <t>(</t>
    </r>
    <r>
      <rPr>
        <b/>
        <sz val="9"/>
        <color theme="1"/>
        <rFont val="Arial"/>
        <family val="2"/>
      </rPr>
      <t>Comunicación institucional)</t>
    </r>
  </si>
  <si>
    <r>
      <t xml:space="preserve">Reconocimiento en el contexto regional de la Rama Judicial por parte de las entidades academicas como una seccional comprometida e innovadora, que hace parte de los pilotos de implementación de modelos de gestión </t>
    </r>
    <r>
      <rPr>
        <b/>
        <sz val="9"/>
        <color rgb="FF000000"/>
        <rFont val="Arial"/>
        <family val="2"/>
      </rPr>
      <t>(Todos los procesos)</t>
    </r>
  </si>
  <si>
    <r>
      <t xml:space="preserve">Políticas de austeridad de recursos para elementos de papeleria y oficina frente a la necesidad real </t>
    </r>
    <r>
      <rPr>
        <b/>
        <sz val="9"/>
        <color theme="1"/>
        <rFont val="Arial"/>
        <family val="2"/>
      </rPr>
      <t>(Compra Publica</t>
    </r>
    <r>
      <rPr>
        <b/>
        <u/>
        <sz val="9"/>
        <color theme="1"/>
        <rFont val="Arial"/>
        <family val="2"/>
      </rPr>
      <t>)</t>
    </r>
  </si>
  <si>
    <r>
      <t xml:space="preserve">Optimizar el servicio publico de administrar justicia, de conformidad con las políticas públicas fijadas con ocasión de la emergencia sanitaria decretada por el Covid-19, entre otras </t>
    </r>
    <r>
      <rPr>
        <b/>
        <sz val="9"/>
        <color rgb="FF000000"/>
        <rFont val="Arial"/>
        <family val="2"/>
      </rPr>
      <t>(Todos los procesos)</t>
    </r>
  </si>
  <si>
    <r>
      <t xml:space="preserve">Cambio de normatividad laboral </t>
    </r>
    <r>
      <rPr>
        <b/>
        <sz val="9"/>
        <color theme="1"/>
        <rFont val="Arial"/>
        <family val="2"/>
      </rPr>
      <t>(Gestión Humana)</t>
    </r>
  </si>
  <si>
    <r>
      <t xml:space="preserve">Reestructuración de la Rama Judicial </t>
    </r>
    <r>
      <rPr>
        <b/>
        <sz val="9"/>
        <color theme="1"/>
        <rFont val="Arial"/>
        <family val="2"/>
      </rPr>
      <t>(Todos los procesos)</t>
    </r>
  </si>
  <si>
    <r>
      <t xml:space="preserve">Legislación y Normatividad que modifique o afecte la prestación del servicio administrativo de la Rama Judicial </t>
    </r>
    <r>
      <rPr>
        <b/>
        <sz val="9"/>
        <color theme="1"/>
        <rFont val="Arial"/>
        <family val="2"/>
      </rPr>
      <t>(Todos los procesos)</t>
    </r>
  </si>
  <si>
    <t>Económicos y Financieros</t>
  </si>
  <si>
    <r>
      <t xml:space="preserve">Asignación presupuestal insuficiente por parte del Ministerio de Hacienda </t>
    </r>
    <r>
      <rPr>
        <b/>
        <sz val="9"/>
        <rFont val="Arial"/>
        <family val="2"/>
      </rPr>
      <t>(Todos los procesos)</t>
    </r>
  </si>
  <si>
    <r>
      <t xml:space="preserve">Las politicas de Colombia Compra Eficiente limitan el desarrollo seccional y local, por cuanto no facilita la participacion de contratistas seccionales  </t>
    </r>
    <r>
      <rPr>
        <b/>
        <sz val="9"/>
        <rFont val="Arial"/>
        <family val="2"/>
      </rPr>
      <t>(Compra Publica)</t>
    </r>
  </si>
  <si>
    <t>Sociales  y culturales</t>
  </si>
  <si>
    <r>
      <t>Desconocimiento de los canales de comunicación por parte de la comunidad en general</t>
    </r>
    <r>
      <rPr>
        <b/>
        <sz val="9"/>
        <color theme="1"/>
        <rFont val="Arial"/>
        <family val="2"/>
      </rPr>
      <t xml:space="preserve"> (Comunicación institucional)</t>
    </r>
  </si>
  <si>
    <t xml:space="preserve">Tecnológicos </t>
  </si>
  <si>
    <r>
      <t xml:space="preserve">Deficiencias de infraestructura para la prestacion del servicio de energia que inciden en la permanencia de la conectividad y el uso de equipos en las sedes. </t>
    </r>
    <r>
      <rPr>
        <b/>
        <sz val="9"/>
        <rFont val="Arial"/>
        <family val="2"/>
      </rPr>
      <t>(Todos los procesos)</t>
    </r>
  </si>
  <si>
    <t>Ambientales</t>
  </si>
  <si>
    <r>
      <t xml:space="preserve">Cambios de políticas ambientales en el contexto regional </t>
    </r>
    <r>
      <rPr>
        <b/>
        <sz val="9"/>
        <color theme="1"/>
        <rFont val="Arial"/>
        <family val="2"/>
      </rPr>
      <t>(Todos los procesos)</t>
    </r>
  </si>
  <si>
    <r>
      <t xml:space="preserve">Ocurrencia de fenómenos naturales (Inundación, sismo, vendavales) que pueden afectar la prestación del servicio </t>
    </r>
    <r>
      <rPr>
        <b/>
        <sz val="9"/>
        <color theme="1"/>
        <rFont val="Arial"/>
        <family val="2"/>
      </rPr>
      <t>(Todos los procesos)</t>
    </r>
  </si>
  <si>
    <t>Legales y reglamentarios</t>
  </si>
  <si>
    <r>
      <t xml:space="preserve">Desconocimiento de la normatividad vigente aplicable </t>
    </r>
    <r>
      <rPr>
        <b/>
        <sz val="9"/>
        <color theme="1"/>
        <rFont val="Arial"/>
        <family val="2"/>
      </rPr>
      <t>(Todos los procesos)</t>
    </r>
  </si>
  <si>
    <r>
      <t>Actualización de las normas técnicas de la ISO</t>
    </r>
    <r>
      <rPr>
        <b/>
        <sz val="9"/>
        <color theme="1"/>
        <rFont val="Arial"/>
        <family val="2"/>
      </rPr>
      <t xml:space="preserve"> (Todos los procesos)</t>
    </r>
  </si>
  <si>
    <t>Otros</t>
  </si>
  <si>
    <r>
      <t xml:space="preserve">Emergencia sanitaria por el Covid-19, decretada por el Gobierno Nacional con alcance en las decisiones del nivel territorial </t>
    </r>
    <r>
      <rPr>
        <b/>
        <sz val="9"/>
        <color rgb="FF000000"/>
        <rFont val="Arial"/>
        <family val="2"/>
      </rPr>
      <t>(Todos los procesos)</t>
    </r>
  </si>
  <si>
    <r>
      <t xml:space="preserve">Intereses de personas externas que inducen a la corrupción </t>
    </r>
    <r>
      <rPr>
        <b/>
        <sz val="9"/>
        <color rgb="FF000000"/>
        <rFont val="Arial"/>
        <family val="2"/>
      </rPr>
      <t>(Todos los procesos)</t>
    </r>
  </si>
  <si>
    <r>
      <t xml:space="preserve">Dificultad de desplazamiento a los Despachos Judiciales por dispersion de sedes y distancias geográficas y accesibilidad a los municipios </t>
    </r>
    <r>
      <rPr>
        <b/>
        <sz val="9"/>
        <color theme="1"/>
        <rFont val="Arial"/>
        <family val="2"/>
      </rPr>
      <t>(Administración de carrera judicial, gestión tecnológica, mejoramiento de infraestructura física, Compra Publica)</t>
    </r>
  </si>
  <si>
    <t xml:space="preserve">CONTEXTO INTERNO </t>
  </si>
  <si>
    <t xml:space="preserve">DEBILIDADES (Factores) </t>
  </si>
  <si>
    <t xml:space="preserve">FORTALEZAS (Factores) </t>
  </si>
  <si>
    <t>Estratégicos (direccionamiento estratégico, planeación institucional, liderazgo, trabajo en equipo)</t>
  </si>
  <si>
    <r>
      <t xml:space="preserve">Falta de visibilidad institucional, en relación con la gestión y disponibilidad de la información generada por la Seccional </t>
    </r>
    <r>
      <rPr>
        <b/>
        <sz val="9"/>
        <color theme="1"/>
        <rFont val="Arial"/>
        <family val="2"/>
      </rPr>
      <t>(Comunicación institucional)</t>
    </r>
  </si>
  <si>
    <r>
      <t xml:space="preserve">El sistema Integrado de Gestion y Control de la Calidad y el Medio Ambiente- SIGCMA </t>
    </r>
    <r>
      <rPr>
        <b/>
        <sz val="9"/>
        <color theme="1"/>
        <rFont val="Arial"/>
        <family val="2"/>
      </rPr>
      <t>(Todos los procesos)</t>
    </r>
  </si>
  <si>
    <r>
      <t xml:space="preserve">La existencia de canales de comunicación con las partes interesadas internas y externas de la entidad </t>
    </r>
    <r>
      <rPr>
        <b/>
        <sz val="9"/>
        <color theme="1"/>
        <rFont val="Arial"/>
        <family val="2"/>
      </rPr>
      <t>(Comunicación institucional)</t>
    </r>
  </si>
  <si>
    <r>
      <t xml:space="preserve">Planificación de estrategias de comunicación para los usuarios internos y externos </t>
    </r>
    <r>
      <rPr>
        <b/>
        <sz val="9"/>
        <color theme="1"/>
        <rFont val="Arial"/>
        <family val="2"/>
      </rPr>
      <t>(Comunicación institucional)</t>
    </r>
  </si>
  <si>
    <r>
      <t xml:space="preserve">Reconocimiento como una Seccional comprometida con la implementación de modelos de gestión </t>
    </r>
    <r>
      <rPr>
        <b/>
        <sz val="9"/>
        <color theme="1"/>
        <rFont val="Arial"/>
        <family val="2"/>
      </rPr>
      <t>(Todos los procesos)</t>
    </r>
  </si>
  <si>
    <r>
      <t>Estrategias implementadas para garantizar el trabajo en casa, como: VPN, correos electrónicos, autorización de retiros de equipos para trabajo en casa con ocasión de la emergencia sanitaria (</t>
    </r>
    <r>
      <rPr>
        <b/>
        <sz val="9"/>
        <color theme="1"/>
        <rFont val="Arial"/>
        <family val="2"/>
      </rPr>
      <t>Planeación estratégica y gestión tecnologica)</t>
    </r>
  </si>
  <si>
    <r>
      <t>La identificacion de las necesidades de formación y competencias de los servidores judiciales de la Seccional</t>
    </r>
    <r>
      <rPr>
        <b/>
        <u/>
        <sz val="9"/>
        <color theme="1"/>
        <rFont val="Arial"/>
        <family val="2"/>
      </rPr>
      <t xml:space="preserve"> </t>
    </r>
    <r>
      <rPr>
        <b/>
        <sz val="9"/>
        <color theme="1"/>
        <rFont val="Arial"/>
        <family val="2"/>
      </rPr>
      <t>(Formación Judicial)</t>
    </r>
  </si>
  <si>
    <r>
      <t xml:space="preserve">Existencia de un Plan Sectorial de Desarrollo que fija objetivos y metas para el direccionamiento estratégico de la entidad y para cada uno de los procesos del SIGCMA </t>
    </r>
    <r>
      <rPr>
        <b/>
        <sz val="9"/>
        <color theme="1"/>
        <rFont val="Arial"/>
        <family val="2"/>
      </rPr>
      <t>(Todos los procesos)</t>
    </r>
  </si>
  <si>
    <r>
      <t>Implementar el Sistema de Gestión Ambiental</t>
    </r>
    <r>
      <rPr>
        <b/>
        <sz val="9"/>
        <color rgb="FF000000"/>
        <rFont val="Arial"/>
        <family val="2"/>
      </rPr>
      <t xml:space="preserve"> (Planeación estratégica)</t>
    </r>
  </si>
  <si>
    <r>
      <t xml:space="preserve">Existencia del Plan Estratégico de Transformación Digital de la Rama Judicial (PETD) </t>
    </r>
    <r>
      <rPr>
        <b/>
        <sz val="9"/>
        <color theme="1"/>
        <rFont val="Arial"/>
        <family val="2"/>
      </rPr>
      <t>(Gestión tecnológica)</t>
    </r>
  </si>
  <si>
    <r>
      <t xml:space="preserve">Encuesta de medicion del grado de satisfaccion de los usuarios a nivel Seccional </t>
    </r>
    <r>
      <rPr>
        <b/>
        <sz val="9"/>
        <color theme="1"/>
        <rFont val="Arial"/>
        <family val="2"/>
      </rPr>
      <t>(Mejoramiento del SIGCMA)</t>
    </r>
  </si>
  <si>
    <r>
      <t xml:space="preserve">Existencia de alianzas estratégicas interinstitucionales (Defensoría del Pueblo, ICBF, Instituciones de Educación Superior (Fundacion Universitaria del Area Andina), que  permiten mejorar la gestion judicial y administrativa </t>
    </r>
    <r>
      <rPr>
        <b/>
        <sz val="9"/>
        <color theme="1"/>
        <rFont val="Arial"/>
        <family val="2"/>
      </rPr>
      <t>(Planeación estratégica)</t>
    </r>
  </si>
  <si>
    <t>Recursos financieros (presupuesto de funcionamiento, recursos de inversión</t>
  </si>
  <si>
    <r>
      <t xml:space="preserve">Falta de presupuesto para dar a conocer la información generada por la Corporación a nivel seccional, a través de medios radiales, televisión y prensa </t>
    </r>
    <r>
      <rPr>
        <b/>
        <sz val="9"/>
        <color theme="1"/>
        <rFont val="Arial"/>
        <family val="2"/>
      </rPr>
      <t>(Comunicación institucional)</t>
    </r>
  </si>
  <si>
    <r>
      <t xml:space="preserve">Diferencia entre los recursos solicitados al Nivel Central y los asignados para cubrir las necesidades del Distrito Judicial y Administrativo del Cesar </t>
    </r>
    <r>
      <rPr>
        <b/>
        <sz val="9"/>
        <rFont val="Arial"/>
        <family val="2"/>
      </rPr>
      <t>(Todos los procesos)</t>
    </r>
  </si>
  <si>
    <t>Personal (competencia del personal, disponibilidad, suficiencia, seguridad y salud ocupacional.)</t>
  </si>
  <si>
    <r>
      <t xml:space="preserve">Insuficiente recurso humano para la función pública de administtrar justicia y dar respuesta a la necesidad de apoyo que la misma exige en el contexto actual </t>
    </r>
    <r>
      <rPr>
        <b/>
        <sz val="9"/>
        <rFont val="Arial"/>
        <family val="2"/>
      </rPr>
      <t>(Comunicación institucional)</t>
    </r>
  </si>
  <si>
    <r>
      <t xml:space="preserve">Servidores judiciales del Distrito adscritos a la red de formadores judiciales y a la docencia universitaria </t>
    </r>
    <r>
      <rPr>
        <b/>
        <sz val="9"/>
        <color theme="1"/>
        <rFont val="Arial"/>
        <family val="2"/>
      </rPr>
      <t>(Formación judicial)</t>
    </r>
  </si>
  <si>
    <r>
      <t xml:space="preserve">Desactualización del manual específico de funciones y competencias laborales para el personal en la Dirección  Seccional y el Consejo Seccional </t>
    </r>
    <r>
      <rPr>
        <b/>
        <sz val="9"/>
        <rFont val="Arial"/>
        <family val="2"/>
      </rPr>
      <t>(Todos los procesos)</t>
    </r>
  </si>
  <si>
    <r>
      <t xml:space="preserve">Se cuenta con servidores judiciales con competencias para el desarrollo de sus labores  </t>
    </r>
    <r>
      <rPr>
        <b/>
        <sz val="9"/>
        <color theme="1"/>
        <rFont val="Arial"/>
        <family val="2"/>
      </rPr>
      <t>(Todos los procesos)</t>
    </r>
  </si>
  <si>
    <t xml:space="preserve">Falta de recurso humano calificado en el proceso de compra publica </t>
  </si>
  <si>
    <r>
      <t xml:space="preserve">Formación de servidores judiciales en modelos de gestión de calidad </t>
    </r>
    <r>
      <rPr>
        <b/>
        <sz val="9"/>
        <color theme="1"/>
        <rFont val="Arial"/>
        <family val="2"/>
      </rPr>
      <t>(Mejoramiento del SIGCMA)</t>
    </r>
  </si>
  <si>
    <r>
      <t xml:space="preserve">Los proyectos de reordenamiento presentados por la Seccional no son atendidos de manera eficiente, eficaz y efectiva para el cumplimiento de la función misional. </t>
    </r>
    <r>
      <rPr>
        <b/>
        <sz val="9"/>
        <rFont val="Arial"/>
        <family val="2"/>
      </rPr>
      <t>(Reordenamiento judicial)</t>
    </r>
  </si>
  <si>
    <r>
      <t xml:space="preserve">Implementación de la plataforma transaccional establecida por la Agencia Colombia Compra Eficiente, para la gestión de los procesos de compra pública desde el año 2019 </t>
    </r>
    <r>
      <rPr>
        <b/>
        <sz val="9"/>
        <color theme="1"/>
        <rFont val="Arial"/>
        <family val="2"/>
      </rPr>
      <t>(Compra Pública)</t>
    </r>
  </si>
  <si>
    <r>
      <t xml:space="preserve">Capacitación de los servidores judiciales en el marco de la normatividad vigente </t>
    </r>
    <r>
      <rPr>
        <b/>
        <sz val="9"/>
        <color theme="1"/>
        <rFont val="Arial"/>
        <family val="2"/>
      </rPr>
      <t>(Formación judicial)</t>
    </r>
  </si>
  <si>
    <r>
      <t xml:space="preserve">Compromiso del personal del Consejo Seccional y la Dirección Ejecutiva Seccional frente a la gestion administrativa y de apoyo a la gestion judicial </t>
    </r>
    <r>
      <rPr>
        <b/>
        <sz val="9"/>
        <color theme="1"/>
        <rFont val="Arial"/>
        <family val="2"/>
      </rPr>
      <t>(Todos los procesos)</t>
    </r>
  </si>
  <si>
    <r>
      <t xml:space="preserve">Formato de certificado de documentos presentados al momento de vinculación de personal </t>
    </r>
    <r>
      <rPr>
        <b/>
        <sz val="9"/>
        <color theme="1"/>
        <rFont val="Arial"/>
        <family val="2"/>
      </rPr>
      <t>(Gestión Humana)</t>
    </r>
  </si>
  <si>
    <t>Proceso (capacidad, diseño, ejecución, proveedores, entradas, salidas, gestión del conocimiento)</t>
  </si>
  <si>
    <r>
      <t xml:space="preserve">Deficiente esquema de inducción para el ingreso de servidores por primera vez a la Rama Judicial y de reinducción para servidores ya vinculados </t>
    </r>
    <r>
      <rPr>
        <b/>
        <sz val="9"/>
        <color rgb="FF000000"/>
        <rFont val="Arial"/>
        <family val="2"/>
      </rPr>
      <t>(Gestión Humana)</t>
    </r>
  </si>
  <si>
    <r>
      <t xml:space="preserve">Cumplimiento de las metas de número de procesos mínimo con recaudo y de actualización de procesos en el GCC </t>
    </r>
    <r>
      <rPr>
        <b/>
        <sz val="9"/>
        <rFont val="Arial"/>
        <family val="2"/>
      </rPr>
      <t>(Asistencia Legal)</t>
    </r>
  </si>
  <si>
    <r>
      <t xml:space="preserve">Falta de actualización de indicadores acordes a la gestión de los procesos </t>
    </r>
    <r>
      <rPr>
        <b/>
        <sz val="9"/>
        <rFont val="Arial"/>
        <family val="2"/>
      </rPr>
      <t>(Todos los procesos)</t>
    </r>
  </si>
  <si>
    <r>
      <t xml:space="preserve">Micro-sitio de la Rama Judicial para la divulgación de la información generada por la Seccional </t>
    </r>
    <r>
      <rPr>
        <b/>
        <sz val="9"/>
        <color theme="1"/>
        <rFont val="Arial"/>
        <family val="2"/>
      </rPr>
      <t>(Comunicación institucional)</t>
    </r>
  </si>
  <si>
    <r>
      <t xml:space="preserve">El sistema de información SIERJU no cuenta con un módulo de reportes que permita obtener información en tiempo real, para tomar decisiones en un monento dado </t>
    </r>
    <r>
      <rPr>
        <b/>
        <sz val="9"/>
        <rFont val="Arial"/>
        <family val="2"/>
      </rPr>
      <t>(Reordenamiento judicial, Gestión de la información Estadística)</t>
    </r>
  </si>
  <si>
    <r>
      <t xml:space="preserve">Falta capacitación y conocimiento sobre el nuevo aplicativo de nómina </t>
    </r>
    <r>
      <rPr>
        <b/>
        <sz val="9"/>
        <rFont val="Arial"/>
        <family val="2"/>
      </rPr>
      <t>(Gestión Humana)</t>
    </r>
  </si>
  <si>
    <r>
      <t xml:space="preserve">Existencia de un aplicativo de prenomina por el cual se verifican de manera oportuna los pagos de nómina a realizar de manera mensual </t>
    </r>
    <r>
      <rPr>
        <b/>
        <sz val="9"/>
        <rFont val="Arial"/>
        <family val="2"/>
      </rPr>
      <t>(Gestión humana)</t>
    </r>
  </si>
  <si>
    <r>
      <t xml:space="preserve">Bajo nivel de utilización de las herramientas de atención virtual en los municipios del Distrito </t>
    </r>
    <r>
      <rPr>
        <b/>
        <sz val="9"/>
        <rFont val="Arial"/>
        <family val="2"/>
      </rPr>
      <t>(Todos los procesos)</t>
    </r>
  </si>
  <si>
    <r>
      <t>Actualización de la infraestructura informática de la Seccional</t>
    </r>
    <r>
      <rPr>
        <b/>
        <sz val="9"/>
        <rFont val="Arial"/>
        <family val="2"/>
      </rPr>
      <t xml:space="preserve"> (Gestión tecnológica, Compra Publica)</t>
    </r>
  </si>
  <si>
    <r>
      <t xml:space="preserve">Se requiere mejorar la banda ancha de internet en algunos municipios del Distrito </t>
    </r>
    <r>
      <rPr>
        <b/>
        <sz val="9"/>
        <rFont val="Arial"/>
        <family val="2"/>
      </rPr>
      <t>(Gestión tecnológica)</t>
    </r>
  </si>
  <si>
    <r>
      <t xml:space="preserve">Implementacion de herramientas tecnológicas que garantizan la atención virtual de los usuarios en la Seccional </t>
    </r>
    <r>
      <rPr>
        <b/>
        <sz val="9"/>
        <color theme="1"/>
        <rFont val="Arial"/>
        <family val="2"/>
      </rPr>
      <t>(Planeación estratégica, Gestión Tecnológica)</t>
    </r>
  </si>
  <si>
    <r>
      <t xml:space="preserve">Se requiere revisar los aplicativos para mejorar la eficiencia y eficacia de las labores desarrolladas en la gestion judicial y administrativa </t>
    </r>
    <r>
      <rPr>
        <b/>
        <sz val="9"/>
        <rFont val="Arial"/>
        <family val="2"/>
      </rPr>
      <t>(Todos los procesos)</t>
    </r>
  </si>
  <si>
    <r>
      <t xml:space="preserve">Orientación y acompañamiento en el manejo de las plataformas tecnológicas para el desarrollo de audiencias virtuales y trabajo en casa </t>
    </r>
    <r>
      <rPr>
        <b/>
        <sz val="9"/>
        <color theme="1"/>
        <rFont val="Arial"/>
        <family val="2"/>
      </rPr>
      <t>(Gestión tecnológica, Comunicación institucional)</t>
    </r>
  </si>
  <si>
    <r>
      <t xml:space="preserve">Falta de adecuacion tecnologica pertinente para el desarrollo de las actividades judiciales y administrativas (camaras y diademas) </t>
    </r>
    <r>
      <rPr>
        <b/>
        <sz val="9"/>
        <rFont val="Arial"/>
        <family val="2"/>
      </rPr>
      <t>(Gestión tecnológica, Comunicación institucional)</t>
    </r>
  </si>
  <si>
    <r>
      <t xml:space="preserve">Se cuenta con canales virtuales y audivisuales para la divulgación de la información generada por la seccional </t>
    </r>
    <r>
      <rPr>
        <b/>
        <sz val="9"/>
        <color theme="1"/>
        <rFont val="Arial"/>
        <family val="2"/>
      </rPr>
      <t>(Comunicación institucional)</t>
    </r>
  </si>
  <si>
    <r>
      <t xml:space="preserve">Capacidad insuficiente de la plataforma SIERJU para el reporte de estadistica que genera bloqueos al momento de registrar información </t>
    </r>
    <r>
      <rPr>
        <b/>
        <sz val="9"/>
        <rFont val="Arial"/>
        <family val="2"/>
      </rPr>
      <t>(Gestión de la información estadística)</t>
    </r>
  </si>
  <si>
    <r>
      <t xml:space="preserve">Sensibilización del buen uso de la herramientas tecnológicas </t>
    </r>
    <r>
      <rPr>
        <b/>
        <sz val="9"/>
        <color theme="1"/>
        <rFont val="Arial"/>
        <family val="2"/>
      </rPr>
      <t>(Comunicación institucional)</t>
    </r>
  </si>
  <si>
    <r>
      <t xml:space="preserve">Potencializar el uso de herramientas de microsoft office para llevar a cabo las funciones a cargo del Consejo Seccional y la Dirección ejecutiva Seccional </t>
    </r>
    <r>
      <rPr>
        <b/>
        <sz val="9"/>
        <color theme="1"/>
        <rFont val="Arial"/>
        <family val="2"/>
      </rPr>
      <t>(Todos los procesos)</t>
    </r>
  </si>
  <si>
    <r>
      <t xml:space="preserve">La implementacion de las medidas de bioseguridad en las sedes del distrito judicial con enfasis en las sedes propias </t>
    </r>
    <r>
      <rPr>
        <b/>
        <sz val="9"/>
        <color rgb="FF000000"/>
        <rFont val="Arial"/>
        <family val="2"/>
      </rPr>
      <t>(Todos los procesos)</t>
    </r>
  </si>
  <si>
    <t xml:space="preserve">Documentación ( Actualización, coherencia, aplicabilidad) </t>
  </si>
  <si>
    <r>
      <t xml:space="preserve">Desactualización de los procedimientos e instrumentos del SIGCMA en relacion con el Plan Estrategico de Desarrollo Tecnologico PEDT </t>
    </r>
    <r>
      <rPr>
        <b/>
        <sz val="9"/>
        <color theme="1"/>
        <rFont val="Arial"/>
        <family val="2"/>
      </rPr>
      <t>(Todos los procesos)</t>
    </r>
  </si>
  <si>
    <r>
      <t>Desactualización de las tablas de retención documental y deficiente implementacion de las mismas</t>
    </r>
    <r>
      <rPr>
        <b/>
        <sz val="9"/>
        <color theme="1"/>
        <rFont val="Arial"/>
        <family val="2"/>
      </rPr>
      <t>(Gestion Documental)</t>
    </r>
  </si>
  <si>
    <r>
      <t xml:space="preserve">No todas las sedes Judiciales del Distrito son propias lo que restringe el mejoramiento de la infraestructura </t>
    </r>
    <r>
      <rPr>
        <b/>
        <sz val="9"/>
        <rFont val="Arial"/>
        <family val="2"/>
      </rPr>
      <t>(Mejoramiento de la Infraestructura física)</t>
    </r>
  </si>
  <si>
    <t>Elementos de trabajo (papel, equipos)</t>
  </si>
  <si>
    <r>
      <t xml:space="preserve">Promocion para la implementacion de los programas ambientales en la Seccional </t>
    </r>
    <r>
      <rPr>
        <b/>
        <sz val="9"/>
        <color theme="1"/>
        <rFont val="Arial"/>
        <family val="2"/>
      </rPr>
      <t>(Todos los procesos)</t>
    </r>
  </si>
  <si>
    <r>
      <t xml:space="preserve">Cumplimiento de los indicadores de austeridad en el gasto </t>
    </r>
    <r>
      <rPr>
        <b/>
        <sz val="9"/>
        <color theme="1"/>
        <rFont val="Arial"/>
        <family val="2"/>
      </rPr>
      <t>(Gestión financiera y presupuestal, compra publica)</t>
    </r>
  </si>
  <si>
    <t>Comunicación Interna ( canales utilizados y su efectividad, flujo de la información necesaria para el desarrollo de las actividades)</t>
  </si>
  <si>
    <r>
      <t xml:space="preserve">Plan Seccional de comunicación elaborado bajo los lineamientos plan de Comunicación del SIGCMA 2019-2022 </t>
    </r>
    <r>
      <rPr>
        <b/>
        <sz val="9"/>
        <color theme="1"/>
        <rFont val="Arial"/>
        <family val="2"/>
      </rPr>
      <t>(Proceso comunicación institucional)</t>
    </r>
  </si>
  <si>
    <r>
      <t>Implementacion de canales virtuales y físicos para la presentación de Peticiones, Quejas, Reclamos y Sugerencias</t>
    </r>
    <r>
      <rPr>
        <b/>
        <sz val="9"/>
        <color theme="1"/>
        <rFont val="Arial"/>
        <family val="2"/>
      </rPr>
      <t xml:space="preserve"> (Comunicación institucional)</t>
    </r>
  </si>
  <si>
    <r>
      <t xml:space="preserve">Divulgación de los eventos académicos a realizar por parte de la Escuela Judicial Rodrigo Lara Bonilla </t>
    </r>
    <r>
      <rPr>
        <b/>
        <sz val="9"/>
        <color theme="1"/>
        <rFont val="Arial"/>
        <family val="2"/>
      </rPr>
      <t>(Formación judicial, Comunicación institucional)</t>
    </r>
  </si>
  <si>
    <r>
      <t xml:space="preserve">Socializacion de los link de acceso a las capacitaciones virtuales de la Escuela Judicial Rodrigo Lara Bonilla </t>
    </r>
    <r>
      <rPr>
        <b/>
        <sz val="9"/>
        <color theme="1"/>
        <rFont val="Arial"/>
        <family val="2"/>
      </rPr>
      <t>(Formación judicial, Comunicación institucional)</t>
    </r>
  </si>
  <si>
    <r>
      <t>Optimización de canales o sistema de comunicación institucional, a partir de la implementación de estrategias efectivas de divulgación y el control de calidad de la misma (boletines, pantallas, correos electrónicos, entre otros) (</t>
    </r>
    <r>
      <rPr>
        <b/>
        <sz val="9"/>
        <color theme="1"/>
        <rFont val="Arial"/>
        <family val="2"/>
      </rPr>
      <t>Proceso de comunicación institucional)</t>
    </r>
  </si>
  <si>
    <r>
      <t xml:space="preserve">Implementación de modelos de atención al usuario, a traves de medios o herramientas virtuales </t>
    </r>
    <r>
      <rPr>
        <b/>
        <sz val="9"/>
        <color theme="1"/>
        <rFont val="Arial"/>
        <family val="2"/>
      </rPr>
      <t>(Todos los procesos)</t>
    </r>
  </si>
  <si>
    <t xml:space="preserve">ESTRATEGIAS/ACCIONES </t>
  </si>
  <si>
    <t>ESTRATEGIAS  DOFA</t>
  </si>
  <si>
    <t>ESTRATEGIA/ACCIÓN/ PROYECTO</t>
  </si>
  <si>
    <t xml:space="preserve">GESTIONA </t>
  </si>
  <si>
    <t xml:space="preserve">DOCUMENTADA EN </t>
  </si>
  <si>
    <t>A</t>
  </si>
  <si>
    <t>O</t>
  </si>
  <si>
    <t>D</t>
  </si>
  <si>
    <t>F</t>
  </si>
  <si>
    <t>Mejoramiento de Banda Ancha en aquellos municipios donde se presentan dificultades por este concepto.</t>
  </si>
  <si>
    <t>Plan de Acción</t>
  </si>
  <si>
    <t>Adquirir equipos de cómputo (cámaras y diademas) para garantizar el trabajo en casa y en oficinas de los servidores judiciales del Distrito.</t>
  </si>
  <si>
    <t>Fortalecer el esquema de inducción para el ingreso de servidores por primera vez a la Rama Judicial y de reinducción para servidores ya vinculados</t>
  </si>
  <si>
    <t>Plan de acción</t>
  </si>
  <si>
    <t>Consolidar de manera anual el plan de necesidades de la seccional</t>
  </si>
  <si>
    <t xml:space="preserve">Elaborar el estado del arte de perfiles,  funciones y competencias de los servidores judiciales de la Dirección Seccional  </t>
  </si>
  <si>
    <t>Gestionar ante la Unidad de Carrera Judicial y la UDAE, la actualizacion de los actos advos que definen perfiles, funciones y competencias</t>
  </si>
  <si>
    <t>Participar con la DEAJ en el diseño de un modelo de optimizacion para las direcciones seccionales de administracion judicial</t>
  </si>
  <si>
    <t>Capacitar al personal de la Dirección Ejecutiva Seccional, involucrado en el proceso de Compra Publica</t>
  </si>
  <si>
    <t>Promover el uso de las herramientas de atención virtual y aplicativos institucionales por los servidores judiciales del Distrito</t>
  </si>
  <si>
    <t>12, 14</t>
  </si>
  <si>
    <t>Plan de accion</t>
  </si>
  <si>
    <t>Participar en la actualizacion de los documentos del SIGCMA para dar cumplimiento al PEDT</t>
  </si>
  <si>
    <t>Divulgación y publicación de normatividad vigente e información relevante para los usuarios a traves de los canales institucionales</t>
  </si>
  <si>
    <t>8, 12</t>
  </si>
  <si>
    <t>1, 12</t>
  </si>
  <si>
    <t xml:space="preserve"> Analizar y consolidar los indicadores de los procesos del SIGCMA-       </t>
  </si>
  <si>
    <t>Participar en las capacitaciones para el uso del nuevo aplicativo de Efinomina</t>
  </si>
  <si>
    <t xml:space="preserve">Establecer buenas practicas para el reporte oportuno de la informacion estadistica </t>
  </si>
  <si>
    <t xml:space="preserve">Promover el uso de las TRD en la gestion documental </t>
  </si>
  <si>
    <t>Gestionar ante el nivel central los recursos necesarios para la construccion de inmuebles en lotes propios</t>
  </si>
  <si>
    <t>Gestionar la donacion de inmuebles para la construccion de sedes judiciales</t>
  </si>
  <si>
    <t>Propender por el uso de las Tics de tal forma que se reduzca el uso de papel, recursos fisicos y fortalecer la cultura ambiental</t>
  </si>
  <si>
    <t>8, 29</t>
  </si>
  <si>
    <t>Gestionar ante los prestadores del servicio de energia, el mejoramiento del mismo</t>
  </si>
  <si>
    <t>Actualizacion e implementacion del plan de emergencias</t>
  </si>
  <si>
    <t>Implementacion de los protocolos de bioseguridad de acuerdo con las normas establecidas</t>
  </si>
  <si>
    <t>Generar mecanismos y estrategias para que las partes interesadas diligencien las encuestas de satisfaccion</t>
  </si>
  <si>
    <t>Matriz Mapa de Riesgos</t>
  </si>
  <si>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</si>
  <si>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</si>
  <si>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</si>
  <si>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</si>
  <si>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</si>
  <si>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</si>
  <si>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</si>
  <si>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</si>
  <si>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</si>
  <si>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</si>
  <si>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</si>
  <si>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</si>
  <si>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el consecutivo de riesgos.
</t>
  </si>
  <si>
    <t>Impacto</t>
  </si>
  <si>
    <t>Analice las consecuencias que puede ocasionar a la organización la materialización del riesgo y escoja en la lista desplegable.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</si>
  <si>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</si>
  <si>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</si>
  <si>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</si>
  <si>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</si>
  <si>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</si>
  <si>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</si>
  <si>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Clasificación del Riesgo</t>
  </si>
  <si>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</si>
  <si>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</si>
  <si>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I-J)</t>
  </si>
  <si>
    <t>Criterios de Impacto</t>
  </si>
  <si>
    <t>Utilice la lista de despligue que se encuentra parametrizada, le aparecerán las opciones de la tabla de Impacto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</si>
  <si>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</si>
  <si>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</si>
  <si>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</si>
  <si>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t xml:space="preserve">Recuerde que el control se define como la medida que permite reducir o mitigar un riesgo. Defina el control (es) que atacan las causas del riesgo, </t>
  </si>
  <si>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</si>
  <si>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</si>
  <si>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</si>
  <si>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1)Preventivo, 2)Detectivo, 3)Correctivo.</t>
  </si>
  <si>
    <r>
      <t xml:space="preserve">ATRIBUTOS EFICIENCIA
</t>
    </r>
    <r>
      <rPr>
        <sz val="9"/>
        <rFont val="Arial Narrow"/>
        <family val="2"/>
      </rPr>
      <t>Implementación</t>
    </r>
  </si>
  <si>
    <t>Utilice la lista de despligue que se encuentra parametrizada, le aparecerán las opciones: 1)Automático, 2)Manual.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</si>
  <si>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</si>
  <si>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</si>
  <si>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</si>
  <si>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 xml:space="preserve">Utilice la lista de despligue que se encuentra parametrizada, le aparecerán las opciones: 1)Documentado, 2)Sin documentar. Estas no se presentan valoración </t>
  </si>
  <si>
    <r>
      <t xml:space="preserve">ATRIBUTOS INFORMATIVOS
</t>
    </r>
    <r>
      <rPr>
        <sz val="9"/>
        <rFont val="Arial Narrow"/>
        <family val="2"/>
      </rPr>
      <t>Frecuencia</t>
    </r>
  </si>
  <si>
    <t xml:space="preserve">Utilice la lista de despligue que se encuentra parametrizada, le aparecerán las opciones: 1)Continua, 2)Aleatoria. Estas no se presentan valoración </t>
  </si>
  <si>
    <r>
      <t xml:space="preserve">ATRIBUTOS INFORMATIVOS
</t>
    </r>
    <r>
      <rPr>
        <sz val="9"/>
        <rFont val="Arial Narrow"/>
        <family val="2"/>
      </rPr>
      <t>Registro</t>
    </r>
  </si>
  <si>
    <t xml:space="preserve">Utilice la lista de despligue que se encuentra parametrizada, le aparecerán las opciones: 1)Con Registro, 2) Sin Registro.Estas no se presentan valoración </t>
  </si>
  <si>
    <t>Evaluación del Nivel de Riesgo - Nivel de Riesgo Residual</t>
  </si>
  <si>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</si>
  <si>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Tratamiento</t>
  </si>
  <si>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</si>
  <si>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</si>
  <si>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</si>
  <si>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</si>
  <si>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1)Finalizado, 2)En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</si>
  <si>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refente a la clasificación de los riesgos asociados.</t>
    </r>
  </si>
  <si>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</si>
  <si>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</si>
  <si>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</si>
  <si>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</si>
  <si>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</si>
  <si>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 xml:space="preserve">MATRIZ DE RIESGOS SIGCMA </t>
  </si>
  <si>
    <t>SIGCMA</t>
  </si>
  <si>
    <t>Proceso:</t>
  </si>
  <si>
    <t>Planeacion Estrategica</t>
  </si>
  <si>
    <t>Objetivo:</t>
  </si>
  <si>
    <t>Definir y orientar la planeación estratégica de la organización, a partir del establecimiento de los principios corporativos (valores, normas, políticas y directrices) que soportan la misión y visión de la Entidad, mediante el diagnóstico e identificación de necesidades y la formulación, ejecución y seguimiento de los planes, programas, proyectos, objetivos y políticas institucionales, con el propósito de generar las condiciones adecuadas para la gestión de los recursos asignados al Sector Jurisdiccional de la Rama Judicial, dando cumplimiento en el marco del  sistema de gestión de calidad, medio ambiente y salud y seguridad en el trabajo.</t>
  </si>
  <si>
    <t>Alcance:</t>
  </si>
  <si>
    <t>Nivel Central y Seccional</t>
  </si>
  <si>
    <t>Identificación del riesgo</t>
  </si>
  <si>
    <t>Análisis del riesgo inherente</t>
  </si>
  <si>
    <t>Evaluación del riesgo - Valoración de los controles</t>
  </si>
  <si>
    <t>Evaluación del riesgo - Nivel del riesgo residual</t>
  </si>
  <si>
    <t>N.</t>
  </si>
  <si>
    <t>Riesgo</t>
  </si>
  <si>
    <t>Causas Inmediata</t>
  </si>
  <si>
    <t>Frecuencia con la cual se realiza la actividad</t>
  </si>
  <si>
    <t>Probabilidad Inherente</t>
  </si>
  <si>
    <t>%</t>
  </si>
  <si>
    <t>Criterios de impacto</t>
  </si>
  <si>
    <t>Impacto 
Inherente</t>
  </si>
  <si>
    <t>No. Control</t>
  </si>
  <si>
    <t>Atributos</t>
  </si>
  <si>
    <t>Probabilidad Residual</t>
  </si>
  <si>
    <t>Probabilidad Residua Finall</t>
  </si>
  <si>
    <t>Impacto Residual Final</t>
  </si>
  <si>
    <t>Zona de Riesgo Final</t>
  </si>
  <si>
    <t>Responsable</t>
  </si>
  <si>
    <t>Fecha Implementación</t>
  </si>
  <si>
    <t>Fecha Seguimiento</t>
  </si>
  <si>
    <t>Seguimiento</t>
  </si>
  <si>
    <t>Tipo</t>
  </si>
  <si>
    <t>Implementación</t>
  </si>
  <si>
    <t>Calificación</t>
  </si>
  <si>
    <t>Documentación</t>
  </si>
  <si>
    <t>Frecuencia</t>
  </si>
  <si>
    <t>Evidencia</t>
  </si>
  <si>
    <t>Probabilidad Residual Final</t>
  </si>
  <si>
    <t>Demora</t>
  </si>
  <si>
    <t>Incumplimiento de las metas establecidas</t>
  </si>
  <si>
    <t>1. Falta de metodologías que permitan agilizar la elaboración de los informes de seguimiento a planes y programas                                         2. Fallas en la programación de las actividades.                       3. Remisión extemporánea del seguimiento de planes y o programas.</t>
  </si>
  <si>
    <t>Tardanza en la consolidación y análisis del seguimiento a planes y programas</t>
  </si>
  <si>
    <t>Posibilidad de incumplimiento de las metas establecidas por tardanza en la consolidacion y analisis del seguimiento a planes y programas</t>
  </si>
  <si>
    <t>Ejecución y Administración de Procesos</t>
  </si>
  <si>
    <t>Incumplimiento máximo del 5% de la meta planeada</t>
  </si>
  <si>
    <t>Aplicación de las Metodologías definidas</t>
  </si>
  <si>
    <t>Preventivo</t>
  </si>
  <si>
    <t>Manual</t>
  </si>
  <si>
    <t>Documentado</t>
  </si>
  <si>
    <t>Continua</t>
  </si>
  <si>
    <t>Con Registro</t>
  </si>
  <si>
    <t>Aceptar</t>
  </si>
  <si>
    <t xml:space="preserve"> Informes de seguimiento al Plan Operativo Institucional.</t>
  </si>
  <si>
    <t xml:space="preserve"> Asignación de responsables</t>
  </si>
  <si>
    <t>Incumplimiento</t>
  </si>
  <si>
    <t>1. Dependencia de decisiones o trámites desde el nivel central.                                2. Falta de asignación de recursos para la realización de las actividades.                       3. Falta de personal calificado para el desarrollo de los proyectos de la Seccional</t>
  </si>
  <si>
    <t>Incumplimiento de las metas y  objetivos señalados en el  plan de accion</t>
  </si>
  <si>
    <t>Posibilidad de incumplimiento de las metas y objetivos señalados en el plan de accion</t>
  </si>
  <si>
    <t>Comunicación fluida con el nivel central</t>
  </si>
  <si>
    <t>Alianzas estratégica con proveedores (Caja de Compensación Familiar, Fondos de Cesantías y Pensiones, SENA, ARL)</t>
  </si>
  <si>
    <t>Asignación de funciones</t>
  </si>
  <si>
    <t>Afectación en la Prestación del Servicio de Justicia</t>
  </si>
  <si>
    <t>Afecta la Prestación del Servicio de Administración de Justicia en 15%</t>
  </si>
  <si>
    <t>Moderado</t>
  </si>
  <si>
    <t>Corrupción</t>
  </si>
  <si>
    <t>Reputacional(Corrupción)</t>
  </si>
  <si>
    <t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t>
  </si>
  <si>
    <t xml:space="preserve">Carencia de transparencia, etica y valores . </t>
  </si>
  <si>
    <t xml:space="preserve">Posibilidad de actos indebidos de  los servidores judiciales debido a  la carencia en transparencia, etica y valores </t>
  </si>
  <si>
    <t>Fraude Interno</t>
  </si>
  <si>
    <t>Cualquier acto indebido de los servidores judiciales genera altas consecuencias para la entidad</t>
  </si>
  <si>
    <t xml:space="preserve">Divulgación de la norma ISO 37001:2016, Plan de Anticorrupción  formación en valores y principios propios de la entidad </t>
  </si>
  <si>
    <t>Reducir(mitigar)</t>
  </si>
  <si>
    <t>Divulgación del Código de Etica de Buen Gobierno a traves de la  página web de la Rama Judicial</t>
  </si>
  <si>
    <t>Actas de reunión y divulgación de la Ley 1474 del 2011 Ley Anticorrupccion y la Ley 1712 del 2014 Ley de Transparencia por medio de reuniones Cómites del SIGCMA y  reuniones de la Alta Dirección</t>
  </si>
  <si>
    <t>Informes de Gestión seguimiento a la contratación, rendición de cuentas, Auditorias Internas, Externas de Control Interno y de entes de control.</t>
  </si>
  <si>
    <t>Detectivo</t>
  </si>
  <si>
    <t>Monitoreo y control por medio de las Auditorias Internas, Externas de Control Interno y de entes de control</t>
  </si>
  <si>
    <t>Interrupción o demora en el Servicio Público de Administrar  Justicia.</t>
  </si>
  <si>
    <r>
      <rPr>
        <sz val="11"/>
        <rFont val="Calibri"/>
        <family val="2"/>
        <scheme val="minor"/>
      </rPr>
      <t>1. Paros que afecten la prestación del servicio.</t>
    </r>
    <r>
      <rPr>
        <b/>
        <sz val="11"/>
        <color rgb="FF00B050"/>
        <rFont val="Calibri"/>
        <family val="2"/>
        <scheme val="minor"/>
      </rPr>
      <t xml:space="preserve">  </t>
    </r>
    <r>
      <rPr>
        <sz val="11"/>
        <color theme="1"/>
        <rFont val="Calibri"/>
        <family val="2"/>
        <scheme val="minor"/>
      </rPr>
      <t xml:space="preserve">
2. Huelgas, protestas ciudadana
3. Disturbios o hechos violentos
4.Pandemia
5.Emergencias Ambientales</t>
    </r>
  </si>
  <si>
    <t>Suceso de fuerza mayor que imposibilitan la gestión judicial</t>
  </si>
  <si>
    <t>Posibilidad de  afectación en la Prestación del Servicio de Justicia debido a un suceso de fuerza mayor que imposibilita la gestión judicial</t>
  </si>
  <si>
    <t>Usuarios, productos y prácticas organizacionales</t>
  </si>
  <si>
    <t>Implementación de herramientas tecnológicas propias de la entidad para el trabajo en casa</t>
  </si>
  <si>
    <t>Políticas y directrices claras aplicadas para evacuar y proteger a los servidores judiciales</t>
  </si>
  <si>
    <t>Programa de Prevención por parte de la ARL</t>
  </si>
  <si>
    <t>Normatividad (Leyes, Resoluciones) adoptada por el Gobierno Nacional por  la Emergencia Sanitaria para cumplir con los protocolos de bioseguridad y medidas de protección.</t>
  </si>
  <si>
    <t xml:space="preserve">
Elaboración  y aplicación de medidas de prevención, contención y mitigación del riesgo  ambiental asociado por parte de la entidad.</t>
  </si>
  <si>
    <t>Inaplicabilidad de la normavidad ambiental vigente</t>
  </si>
  <si>
    <t xml:space="preserve"> Afectación Ambiental</t>
  </si>
  <si>
    <r>
      <rPr>
        <sz val="11"/>
        <rFont val="Calibri"/>
        <family val="2"/>
        <scheme val="minor"/>
      </rPr>
      <t>1.Falta de apropiación del Plan de Gestión Ambiental que aplica para la Rama Judicial Acuerdo PSAA14-10160</t>
    </r>
    <r>
      <rPr>
        <sz val="11"/>
        <color theme="1"/>
        <rFont val="Calibri"/>
        <family val="2"/>
        <scheme val="minor"/>
      </rPr>
      <t xml:space="preserve">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t>
    </r>
  </si>
  <si>
    <t>Desconocimiento de los lineamientos ambientales y normatividad  ambiental vigente</t>
  </si>
  <si>
    <t>Posibilidad de afectación ambiental debido al desconocimiento de las lineamientos ambientales y normatividad ambiental vigente</t>
  </si>
  <si>
    <t>Eventos Ambientales Internos</t>
  </si>
  <si>
    <t>Si el hecho llegara a presentarse, tendría medianas consecuencias o efectos sobre la entidad</t>
  </si>
  <si>
    <t xml:space="preserve">
Divulgación de programas, guías y procedimientos del Plan de Gestión Ambiental, además del  acompañamiento y/o seguimiento a implementación del Acuerdo PSAA14-10160
</t>
  </si>
  <si>
    <t>Listas de asistencia de las actividades de formación virtual y Autodiagnóstico inicial de estado de la Gestión Ambiental en las diferentes sedes</t>
  </si>
  <si>
    <t xml:space="preserve">Consolidación de la información de los servidores judiciales por medio del Directorio del SIGCMA </t>
  </si>
  <si>
    <t>Listas de asistencia de las sensibilización y capacitaciones charlas del Sistema de Gestión Ambiental y "Formación de Auditores en la Norma NTC ISO 14001:2015 y en la Norma Técnica de la Rama Judicial NTC 6256 :2018" por parte del  SIGCMA</t>
  </si>
  <si>
    <t xml:space="preserve">Actas de reunión donde se ratifica el compromiso de la Alta Dirección, para la implementación, mantenimiento y fortalecimiento del Sistema de Gestión Ambiental y del Plan de Gestión Ambiental de la Rama Judicial por medio de revisiones y seguimiento periódico por medio de los Comites del SIGCMA y reuniones de la Alta Dirección  </t>
  </si>
  <si>
    <t>DAÑOS ACTIVOS FIJOS/ EVENTOS EXTERNOS</t>
  </si>
  <si>
    <t>EJECUCIÓN Y ADMINISTRACIÓN DE PROCESOS</t>
  </si>
  <si>
    <t>FALLAS TECNÓLOGICAS</t>
  </si>
  <si>
    <t>FRAUDE EXTERNO</t>
  </si>
  <si>
    <t>FRAUDE INTERNO</t>
  </si>
  <si>
    <t>RELACIONES LABORALES</t>
  </si>
  <si>
    <t>USUARIOS, PRODUCTOS Y PRÁCTICAS ORGANIZACIONALES</t>
  </si>
  <si>
    <t>EVENTOS INTERNOS AMBIENTALES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</si>
  <si>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</si>
  <si>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</si>
  <si>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</si>
  <si>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</si>
  <si>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</si>
  <si>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</si>
  <si>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</si>
  <si>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 xml:space="preserve">Efectos ambientales internos que puedan afectar la entidad y por ende causando un impacto al medio ambiente </t>
  </si>
  <si>
    <t>Tabla Criterios para definir el nivel de probabilidad</t>
  </si>
  <si>
    <t>Frecuencia de la Actividad</t>
  </si>
  <si>
    <t>Probabilidad</t>
  </si>
  <si>
    <t>Muy Baja</t>
  </si>
  <si>
    <t>La actividad que conlleva el riesgo se ejecuta como máximo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</si>
  <si>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</si>
  <si>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</si>
  <si>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</si>
  <si>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</si>
  <si>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</si>
  <si>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</si>
  <si>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</si>
  <si>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</si>
  <si>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</si>
  <si>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</si>
  <si>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</si>
  <si>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</si>
  <si>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Leve </t>
  </si>
  <si>
    <t xml:space="preserve">Afectación menor a 10 SMLMV </t>
  </si>
  <si>
    <t>El riesgo afecta la imagen de alguna área de la organización</t>
  </si>
  <si>
    <t>Menor</t>
  </si>
  <si>
    <t xml:space="preserve">Entre 10 y 50 SMLMV </t>
  </si>
  <si>
    <t>El riesgo afecta la imagen de la entidad internamente, de conocimiento general, nivel interno, alta dirección, contratista y/o de provedores</t>
  </si>
  <si>
    <t xml:space="preserve">Moderado </t>
  </si>
  <si>
    <t xml:space="preserve">Entre 50 y 100 SMLMV </t>
  </si>
  <si>
    <t>El riesgo afecta la imagen de la entidad con algunos usuarios de relevancia frente al logro de los objetivos</t>
  </si>
  <si>
    <t>Mayor</t>
  </si>
  <si>
    <t xml:space="preserve">Mayor </t>
  </si>
  <si>
    <t xml:space="preserve">Entre 100 y 500 SMLMV </t>
  </si>
  <si>
    <t>El riesgo afecta la imagen de de la entidad con efecto publicitario sostenido a nivel del sector justicia</t>
  </si>
  <si>
    <t>Catastrófico</t>
  </si>
  <si>
    <t xml:space="preserve">Catastrófico </t>
  </si>
  <si>
    <t xml:space="preserve">Mayor a 500 SMLMV </t>
  </si>
  <si>
    <t>El riesgo afecta la imagen de la entidad a nivel nacional, con efecto publicitarios sostenible a nivel país</t>
  </si>
  <si>
    <t>Afectación Económica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</si>
  <si>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</si>
  <si>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</si>
  <si>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</si>
  <si>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</si>
  <si>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</si>
  <si>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Incumplimiento máximo del 15% de la meta planeada</t>
  </si>
  <si>
    <t>Incumplimiento máximo del 20% de la meta planeada</t>
  </si>
  <si>
    <t>Incumplimiento máximo del 50% de la meta planeada</t>
  </si>
  <si>
    <t>Incumplimiento máximo del 80% de la meta planeada</t>
  </si>
  <si>
    <t>Prestación del Servicio de Justicia</t>
  </si>
  <si>
    <t>Afecta la Prestación del Servicio de Administración de Justicia en 5%</t>
  </si>
  <si>
    <t>Afecta la Prestación del Servicio de Administración Justicia en 10%</t>
  </si>
  <si>
    <t>Afecta la Prestación del Servicio de Justicia en 15%</t>
  </si>
  <si>
    <t>Afecta la Prestación del Servicio de Administración Justicia en 20%</t>
  </si>
  <si>
    <t>Afecta la Prestación del Servicio de Administración Justicia en más del 50%</t>
  </si>
  <si>
    <t xml:space="preserve">     Entre 50 y 100 SMLMV </t>
  </si>
  <si>
    <t xml:space="preserve">     El riesgo afecta la imagen de la entidad con algunos usuarios de relevancia frente al logro de los objetivos</t>
  </si>
  <si>
    <t>Afectación Ambiental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</si>
  <si>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</si>
  <si>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</si>
  <si>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</si>
  <si>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</si>
  <si>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</si>
  <si>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Vulneración de los derechos fundamentales de los ciudadanos</t>
  </si>
  <si>
    <t>Cualquier afectación a la violacion de los derechosn de los cuidadanos se considera con consecuencias altas.</t>
  </si>
  <si>
    <t>Cualquier afectación la violacion de los derechos de los ciudadanos se considera con consecuencias desastrosas.</t>
  </si>
  <si>
    <t>Reputacional (Corrupción)</t>
  </si>
  <si>
    <t>Cualquier acto indebido de los servidores judiciales genera consecuencias desastrosas para la entidad</t>
  </si>
  <si>
    <t>Criterios</t>
  </si>
  <si>
    <t>Subcriterios</t>
  </si>
  <si>
    <t>Afectación Económica o presupuestal</t>
  </si>
  <si>
    <t>Afectación menor a 10 SMLMV .</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</si>
  <si>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</si>
  <si>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</si>
  <si>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Tabla Atributos de para el diseño del control</t>
  </si>
  <si>
    <t>Automático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</si>
  <si>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</si>
  <si>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</si>
  <si>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</si>
  <si>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</si>
  <si>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</si>
  <si>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</si>
  <si>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</si>
  <si>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</si>
  <si>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</si>
  <si>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</si>
  <si>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</si>
  <si>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</si>
  <si>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</si>
  <si>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</si>
  <si>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</si>
  <si>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</si>
  <si>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</si>
  <si>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</si>
  <si>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</si>
  <si>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</si>
  <si>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</si>
  <si>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</si>
  <si>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t>
  </si>
  <si>
    <t>Muy Alta
100%</t>
  </si>
  <si>
    <t/>
  </si>
  <si>
    <t>Extremo</t>
  </si>
  <si>
    <t>Evitar,Reducir (Compartir),Reducir(Mitigar)</t>
  </si>
  <si>
    <t>Alta
80%</t>
  </si>
  <si>
    <t>Alto</t>
  </si>
  <si>
    <t>Reducir (Compartir),Reducir(Mitigar), Evitar</t>
  </si>
  <si>
    <t>Media
60%</t>
  </si>
  <si>
    <t>Aceptar el riesgo, Reducir (Compartir),Reducir(Mitigar)</t>
  </si>
  <si>
    <t>Baja
40%</t>
  </si>
  <si>
    <t>Bajo</t>
  </si>
  <si>
    <t>Aceptar el riesgo</t>
  </si>
  <si>
    <t>Muy Baja
20%</t>
  </si>
  <si>
    <t>Leve
20%</t>
  </si>
  <si>
    <t>Menor
40%</t>
  </si>
  <si>
    <t>Moderado
60%</t>
  </si>
  <si>
    <t>Mayor
80%</t>
  </si>
  <si>
    <t>Catastrófico
100%</t>
  </si>
  <si>
    <t>Muy BajaLeve</t>
  </si>
  <si>
    <t>Leve</t>
  </si>
  <si>
    <t>PreventivoAutomático</t>
  </si>
  <si>
    <t>Muy BajaMenor</t>
  </si>
  <si>
    <t>PreventivoManual</t>
  </si>
  <si>
    <t>Muy BajaModerado</t>
  </si>
  <si>
    <t xml:space="preserve">Probabilidad Residual </t>
  </si>
  <si>
    <t>DetectivoAutomático</t>
  </si>
  <si>
    <t>Muy BajaMayor</t>
  </si>
  <si>
    <t xml:space="preserve">Alto </t>
  </si>
  <si>
    <t>DetectivoManual</t>
  </si>
  <si>
    <t>Muy BajaCatastrófico</t>
  </si>
  <si>
    <t>CorrectivoAutomático</t>
  </si>
  <si>
    <t>BajaLeve</t>
  </si>
  <si>
    <t>CorrectivoManual</t>
  </si>
  <si>
    <t>BajaMenor</t>
  </si>
  <si>
    <t>BajaModerado</t>
  </si>
  <si>
    <t>BajaMayor</t>
  </si>
  <si>
    <t>Impacto Inherente</t>
  </si>
  <si>
    <t>Riesgo Final</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</si>
  <si>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</si>
  <si>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</si>
  <si>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</si>
  <si>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</si>
  <si>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</si>
  <si>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</si>
  <si>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</si>
  <si>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</si>
  <si>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</si>
  <si>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</si>
  <si>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</si>
  <si>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</si>
  <si>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</si>
  <si>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</si>
  <si>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</si>
  <si>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</si>
  <si>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MuyAltaLeve</t>
  </si>
  <si>
    <t>MuyAltaMenor</t>
  </si>
  <si>
    <t>MuyAltaModerado</t>
  </si>
  <si>
    <t>MuyAltaMayor</t>
  </si>
  <si>
    <t>MuyAltaCatastrófico</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</si>
  <si>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</si>
  <si>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</si>
  <si>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</si>
  <si>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</si>
  <si>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</si>
  <si>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</si>
  <si>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</si>
  <si>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</si>
  <si>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</si>
  <si>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</si>
  <si>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</si>
  <si>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</si>
  <si>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</si>
  <si>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</si>
  <si>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</si>
  <si>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</si>
  <si>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</si>
  <si>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</si>
  <si>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</si>
  <si>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</si>
  <si>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</si>
  <si>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</si>
  <si>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</si>
  <si>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</si>
  <si>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</si>
  <si>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IMPACTO</t>
  </si>
  <si>
    <t>CLASIFICACIÓN DEL RIESGO</t>
  </si>
  <si>
    <t>CRITERIOS DE IMPACTO</t>
  </si>
  <si>
    <t>TIPO</t>
  </si>
  <si>
    <t xml:space="preserve">IMPLEMENTACIÓN </t>
  </si>
  <si>
    <t>DOCUMENTACIÓN</t>
  </si>
  <si>
    <t>FRECUENCIA</t>
  </si>
  <si>
    <t>EVIDENCIA</t>
  </si>
  <si>
    <t>ESTADO</t>
  </si>
  <si>
    <t>TRATAMIENTO</t>
  </si>
  <si>
    <t>Reputacional</t>
  </si>
  <si>
    <t>Finalizado</t>
  </si>
  <si>
    <t>Fraude Externo</t>
  </si>
  <si>
    <t>Sin documentar</t>
  </si>
  <si>
    <t>En Curso</t>
  </si>
  <si>
    <t>Evitar</t>
  </si>
  <si>
    <t>Reducir(compartir)</t>
  </si>
  <si>
    <t>Fallas Tecnológicas</t>
  </si>
  <si>
    <t>Relaciones Laborales</t>
  </si>
  <si>
    <t>Daños Activos Fijos/Eventos Externos</t>
  </si>
  <si>
    <t>Cualquier afectación a la violacion de los derechos de los ciudadanos se considera con consecuencias altas</t>
  </si>
  <si>
    <t>Cualquier afectación a la violacion de los derechos de los ciudadanos se considera con consecuencias desastrosas</t>
  </si>
  <si>
    <t>Afecta la Prestación del Servicio de Administración de Justicia en 10%</t>
  </si>
  <si>
    <t>Afecta la Prestación del Servicio de Administración de Justicia en 20%</t>
  </si>
  <si>
    <t>Afecta la Prestación del Servicio de Administración de Justicia en más del 50%</t>
  </si>
  <si>
    <t>Si el hecho llegara a presentarse, tendría consecuencias o efectos mínimos sobre la entidad</t>
  </si>
  <si>
    <t>Si el hecho llegara a presentarse, tendría bajo impacto o efecto sobre la entidad</t>
  </si>
  <si>
    <t>Si el hecho llegara a presentarse, tendría altas consecuencias o efectos sobre la entidad</t>
  </si>
  <si>
    <t>Si el hecho llegara a presentarse, tendría desastrosas consecuencias o efectos sobre la entidad</t>
  </si>
  <si>
    <t>SEGUIMIENTO MATRIZ DE RIESGOS SIGCMA 1 TRIMESTRE</t>
  </si>
  <si>
    <t xml:space="preserve">IDENTIFICACIÓN DEL RIESGO </t>
  </si>
  <si>
    <t>VALORACION RIESGO INHERENTE</t>
  </si>
  <si>
    <t>VALORACION RIESGO RESIDUAL</t>
  </si>
  <si>
    <t>OPCION DE MANEJO</t>
  </si>
  <si>
    <t>ACTIVIDADES</t>
  </si>
  <si>
    <t>PROCESO LIDER</t>
  </si>
  <si>
    <t>FECHA DE LA ACTIVIDAD</t>
  </si>
  <si>
    <t>ANÁLISIS DEL RESULTADO FINAL 
1 TRIMESTRE</t>
  </si>
  <si>
    <t>PROBABILIDAD</t>
  </si>
  <si>
    <t>NIVEL</t>
  </si>
  <si>
    <t xml:space="preserve">IMPACTO </t>
  </si>
  <si>
    <t>CENTRAL</t>
  </si>
  <si>
    <t>SECCIONAL</t>
  </si>
  <si>
    <t xml:space="preserve"> INICIO
DIA/MES/AÑO</t>
  </si>
  <si>
    <t>FIN 
DIA/MES/AÑO</t>
  </si>
  <si>
    <t>No se ha materializado para este trimestre</t>
  </si>
  <si>
    <t>No se materializó para este trimestre. No se consideró realizar actividades adicionales a los controles establecidos.</t>
  </si>
  <si>
    <t>SEGUIMIENTO MATRIZ DE RIESGOS SIGCMA 2 TRIMESTRE</t>
  </si>
  <si>
    <t>ANÁLISIS DEL RESULTADO FINAL 
2 TRIMESTRE</t>
  </si>
  <si>
    <t>SEGUIMIENTO MATRIZ DE RIESGOS SIGCMA 3 TRIMESTRE</t>
  </si>
  <si>
    <t>ANÁLISIS DEL RESULTADO FINAL 
3 TRIMESTRE</t>
  </si>
  <si>
    <t>SEGUIMIENTO MATRIZ DE RIESGOS SIGCMA 4 TRIMESTRE</t>
  </si>
  <si>
    <t>ANÁLISIS DEL RESULTADO FINAL 
4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</si>
</sst>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97" x14ac:knownFonts="1">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b/>
      <sz val="11"/>
      <color theme="1"/>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i/>
      <sz val="11"/>
      <name val="Arial"/>
      <family val="2"/>
    </font>
    <font>
      <b/>
      <i/>
      <sz val="14"/>
      <color theme="1"/>
      <name val="Calibri"/>
      <family val="2"/>
      <scheme val="minor"/>
    </font>
    <font>
      <sz val="14"/>
      <color theme="1"/>
      <name val="Calibri"/>
      <family val="2"/>
      <scheme val="minor"/>
    </font>
    <font>
      <sz val="14"/>
      <name val="Calibri"/>
      <family val="2"/>
      <scheme val="minor"/>
    </font>
    <font>
      <sz val="10"/>
      <color theme="1"/>
      <name val="Arial"/>
      <family val="2"/>
    </font>
    <font>
      <sz val="10"/>
      <name val="Calibri"/>
      <family val="2"/>
      <scheme val="minor"/>
    </font>
    <font>
      <b/>
      <i/>
      <sz val="16"/>
      <name val="Calibri"/>
      <family val="2"/>
      <scheme val="minor"/>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sz val="10"/>
      <color theme="1"/>
      <name val="Roboto"/>
    </font>
    <font>
      <b/>
      <sz val="22"/>
      <color theme="0"/>
      <name val="Arial Narrow"/>
      <family val="2"/>
    </font>
    <font>
      <sz val="26"/>
      <color theme="1"/>
      <name val="Arial"/>
      <family val="2"/>
    </font>
    <font>
      <sz val="11"/>
      <color theme="0"/>
      <name val="Arial Narrow"/>
      <family val="2"/>
    </font>
    <font>
      <b/>
      <sz val="11"/>
      <color rgb="FF00B050"/>
      <name val="Calibri"/>
      <family val="2"/>
      <scheme val="minor"/>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9"/>
      <color theme="1"/>
      <name val="Arial Narrow"/>
      <family val="2"/>
    </font>
    <font>
      <b/>
      <sz val="11"/>
      <color theme="0"/>
      <name val="Calibri"/>
      <family val="2"/>
      <scheme val="minor"/>
    </font>
    <font>
      <sz val="9"/>
      <color theme="1"/>
      <name val="Arial"/>
      <family val="2"/>
    </font>
    <font>
      <b/>
      <i/>
      <sz val="9"/>
      <color theme="1"/>
      <name val="Arial"/>
      <family val="2"/>
    </font>
    <font>
      <b/>
      <sz val="9"/>
      <color theme="1"/>
      <name val="Arial"/>
      <family val="2"/>
    </font>
    <font>
      <sz val="9"/>
      <color rgb="FF000000"/>
      <name val="Arial"/>
      <family val="2"/>
    </font>
    <font>
      <b/>
      <sz val="9"/>
      <color theme="0" tint="-4.9989318521683403E-2"/>
      <name val="Arial"/>
      <family val="2"/>
    </font>
    <font>
      <b/>
      <sz val="9"/>
      <color rgb="FF000000"/>
      <name val="Arial"/>
      <family val="2"/>
    </font>
    <font>
      <b/>
      <u/>
      <sz val="9"/>
      <color theme="1"/>
      <name val="Arial"/>
      <family val="2"/>
    </font>
    <font>
      <sz val="9"/>
      <name val="Arial"/>
      <family val="2"/>
    </font>
    <font>
      <b/>
      <sz val="9"/>
      <name val="Arial"/>
      <family val="2"/>
    </font>
    <font>
      <sz val="9"/>
      <color theme="0"/>
      <name val="Arial"/>
      <family val="2"/>
    </font>
    <font>
      <sz val="9"/>
      <color rgb="FF92D050"/>
      <name val="Arial"/>
      <family val="2"/>
    </font>
    <font>
      <b/>
      <sz val="14"/>
      <color theme="0"/>
      <name val="Calibri"/>
      <family val="2"/>
      <scheme val="minor"/>
    </font>
    <font>
      <b/>
      <sz val="14"/>
      <color theme="1"/>
      <name val="Calibri"/>
      <family val="2"/>
      <scheme val="minor"/>
    </font>
    <font>
      <b/>
      <sz val="14"/>
      <name val="Calibri"/>
      <family val="2"/>
      <scheme val="minor"/>
    </font>
    <font>
      <b/>
      <sz val="14"/>
      <color rgb="FFFF0000"/>
      <name val="Calibri"/>
      <family val="2"/>
      <scheme val="minor"/>
    </font>
    <font>
      <sz val="10"/>
      <color rgb="FF000000"/>
      <name val="Calibri"/>
      <family val="2"/>
    </font>
  </fonts>
  <fills count="2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A5A5A5"/>
      </patternFill>
    </fill>
    <fill>
      <patternFill patternType="solid">
        <fgColor theme="4"/>
        <bgColor indexed="64"/>
      </patternFill>
    </fill>
    <fill>
      <patternFill patternType="solid">
        <fgColor theme="4" tint="0.39997558519241921"/>
        <bgColor indexed="64"/>
      </patternFill>
    </fill>
    <fill>
      <patternFill patternType="solid">
        <fgColor rgb="FF00B0F0"/>
        <bgColor indexed="64"/>
      </patternFill>
    </fill>
  </fills>
  <borders count="120">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theme="9" tint="-0.24994659260841701"/>
      </left>
      <right style="dashed">
        <color theme="9" tint="-0.24994659260841701"/>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double">
        <color rgb="FF3F3F3F"/>
      </left>
      <right style="double">
        <color rgb="FF3F3F3F"/>
      </right>
      <top style="double">
        <color rgb="FF3F3F3F"/>
      </top>
      <bottom style="double">
        <color rgb="FF3F3F3F"/>
      </bottom>
      <diagonal/>
    </border>
    <border>
      <left/>
      <right/>
      <top/>
      <bottom style="thin">
        <color theme="1"/>
      </bottom>
      <diagonal/>
    </border>
    <border>
      <left/>
      <right/>
      <top/>
      <bottom style="double">
        <color theme="1"/>
      </bottom>
      <diagonal/>
    </border>
    <border>
      <left style="thin">
        <color theme="1"/>
      </left>
      <right style="double">
        <color theme="1"/>
      </right>
      <top style="thin">
        <color theme="1"/>
      </top>
      <bottom style="thin">
        <color theme="1"/>
      </bottom>
      <diagonal/>
    </border>
    <border>
      <left/>
      <right/>
      <top style="double">
        <color theme="1"/>
      </top>
      <bottom style="double">
        <color theme="1"/>
      </bottom>
      <diagonal/>
    </border>
    <border>
      <left/>
      <right style="double">
        <color theme="1"/>
      </right>
      <top style="double">
        <color theme="1"/>
      </top>
      <bottom style="double">
        <color theme="1"/>
      </bottom>
      <diagonal/>
    </border>
    <border>
      <left style="thin">
        <color theme="1"/>
      </left>
      <right style="double">
        <color theme="1"/>
      </right>
      <top style="thin">
        <color theme="1"/>
      </top>
      <bottom/>
      <diagonal/>
    </border>
    <border>
      <left style="double">
        <color theme="1"/>
      </left>
      <right style="thin">
        <color theme="1"/>
      </right>
      <top style="double">
        <color theme="1"/>
      </top>
      <bottom style="double">
        <color theme="1"/>
      </bottom>
      <diagonal/>
    </border>
    <border>
      <left style="thin">
        <color theme="1"/>
      </left>
      <right style="double">
        <color theme="1"/>
      </right>
      <top style="double">
        <color theme="1"/>
      </top>
      <bottom style="double">
        <color theme="1"/>
      </bottom>
      <diagonal/>
    </border>
    <border>
      <left style="double">
        <color theme="1"/>
      </left>
      <right style="double">
        <color theme="1"/>
      </right>
      <top style="double">
        <color theme="1"/>
      </top>
      <bottom style="double">
        <color theme="1"/>
      </bottom>
      <diagonal/>
    </border>
    <border>
      <left style="thin">
        <color theme="1"/>
      </left>
      <right style="thin">
        <color theme="1"/>
      </right>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medium">
        <color rgb="FF000000"/>
      </bottom>
      <diagonal/>
    </border>
    <border>
      <left/>
      <right style="thin">
        <color indexed="64"/>
      </right>
      <top/>
      <bottom style="medium">
        <color rgb="FF000000"/>
      </bottom>
      <diagonal/>
    </border>
  </borders>
  <cellStyleXfs count="4">
    <xf numFmtId="0" fontId="0" fillId="0" borderId="0"/>
    <xf numFmtId="0" fontId="8" fillId="0" borderId="0"/>
    <xf numFmtId="0" fontId="14" fillId="0" borderId="0"/>
    <xf numFmtId="0" fontId="80" fillId="23" borderId="104" applyNumberFormat="0" applyAlignment="0" applyProtection="0"/>
  </cellStyleXfs>
  <cellXfs count="540">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horizontal="left" vertical="center"/>
    </xf>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10" fillId="3" borderId="20" xfId="1" quotePrefix="1" applyFont="1" applyFill="1" applyBorder="1" applyAlignment="1">
      <alignment horizontal="left" vertical="top" wrapText="1"/>
    </xf>
    <xf numFmtId="0" fontId="11" fillId="3" borderId="0" xfId="1" quotePrefix="1" applyFont="1" applyFill="1" applyAlignment="1">
      <alignment horizontal="left" vertical="top" wrapText="1"/>
    </xf>
    <xf numFmtId="0" fontId="11" fillId="3" borderId="21" xfId="1" quotePrefix="1" applyFont="1" applyFill="1" applyBorder="1" applyAlignment="1">
      <alignment horizontal="left" vertical="top" wrapText="1"/>
    </xf>
    <xf numFmtId="0" fontId="9" fillId="3" borderId="20" xfId="1" applyFont="1" applyFill="1" applyBorder="1"/>
    <xf numFmtId="0" fontId="9" fillId="3" borderId="0" xfId="1" applyFont="1" applyFill="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0" xfId="1" quotePrefix="1" applyFont="1" applyFill="1" applyAlignment="1">
      <alignment horizontal="left" vertical="center" wrapText="1"/>
    </xf>
    <xf numFmtId="0" fontId="9" fillId="3" borderId="21" xfId="1" applyFont="1" applyFill="1" applyBorder="1"/>
    <xf numFmtId="0" fontId="15" fillId="3" borderId="0" xfId="0" applyFont="1" applyFill="1" applyAlignment="1">
      <alignment horizontal="left" vertical="center" wrapText="1"/>
    </xf>
    <xf numFmtId="0" fontId="16" fillId="3" borderId="0" xfId="0" applyFont="1" applyFill="1" applyAlignment="1">
      <alignment horizontal="left" vertical="top" wrapText="1"/>
    </xf>
    <xf numFmtId="0" fontId="22" fillId="3" borderId="0" xfId="0" applyFont="1" applyFill="1" applyAlignment="1">
      <alignment horizontal="center" vertical="center"/>
    </xf>
    <xf numFmtId="0" fontId="24" fillId="3" borderId="49" xfId="0" applyFont="1" applyFill="1" applyBorder="1" applyAlignment="1">
      <alignment vertical="top" wrapText="1"/>
    </xf>
    <xf numFmtId="0" fontId="24" fillId="3" borderId="50" xfId="0" applyFont="1" applyFill="1" applyBorder="1" applyAlignment="1">
      <alignment vertical="top" wrapText="1"/>
    </xf>
    <xf numFmtId="0" fontId="26" fillId="0" borderId="0" xfId="0" applyFont="1" applyAlignment="1">
      <alignment horizontal="center" vertical="center" wrapText="1"/>
    </xf>
    <xf numFmtId="0" fontId="27" fillId="3" borderId="0" xfId="0" applyFont="1" applyFill="1"/>
    <xf numFmtId="0" fontId="3" fillId="3" borderId="0" xfId="0" applyFont="1" applyFill="1" applyAlignment="1">
      <alignment horizontal="left" vertical="center"/>
    </xf>
    <xf numFmtId="0" fontId="28" fillId="3" borderId="0" xfId="0" applyFont="1" applyFill="1" applyAlignment="1">
      <alignment horizontal="center" vertical="center" wrapText="1"/>
    </xf>
    <xf numFmtId="0" fontId="21" fillId="3" borderId="0" xfId="0" applyFont="1" applyFill="1"/>
    <xf numFmtId="0" fontId="25" fillId="3" borderId="0" xfId="0" applyFont="1" applyFill="1" applyAlignment="1">
      <alignment horizontal="justify" vertical="center" wrapText="1" readingOrder="1"/>
    </xf>
    <xf numFmtId="0" fontId="3" fillId="3" borderId="0" xfId="0" applyFont="1" applyFill="1" applyAlignment="1">
      <alignment vertical="center"/>
    </xf>
    <xf numFmtId="0" fontId="21" fillId="0" borderId="0" xfId="0" applyFont="1"/>
    <xf numFmtId="0" fontId="25" fillId="0" borderId="0" xfId="0" applyFont="1" applyAlignment="1">
      <alignment horizontal="justify" vertical="center" wrapText="1" readingOrder="1"/>
    </xf>
    <xf numFmtId="0" fontId="29" fillId="0" borderId="0" xfId="0" applyFont="1" applyAlignment="1">
      <alignment vertical="center"/>
    </xf>
    <xf numFmtId="0" fontId="30" fillId="0" borderId="0" xfId="0" applyFont="1"/>
    <xf numFmtId="0" fontId="19" fillId="0" borderId="0" xfId="0" applyFont="1"/>
    <xf numFmtId="0" fontId="27" fillId="0" borderId="0" xfId="0" applyFont="1"/>
    <xf numFmtId="0" fontId="32" fillId="3" borderId="0" xfId="0" applyFont="1" applyFill="1"/>
    <xf numFmtId="0" fontId="33" fillId="3" borderId="0" xfId="0" applyFont="1" applyFill="1"/>
    <xf numFmtId="0" fontId="34" fillId="13" borderId="57" xfId="0" applyFont="1" applyFill="1" applyBorder="1" applyAlignment="1">
      <alignment horizontal="center" vertical="center" wrapText="1" readingOrder="1"/>
    </xf>
    <xf numFmtId="0" fontId="34" fillId="13" borderId="58"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5" fillId="3" borderId="60" xfId="0" applyFont="1" applyFill="1" applyBorder="1" applyAlignment="1">
      <alignment horizontal="justify" vertical="center" wrapText="1" readingOrder="1"/>
    </xf>
    <xf numFmtId="9" fontId="34" fillId="3" borderId="61" xfId="0" applyNumberFormat="1"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5" fillId="3" borderId="13" xfId="0" applyFont="1" applyFill="1" applyBorder="1" applyAlignment="1">
      <alignment horizontal="justify" vertical="center" wrapText="1" readingOrder="1"/>
    </xf>
    <xf numFmtId="9" fontId="34" fillId="3" borderId="63" xfId="0" applyNumberFormat="1" applyFont="1" applyFill="1" applyBorder="1" applyAlignment="1">
      <alignment horizontal="center" vertical="center" wrapText="1" readingOrder="1"/>
    </xf>
    <xf numFmtId="0" fontId="35" fillId="3" borderId="63"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35" fillId="3" borderId="65" xfId="0" applyFont="1" applyFill="1" applyBorder="1" applyAlignment="1">
      <alignment horizontal="justify" vertical="center" wrapText="1" readingOrder="1"/>
    </xf>
    <xf numFmtId="0" fontId="35" fillId="3" borderId="66" xfId="0" applyFont="1" applyFill="1" applyBorder="1" applyAlignment="1">
      <alignment horizontal="center" vertical="center" wrapText="1" readingOrder="1"/>
    </xf>
    <xf numFmtId="0" fontId="39" fillId="3" borderId="0" xfId="0" applyFont="1" applyFill="1"/>
    <xf numFmtId="0" fontId="41" fillId="15" borderId="67" xfId="0" applyFont="1" applyFill="1" applyBorder="1" applyAlignment="1" applyProtection="1">
      <alignment horizontal="center" vertical="center" wrapText="1" readingOrder="1"/>
      <protection hidden="1"/>
    </xf>
    <xf numFmtId="0" fontId="41" fillId="15" borderId="68" xfId="0" applyFont="1" applyFill="1" applyBorder="1" applyAlignment="1" applyProtection="1">
      <alignment horizontal="center" vertical="center" wrapText="1" readingOrder="1"/>
      <protection hidden="1"/>
    </xf>
    <xf numFmtId="0" fontId="41" fillId="15" borderId="69" xfId="0" applyFont="1" applyFill="1" applyBorder="1" applyAlignment="1" applyProtection="1">
      <alignment horizontal="center" vertical="center" wrapText="1" readingOrder="1"/>
      <protection hidden="1"/>
    </xf>
    <xf numFmtId="0" fontId="41" fillId="16" borderId="67" xfId="0" applyFont="1" applyFill="1" applyBorder="1" applyAlignment="1" applyProtection="1">
      <alignment horizontal="center" wrapText="1" readingOrder="1"/>
      <protection hidden="1"/>
    </xf>
    <xf numFmtId="0" fontId="41" fillId="16" borderId="68" xfId="0" applyFont="1" applyFill="1" applyBorder="1" applyAlignment="1" applyProtection="1">
      <alignment horizontal="center" wrapText="1" readingOrder="1"/>
      <protection hidden="1"/>
    </xf>
    <xf numFmtId="0" fontId="41" fillId="15" borderId="20" xfId="0" applyFont="1" applyFill="1" applyBorder="1" applyAlignment="1" applyProtection="1">
      <alignment horizontal="center" vertical="center" wrapText="1" readingOrder="1"/>
      <protection hidden="1"/>
    </xf>
    <xf numFmtId="0" fontId="41" fillId="15" borderId="0" xfId="0" applyFont="1" applyFill="1" applyAlignment="1" applyProtection="1">
      <alignment horizontal="center" vertical="center" wrapText="1" readingOrder="1"/>
      <protection hidden="1"/>
    </xf>
    <xf numFmtId="0" fontId="41" fillId="15" borderId="21" xfId="0" applyFont="1" applyFill="1" applyBorder="1" applyAlignment="1" applyProtection="1">
      <alignment horizontal="center" vertical="center" wrapText="1" readingOrder="1"/>
      <protection hidden="1"/>
    </xf>
    <xf numFmtId="0" fontId="41" fillId="16" borderId="20" xfId="0" applyFont="1" applyFill="1" applyBorder="1" applyAlignment="1" applyProtection="1">
      <alignment horizontal="center" wrapText="1" readingOrder="1"/>
      <protection hidden="1"/>
    </xf>
    <xf numFmtId="0" fontId="41" fillId="16" borderId="0" xfId="0" applyFont="1" applyFill="1" applyAlignment="1" applyProtection="1">
      <alignment horizontal="center" wrapText="1" readingOrder="1"/>
      <protection hidden="1"/>
    </xf>
    <xf numFmtId="0" fontId="41" fillId="15" borderId="43" xfId="0" applyFont="1" applyFill="1" applyBorder="1" applyAlignment="1" applyProtection="1">
      <alignment horizontal="center" vertical="center" wrapText="1" readingOrder="1"/>
      <protection hidden="1"/>
    </xf>
    <xf numFmtId="0" fontId="41" fillId="15" borderId="44" xfId="0" applyFont="1" applyFill="1" applyBorder="1" applyAlignment="1" applyProtection="1">
      <alignment horizontal="center" vertical="center" wrapText="1" readingOrder="1"/>
      <protection hidden="1"/>
    </xf>
    <xf numFmtId="0" fontId="41" fillId="15" borderId="45" xfId="0" applyFont="1" applyFill="1" applyBorder="1" applyAlignment="1" applyProtection="1">
      <alignment horizontal="center" vertical="center" wrapText="1" readingOrder="1"/>
      <protection hidden="1"/>
    </xf>
    <xf numFmtId="0" fontId="41" fillId="16" borderId="43" xfId="0" applyFont="1" applyFill="1" applyBorder="1" applyAlignment="1" applyProtection="1">
      <alignment horizontal="center" wrapText="1" readingOrder="1"/>
      <protection hidden="1"/>
    </xf>
    <xf numFmtId="0" fontId="41" fillId="16" borderId="44" xfId="0" applyFont="1" applyFill="1" applyBorder="1" applyAlignment="1" applyProtection="1">
      <alignment horizontal="center" wrapText="1" readingOrder="1"/>
      <protection hidden="1"/>
    </xf>
    <xf numFmtId="0" fontId="41" fillId="17" borderId="68" xfId="0" applyFont="1" applyFill="1" applyBorder="1" applyAlignment="1" applyProtection="1">
      <alignment horizontal="center" wrapText="1" readingOrder="1"/>
      <protection hidden="1"/>
    </xf>
    <xf numFmtId="0" fontId="41" fillId="17" borderId="69" xfId="0" applyFont="1" applyFill="1" applyBorder="1" applyAlignment="1" applyProtection="1">
      <alignment horizontal="center" wrapText="1" readingOrder="1"/>
      <protection hidden="1"/>
    </xf>
    <xf numFmtId="0" fontId="41" fillId="17" borderId="20" xfId="0" applyFont="1" applyFill="1" applyBorder="1" applyAlignment="1" applyProtection="1">
      <alignment horizontal="center" wrapText="1" readingOrder="1"/>
      <protection hidden="1"/>
    </xf>
    <xf numFmtId="0" fontId="41" fillId="17" borderId="0" xfId="0" applyFont="1" applyFill="1" applyAlignment="1" applyProtection="1">
      <alignment horizontal="center" wrapText="1" readingOrder="1"/>
      <protection hidden="1"/>
    </xf>
    <xf numFmtId="0" fontId="41" fillId="17" borderId="21" xfId="0" applyFont="1" applyFill="1" applyBorder="1" applyAlignment="1" applyProtection="1">
      <alignment horizontal="center" wrapText="1" readingOrder="1"/>
      <protection hidden="1"/>
    </xf>
    <xf numFmtId="0" fontId="41" fillId="17" borderId="43" xfId="0" applyFont="1" applyFill="1" applyBorder="1" applyAlignment="1" applyProtection="1">
      <alignment horizontal="center" wrapText="1" readingOrder="1"/>
      <protection hidden="1"/>
    </xf>
    <xf numFmtId="0" fontId="41" fillId="17" borderId="44" xfId="0" applyFont="1" applyFill="1" applyBorder="1" applyAlignment="1" applyProtection="1">
      <alignment horizontal="center" wrapText="1" readingOrder="1"/>
      <protection hidden="1"/>
    </xf>
    <xf numFmtId="0" fontId="41" fillId="17" borderId="45" xfId="0" applyFont="1" applyFill="1" applyBorder="1" applyAlignment="1" applyProtection="1">
      <alignment horizontal="center" wrapText="1" readingOrder="1"/>
      <protection hidden="1"/>
    </xf>
    <xf numFmtId="0" fontId="41" fillId="8" borderId="67" xfId="0" applyFont="1" applyFill="1" applyBorder="1" applyAlignment="1" applyProtection="1">
      <alignment horizontal="center" wrapText="1" readingOrder="1"/>
      <protection hidden="1"/>
    </xf>
    <xf numFmtId="0" fontId="41" fillId="8" borderId="68" xfId="0" applyFont="1" applyFill="1" applyBorder="1" applyAlignment="1" applyProtection="1">
      <alignment horizontal="center" wrapText="1" readingOrder="1"/>
      <protection hidden="1"/>
    </xf>
    <xf numFmtId="0" fontId="41" fillId="8" borderId="69" xfId="0" applyFont="1" applyFill="1" applyBorder="1" applyAlignment="1" applyProtection="1">
      <alignment horizontal="center" wrapText="1" readingOrder="1"/>
      <protection hidden="1"/>
    </xf>
    <xf numFmtId="0" fontId="41" fillId="8" borderId="20" xfId="0" applyFont="1" applyFill="1" applyBorder="1" applyAlignment="1" applyProtection="1">
      <alignment horizontal="center" wrapText="1" readingOrder="1"/>
      <protection hidden="1"/>
    </xf>
    <xf numFmtId="0" fontId="41" fillId="8" borderId="0" xfId="0" applyFont="1" applyFill="1" applyAlignment="1" applyProtection="1">
      <alignment horizontal="center" wrapText="1" readingOrder="1"/>
      <protection hidden="1"/>
    </xf>
    <xf numFmtId="0" fontId="41" fillId="8" borderId="21" xfId="0" applyFont="1" applyFill="1" applyBorder="1" applyAlignment="1" applyProtection="1">
      <alignment horizontal="center" wrapText="1" readingOrder="1"/>
      <protection hidden="1"/>
    </xf>
    <xf numFmtId="0" fontId="41" fillId="8" borderId="43" xfId="0" applyFont="1" applyFill="1" applyBorder="1" applyAlignment="1" applyProtection="1">
      <alignment horizontal="center" wrapText="1" readingOrder="1"/>
      <protection hidden="1"/>
    </xf>
    <xf numFmtId="0" fontId="41" fillId="8" borderId="44" xfId="0" applyFont="1" applyFill="1" applyBorder="1" applyAlignment="1" applyProtection="1">
      <alignment horizontal="center" wrapText="1" readingOrder="1"/>
      <protection hidden="1"/>
    </xf>
    <xf numFmtId="0" fontId="41" fillId="8" borderId="45"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6" fillId="18" borderId="47" xfId="0" applyFont="1" applyFill="1" applyBorder="1" applyAlignment="1">
      <alignment horizontal="center" vertical="center" wrapText="1"/>
    </xf>
    <xf numFmtId="0" fontId="6" fillId="18" borderId="47" xfId="0" applyFont="1" applyFill="1" applyBorder="1" applyAlignment="1">
      <alignment horizontal="center" vertical="center"/>
    </xf>
    <xf numFmtId="0" fontId="44" fillId="0" borderId="0" xfId="0" applyFont="1" applyAlignment="1">
      <alignment horizontal="center"/>
    </xf>
    <xf numFmtId="0" fontId="45" fillId="0" borderId="0" xfId="0" applyFont="1"/>
    <xf numFmtId="0" fontId="47" fillId="4" borderId="0" xfId="0" applyFont="1" applyFill="1" applyAlignment="1" applyProtection="1">
      <alignment horizontal="left" vertical="center" wrapText="1"/>
      <protection locked="0"/>
    </xf>
    <xf numFmtId="0" fontId="46" fillId="19" borderId="0" xfId="0" applyFont="1" applyFill="1" applyAlignment="1" applyProtection="1">
      <alignment vertical="center" wrapText="1"/>
      <protection locked="0"/>
    </xf>
    <xf numFmtId="0" fontId="47" fillId="4" borderId="0" xfId="0" applyFont="1" applyFill="1" applyAlignment="1" applyProtection="1">
      <alignment vertical="center" wrapText="1"/>
      <protection locked="0"/>
    </xf>
    <xf numFmtId="0" fontId="0" fillId="0" borderId="0" xfId="0" applyAlignment="1">
      <alignment horizontal="left"/>
    </xf>
    <xf numFmtId="0" fontId="48" fillId="0" borderId="0" xfId="0" applyFont="1" applyAlignment="1" applyProtection="1">
      <alignment horizontal="center" vertical="center"/>
      <protection locked="0"/>
    </xf>
    <xf numFmtId="0" fontId="46" fillId="0" borderId="0" xfId="0" applyFont="1" applyAlignment="1" applyProtection="1">
      <alignment horizontal="left" vertical="center"/>
      <protection locked="0"/>
    </xf>
    <xf numFmtId="0" fontId="47" fillId="0" borderId="0" xfId="0" applyFont="1" applyAlignment="1" applyProtection="1">
      <alignment horizontal="center" vertical="center"/>
      <protection locked="0"/>
    </xf>
    <xf numFmtId="0" fontId="20" fillId="0" borderId="0" xfId="0" applyFont="1" applyAlignment="1">
      <alignment horizontal="center"/>
    </xf>
    <xf numFmtId="0" fontId="52" fillId="0" borderId="0" xfId="0" applyFont="1" applyAlignment="1">
      <alignment horizontal="center"/>
    </xf>
    <xf numFmtId="0" fontId="52" fillId="0" borderId="0" xfId="0" applyFont="1" applyAlignment="1">
      <alignment horizontal="left"/>
    </xf>
    <xf numFmtId="0" fontId="53" fillId="0" borderId="0" xfId="0" applyFont="1" applyAlignment="1">
      <alignment horizontal="center"/>
    </xf>
    <xf numFmtId="0" fontId="45" fillId="3" borderId="0" xfId="0" applyFont="1" applyFill="1"/>
    <xf numFmtId="0" fontId="58" fillId="7" borderId="0" xfId="0" applyFont="1" applyFill="1" applyAlignment="1">
      <alignment horizontal="center" vertical="center" wrapText="1" readingOrder="1"/>
    </xf>
    <xf numFmtId="0" fontId="59" fillId="8" borderId="51" xfId="0" applyFont="1" applyFill="1" applyBorder="1" applyAlignment="1">
      <alignment horizontal="center" vertical="center" wrapText="1" readingOrder="1"/>
    </xf>
    <xf numFmtId="0" fontId="59" fillId="0" borderId="51" xfId="0" applyFont="1" applyBorder="1" applyAlignment="1">
      <alignment horizontal="center" vertical="center" wrapText="1" readingOrder="1"/>
    </xf>
    <xf numFmtId="0" fontId="59" fillId="0" borderId="51" xfId="0" applyFont="1" applyBorder="1" applyAlignment="1">
      <alignment horizontal="justify" vertical="center" wrapText="1" readingOrder="1"/>
    </xf>
    <xf numFmtId="0" fontId="59" fillId="9" borderId="52" xfId="0" applyFont="1" applyFill="1" applyBorder="1" applyAlignment="1">
      <alignment horizontal="center" vertical="center" wrapText="1" readingOrder="1"/>
    </xf>
    <xf numFmtId="0" fontId="59" fillId="0" borderId="52" xfId="0" applyFont="1" applyBorder="1" applyAlignment="1">
      <alignment horizontal="center" vertical="center" wrapText="1" readingOrder="1"/>
    </xf>
    <xf numFmtId="0" fontId="59" fillId="0" borderId="52" xfId="0" applyFont="1" applyBorder="1" applyAlignment="1">
      <alignment horizontal="justify" vertical="center" wrapText="1" readingOrder="1"/>
    </xf>
    <xf numFmtId="0" fontId="59" fillId="10" borderId="52" xfId="0" applyFont="1" applyFill="1" applyBorder="1" applyAlignment="1">
      <alignment horizontal="center" vertical="center" wrapText="1" readingOrder="1"/>
    </xf>
    <xf numFmtId="0" fontId="59" fillId="11" borderId="52" xfId="0" applyFont="1" applyFill="1" applyBorder="1" applyAlignment="1">
      <alignment horizontal="center" vertical="center" wrapText="1" readingOrder="1"/>
    </xf>
    <xf numFmtId="0" fontId="60" fillId="12" borderId="52" xfId="0" applyFont="1" applyFill="1" applyBorder="1" applyAlignment="1">
      <alignment horizontal="center" vertical="center" wrapText="1" readingOrder="1"/>
    </xf>
    <xf numFmtId="0" fontId="62" fillId="7" borderId="0" xfId="0" applyFont="1" applyFill="1" applyAlignment="1">
      <alignment horizontal="center" vertical="center" wrapText="1" readingOrder="1"/>
    </xf>
    <xf numFmtId="0" fontId="63" fillId="8" borderId="51" xfId="0" applyFont="1" applyFill="1" applyBorder="1" applyAlignment="1">
      <alignment horizontal="center" vertical="center" wrapText="1" readingOrder="1"/>
    </xf>
    <xf numFmtId="0" fontId="63" fillId="0" borderId="51" xfId="0" applyFont="1" applyBorder="1" applyAlignment="1">
      <alignment horizontal="justify" vertical="center" wrapText="1" readingOrder="1"/>
    </xf>
    <xf numFmtId="9" fontId="63" fillId="0" borderId="51" xfId="0" applyNumberFormat="1" applyFont="1" applyBorder="1" applyAlignment="1">
      <alignment horizontal="center" vertical="center" wrapText="1" readingOrder="1"/>
    </xf>
    <xf numFmtId="0" fontId="63" fillId="9" borderId="52" xfId="0" applyFont="1" applyFill="1" applyBorder="1" applyAlignment="1">
      <alignment horizontal="center" vertical="center" wrapText="1" readingOrder="1"/>
    </xf>
    <xf numFmtId="0" fontId="63" fillId="0" borderId="52" xfId="0" applyFont="1" applyBorder="1" applyAlignment="1">
      <alignment horizontal="justify" vertical="center" wrapText="1" readingOrder="1"/>
    </xf>
    <xf numFmtId="9" fontId="63" fillId="0" borderId="52" xfId="0" applyNumberFormat="1" applyFont="1" applyBorder="1" applyAlignment="1">
      <alignment horizontal="center" vertical="center" wrapText="1" readingOrder="1"/>
    </xf>
    <xf numFmtId="0" fontId="63" fillId="10" borderId="52" xfId="0" applyFont="1" applyFill="1" applyBorder="1" applyAlignment="1">
      <alignment horizontal="center" vertical="center" wrapText="1" readingOrder="1"/>
    </xf>
    <xf numFmtId="0" fontId="63" fillId="11" borderId="52" xfId="0" applyFont="1" applyFill="1" applyBorder="1" applyAlignment="1">
      <alignment horizontal="center" vertical="center" wrapText="1" readingOrder="1"/>
    </xf>
    <xf numFmtId="0" fontId="64" fillId="12" borderId="52"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0" fontId="4" fillId="4" borderId="8" xfId="0" applyFont="1" applyFill="1" applyBorder="1" applyAlignment="1">
      <alignment horizontal="center" vertical="center" textRotation="90"/>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9" fontId="0" fillId="3" borderId="0" xfId="0" applyNumberFormat="1" applyFill="1"/>
    <xf numFmtId="9" fontId="59" fillId="0" borderId="52" xfId="0" applyNumberFormat="1" applyFont="1" applyBorder="1" applyAlignment="1">
      <alignment horizontal="justify" vertical="center" wrapText="1" readingOrder="1"/>
    </xf>
    <xf numFmtId="0" fontId="0" fillId="0" borderId="13" xfId="0" applyBorder="1" applyAlignment="1">
      <alignment horizontal="left" vertical="center" wrapText="1"/>
    </xf>
    <xf numFmtId="0" fontId="32" fillId="3" borderId="13" xfId="0" applyFont="1" applyFill="1" applyBorder="1"/>
    <xf numFmtId="9" fontId="32" fillId="3" borderId="0" xfId="0" applyNumberFormat="1" applyFont="1" applyFill="1"/>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9" fontId="32" fillId="3" borderId="13" xfId="0" applyNumberFormat="1" applyFont="1" applyFill="1" applyBorder="1"/>
    <xf numFmtId="0" fontId="4" fillId="4" borderId="81" xfId="0" applyFont="1" applyFill="1" applyBorder="1" applyAlignment="1">
      <alignment horizontal="center" vertical="center" textRotation="90" wrapText="1"/>
    </xf>
    <xf numFmtId="0" fontId="67" fillId="0" borderId="13" xfId="0" applyFont="1" applyBorder="1" applyAlignment="1">
      <alignment horizontal="left" vertical="center" wrapText="1"/>
    </xf>
    <xf numFmtId="0" fontId="67" fillId="0" borderId="0" xfId="0" applyFont="1" applyAlignment="1">
      <alignment horizontal="left" vertical="center" wrapText="1"/>
    </xf>
    <xf numFmtId="0" fontId="0" fillId="0" borderId="0" xfId="0" applyAlignment="1">
      <alignment vertical="center" wrapText="1"/>
    </xf>
    <xf numFmtId="0" fontId="68" fillId="3" borderId="0" xfId="0" applyFont="1" applyFill="1"/>
    <xf numFmtId="0" fontId="68"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0" fillId="0" borderId="13" xfId="0" applyBorder="1" applyAlignment="1">
      <alignment wrapText="1"/>
    </xf>
    <xf numFmtId="0" fontId="34" fillId="5" borderId="60" xfId="0" applyFont="1" applyFill="1" applyBorder="1" applyAlignment="1">
      <alignment horizontal="center" vertical="center" wrapText="1" readingOrder="1"/>
    </xf>
    <xf numFmtId="0" fontId="34" fillId="5" borderId="13" xfId="0" applyFont="1" applyFill="1" applyBorder="1" applyAlignment="1">
      <alignment horizontal="center" vertical="center" wrapText="1" readingOrder="1"/>
    </xf>
    <xf numFmtId="0" fontId="6" fillId="18" borderId="53" xfId="0" applyFont="1" applyFill="1" applyBorder="1" applyAlignment="1">
      <alignment horizontal="center" vertical="center"/>
    </xf>
    <xf numFmtId="0" fontId="27" fillId="0" borderId="65" xfId="0" applyFont="1" applyBorder="1" applyAlignment="1" applyProtection="1">
      <alignment horizontal="left" vertical="top" wrapText="1"/>
      <protection locked="0"/>
    </xf>
    <xf numFmtId="0" fontId="0" fillId="0" borderId="80" xfId="0" applyBorder="1" applyAlignment="1">
      <alignment horizontal="center" vertical="center" wrapText="1"/>
    </xf>
    <xf numFmtId="9" fontId="0" fillId="0" borderId="80" xfId="0" applyNumberFormat="1" applyBorder="1" applyAlignment="1">
      <alignment horizontal="center" vertical="center" wrapText="1"/>
    </xf>
    <xf numFmtId="0" fontId="55" fillId="0" borderId="86" xfId="0" applyFont="1" applyBorder="1" applyAlignment="1" applyProtection="1">
      <alignment horizontal="left" vertical="top" wrapText="1"/>
      <protection locked="0"/>
    </xf>
    <xf numFmtId="0" fontId="55" fillId="0" borderId="13" xfId="0" applyFont="1" applyBorder="1" applyAlignment="1" applyProtection="1">
      <alignment horizontal="left" vertical="top" wrapText="1"/>
      <protection locked="0"/>
    </xf>
    <xf numFmtId="0" fontId="55" fillId="0" borderId="65" xfId="0" applyFont="1" applyBorder="1" applyAlignment="1" applyProtection="1">
      <alignment horizontal="left" vertical="top" wrapText="1"/>
      <protection locked="0"/>
    </xf>
    <xf numFmtId="0" fontId="27" fillId="0" borderId="80" xfId="0" applyFont="1" applyBorder="1" applyAlignment="1" applyProtection="1">
      <alignment horizontal="left" vertical="top" wrapText="1"/>
      <protection locked="0"/>
    </xf>
    <xf numFmtId="0" fontId="0" fillId="0" borderId="13" xfId="0" applyBorder="1" applyAlignment="1">
      <alignment vertical="center" wrapText="1"/>
    </xf>
    <xf numFmtId="0" fontId="24" fillId="3" borderId="48" xfId="0" applyFont="1" applyFill="1" applyBorder="1" applyAlignment="1">
      <alignment vertical="top" wrapText="1"/>
    </xf>
    <xf numFmtId="0" fontId="32" fillId="0" borderId="0" xfId="0" applyFont="1" applyAlignment="1" applyProtection="1">
      <alignment vertical="center"/>
      <protection locked="0"/>
    </xf>
    <xf numFmtId="0" fontId="74" fillId="0" borderId="0" xfId="0" applyFont="1" applyAlignment="1" applyProtection="1">
      <alignment horizontal="center" vertical="center"/>
      <protection locked="0"/>
    </xf>
    <xf numFmtId="0" fontId="70" fillId="0" borderId="0" xfId="0" applyFont="1"/>
    <xf numFmtId="0" fontId="32" fillId="0" borderId="0" xfId="0" applyFont="1"/>
    <xf numFmtId="0" fontId="0" fillId="0" borderId="0" xfId="0" applyAlignment="1">
      <alignment horizontal="center" wrapText="1"/>
    </xf>
    <xf numFmtId="0" fontId="0" fillId="0" borderId="0" xfId="0" applyProtection="1">
      <protection locked="0"/>
    </xf>
    <xf numFmtId="0" fontId="0" fillId="0" borderId="0" xfId="0" applyAlignment="1" applyProtection="1">
      <alignment vertical="top"/>
      <protection locked="0"/>
    </xf>
    <xf numFmtId="0" fontId="76" fillId="4" borderId="90" xfId="0" applyFont="1" applyFill="1" applyBorder="1" applyAlignment="1">
      <alignment horizontal="center" vertical="center"/>
    </xf>
    <xf numFmtId="0" fontId="76" fillId="4" borderId="90" xfId="0" applyFont="1" applyFill="1" applyBorder="1" applyAlignment="1">
      <alignment horizontal="center" vertical="center" wrapText="1"/>
    </xf>
    <xf numFmtId="0" fontId="76" fillId="4" borderId="90" xfId="0" applyFont="1" applyFill="1" applyBorder="1" applyAlignment="1" applyProtection="1">
      <alignment horizontal="center" vertical="center" wrapText="1"/>
      <protection locked="0"/>
    </xf>
    <xf numFmtId="0" fontId="76" fillId="20" borderId="90" xfId="0" applyFont="1" applyFill="1" applyBorder="1" applyAlignment="1" applyProtection="1">
      <alignment horizontal="center" vertical="center" textRotation="90"/>
      <protection locked="0"/>
    </xf>
    <xf numFmtId="0" fontId="77" fillId="4" borderId="90" xfId="0" applyFont="1" applyFill="1" applyBorder="1" applyAlignment="1">
      <alignment horizontal="center" vertical="center" wrapText="1"/>
    </xf>
    <xf numFmtId="0" fontId="70" fillId="21" borderId="0" xfId="0" applyFont="1" applyFill="1"/>
    <xf numFmtId="0" fontId="32" fillId="3" borderId="0" xfId="0" applyFont="1" applyFill="1" applyAlignment="1" applyProtection="1">
      <alignment vertical="center"/>
      <protection locked="0"/>
    </xf>
    <xf numFmtId="0" fontId="74" fillId="3" borderId="0" xfId="0" applyFont="1" applyFill="1" applyAlignment="1" applyProtection="1">
      <alignment horizontal="center" vertical="center"/>
      <protection locked="0"/>
    </xf>
    <xf numFmtId="0" fontId="70" fillId="3" borderId="0" xfId="0" applyFont="1" applyFill="1"/>
    <xf numFmtId="0" fontId="76" fillId="4" borderId="90" xfId="0" applyFont="1" applyFill="1" applyBorder="1" applyAlignment="1" applyProtection="1">
      <alignment vertical="center" wrapText="1"/>
      <protection locked="0"/>
    </xf>
    <xf numFmtId="0" fontId="76" fillId="4" borderId="90" xfId="0" applyFont="1" applyFill="1" applyBorder="1" applyAlignment="1" applyProtection="1">
      <alignment vertical="center"/>
      <protection locked="0"/>
    </xf>
    <xf numFmtId="0" fontId="41" fillId="22" borderId="67" xfId="0" applyFont="1" applyFill="1" applyBorder="1" applyAlignment="1" applyProtection="1">
      <alignment horizontal="center" wrapText="1" readingOrder="1"/>
      <protection hidden="1"/>
    </xf>
    <xf numFmtId="0" fontId="41" fillId="22" borderId="68" xfId="0" applyFont="1" applyFill="1" applyBorder="1" applyAlignment="1" applyProtection="1">
      <alignment horizontal="center" wrapText="1" readingOrder="1"/>
      <protection hidden="1"/>
    </xf>
    <xf numFmtId="0" fontId="41" fillId="22" borderId="69" xfId="0" applyFont="1" applyFill="1" applyBorder="1" applyAlignment="1" applyProtection="1">
      <alignment horizontal="center" wrapText="1" readingOrder="1"/>
      <protection hidden="1"/>
    </xf>
    <xf numFmtId="0" fontId="41" fillId="22" borderId="20" xfId="0" applyFont="1" applyFill="1" applyBorder="1" applyAlignment="1" applyProtection="1">
      <alignment horizontal="center" wrapText="1" readingOrder="1"/>
      <protection hidden="1"/>
    </xf>
    <xf numFmtId="0" fontId="41" fillId="22" borderId="0" xfId="0" applyFont="1" applyFill="1" applyAlignment="1" applyProtection="1">
      <alignment horizontal="center" wrapText="1" readingOrder="1"/>
      <protection hidden="1"/>
    </xf>
    <xf numFmtId="0" fontId="41" fillId="22" borderId="21" xfId="0" applyFont="1" applyFill="1" applyBorder="1" applyAlignment="1" applyProtection="1">
      <alignment horizontal="center" wrapText="1" readingOrder="1"/>
      <protection hidden="1"/>
    </xf>
    <xf numFmtId="0" fontId="41" fillId="22" borderId="43" xfId="0" applyFont="1" applyFill="1" applyBorder="1" applyAlignment="1" applyProtection="1">
      <alignment horizontal="center" wrapText="1" readingOrder="1"/>
      <protection hidden="1"/>
    </xf>
    <xf numFmtId="0" fontId="41" fillId="22" borderId="44" xfId="0" applyFont="1" applyFill="1" applyBorder="1" applyAlignment="1" applyProtection="1">
      <alignment horizontal="center" wrapText="1" readingOrder="1"/>
      <protection hidden="1"/>
    </xf>
    <xf numFmtId="0" fontId="41" fillId="22" borderId="45" xfId="0" applyFont="1" applyFill="1" applyBorder="1" applyAlignment="1" applyProtection="1">
      <alignment horizontal="center" wrapText="1" readingOrder="1"/>
      <protection hidden="1"/>
    </xf>
    <xf numFmtId="0" fontId="42" fillId="22" borderId="68" xfId="0" applyFont="1" applyFill="1" applyBorder="1" applyAlignment="1" applyProtection="1">
      <alignment horizontal="center" wrapText="1" readingOrder="1"/>
      <protection hidden="1"/>
    </xf>
    <xf numFmtId="0" fontId="0" fillId="0" borderId="82" xfId="0" applyBorder="1" applyAlignment="1">
      <alignment horizontal="center" vertical="center" wrapText="1"/>
    </xf>
    <xf numFmtId="0" fontId="81" fillId="0" borderId="0" xfId="0" applyFont="1"/>
    <xf numFmtId="0" fontId="80" fillId="23" borderId="104" xfId="3" applyAlignment="1" applyProtection="1">
      <alignment vertical="center"/>
      <protection locked="0"/>
    </xf>
    <xf numFmtId="0" fontId="83" fillId="0" borderId="0" xfId="0" applyFont="1" applyAlignment="1" applyProtection="1">
      <alignment vertical="center"/>
      <protection locked="0"/>
    </xf>
    <xf numFmtId="0" fontId="81" fillId="0" borderId="0" xfId="0" applyFont="1" applyAlignment="1" applyProtection="1">
      <alignment horizontal="center" vertical="center" wrapText="1"/>
      <protection locked="0"/>
    </xf>
    <xf numFmtId="0" fontId="83" fillId="24" borderId="105" xfId="0" applyFont="1" applyFill="1" applyBorder="1" applyAlignment="1" applyProtection="1">
      <alignment vertical="center" wrapText="1"/>
      <protection locked="0"/>
    </xf>
    <xf numFmtId="0" fontId="81" fillId="0" borderId="0" xfId="0" applyFont="1" applyAlignment="1">
      <alignment horizontal="center"/>
    </xf>
    <xf numFmtId="0" fontId="81" fillId="0" borderId="0" xfId="0" applyFont="1" applyAlignment="1">
      <alignment wrapText="1"/>
    </xf>
    <xf numFmtId="0" fontId="83" fillId="0" borderId="0" xfId="0" applyFont="1" applyAlignment="1" applyProtection="1">
      <alignment horizontal="left" vertical="center" wrapText="1"/>
      <protection locked="0"/>
    </xf>
    <xf numFmtId="0" fontId="81" fillId="0" borderId="0" xfId="0" applyFont="1" applyProtection="1">
      <protection locked="0"/>
    </xf>
    <xf numFmtId="0" fontId="82" fillId="0" borderId="0" xfId="0" applyFont="1" applyAlignment="1" applyProtection="1">
      <alignment horizontal="center" vertical="center"/>
      <protection locked="0"/>
    </xf>
    <xf numFmtId="0" fontId="83" fillId="0" borderId="0" xfId="0" applyFont="1" applyAlignment="1" applyProtection="1">
      <alignment vertical="center" wrapText="1"/>
      <protection locked="0"/>
    </xf>
    <xf numFmtId="0" fontId="82" fillId="0" borderId="0" xfId="0" applyFont="1" applyAlignment="1" applyProtection="1">
      <alignment horizontal="center" vertical="center" wrapText="1"/>
      <protection locked="0"/>
    </xf>
    <xf numFmtId="0" fontId="83" fillId="24" borderId="0" xfId="0" applyFont="1" applyFill="1" applyAlignment="1" applyProtection="1">
      <alignment horizontal="left" vertical="center"/>
      <protection locked="0"/>
    </xf>
    <xf numFmtId="0" fontId="83" fillId="0" borderId="0" xfId="0" applyFont="1" applyAlignment="1" applyProtection="1">
      <alignment horizontal="left" vertical="center"/>
      <protection locked="0"/>
    </xf>
    <xf numFmtId="0" fontId="83" fillId="0" borderId="113" xfId="0" applyFont="1" applyBorder="1" applyProtection="1">
      <protection locked="0"/>
    </xf>
    <xf numFmtId="0" fontId="83" fillId="0" borderId="0" xfId="0" applyFont="1" applyAlignment="1" applyProtection="1">
      <alignment horizontal="left"/>
      <protection locked="0"/>
    </xf>
    <xf numFmtId="0" fontId="81" fillId="0" borderId="0" xfId="0" applyFont="1" applyAlignment="1" applyProtection="1">
      <alignment horizontal="center" vertical="center"/>
      <protection locked="0"/>
    </xf>
    <xf numFmtId="0" fontId="83" fillId="25" borderId="13" xfId="0" applyFont="1" applyFill="1" applyBorder="1" applyAlignment="1">
      <alignment vertical="top" wrapText="1"/>
    </xf>
    <xf numFmtId="0" fontId="83" fillId="25" borderId="13" xfId="0" applyFont="1" applyFill="1" applyBorder="1" applyAlignment="1">
      <alignment horizontal="center" vertical="top" wrapText="1" readingOrder="1"/>
    </xf>
    <xf numFmtId="0" fontId="83" fillId="25" borderId="13" xfId="0" applyFont="1" applyFill="1" applyBorder="1" applyAlignment="1">
      <alignment horizontal="center" vertical="center" wrapText="1"/>
    </xf>
    <xf numFmtId="0" fontId="83" fillId="25" borderId="13" xfId="0" applyFont="1" applyFill="1" applyBorder="1" applyAlignment="1">
      <alignment horizontal="center" vertical="center" wrapText="1" readingOrder="1"/>
    </xf>
    <xf numFmtId="0" fontId="84" fillId="0" borderId="13" xfId="0" applyFont="1" applyBorder="1" applyAlignment="1">
      <alignment horizontal="center" vertical="center" wrapText="1" readingOrder="1"/>
    </xf>
    <xf numFmtId="0" fontId="84" fillId="0" borderId="13" xfId="0" applyFont="1" applyBorder="1" applyAlignment="1">
      <alignment horizontal="left" vertical="center" wrapText="1" readingOrder="1"/>
    </xf>
    <xf numFmtId="0" fontId="84" fillId="0" borderId="13" xfId="0" applyFont="1" applyBorder="1" applyAlignment="1">
      <alignment vertical="center" wrapText="1"/>
    </xf>
    <xf numFmtId="0" fontId="81" fillId="0" borderId="13" xfId="0" applyFont="1" applyBorder="1" applyAlignment="1">
      <alignment vertical="center" wrapText="1"/>
    </xf>
    <xf numFmtId="0" fontId="84" fillId="0" borderId="80" xfId="0" applyFont="1" applyBorder="1" applyAlignment="1">
      <alignment horizontal="center" vertical="center" wrapText="1"/>
    </xf>
    <xf numFmtId="0" fontId="84" fillId="0" borderId="60" xfId="0" applyFont="1" applyBorder="1" applyAlignment="1">
      <alignment horizontal="center" vertical="center" wrapText="1" readingOrder="1"/>
    </xf>
    <xf numFmtId="0" fontId="88" fillId="0" borderId="13" xfId="0" applyFont="1" applyBorder="1" applyAlignment="1">
      <alignment vertical="center" wrapText="1"/>
    </xf>
    <xf numFmtId="0" fontId="84" fillId="0" borderId="80" xfId="0" applyFont="1" applyBorder="1" applyAlignment="1">
      <alignment horizontal="left" vertical="center" wrapText="1"/>
    </xf>
    <xf numFmtId="0" fontId="81" fillId="0" borderId="13" xfId="0" applyFont="1" applyBorder="1" applyAlignment="1">
      <alignment horizontal="left" vertical="center" wrapText="1"/>
    </xf>
    <xf numFmtId="0" fontId="89" fillId="26" borderId="82" xfId="0" applyFont="1" applyFill="1" applyBorder="1" applyAlignment="1">
      <alignment vertical="top" wrapText="1"/>
    </xf>
    <xf numFmtId="0" fontId="89" fillId="26" borderId="89" xfId="0" applyFont="1" applyFill="1" applyBorder="1" applyAlignment="1">
      <alignment horizontal="center" vertical="top" wrapText="1" readingOrder="1"/>
    </xf>
    <xf numFmtId="0" fontId="83" fillId="26" borderId="80" xfId="0" applyFont="1" applyFill="1" applyBorder="1" applyAlignment="1">
      <alignment horizontal="center" vertical="top" wrapText="1"/>
    </xf>
    <xf numFmtId="0" fontId="83" fillId="26" borderId="80" xfId="0" applyFont="1" applyFill="1" applyBorder="1" applyAlignment="1">
      <alignment horizontal="center" vertical="top" wrapText="1" readingOrder="1"/>
    </xf>
    <xf numFmtId="0" fontId="88" fillId="0" borderId="13" xfId="0" applyFont="1" applyBorder="1" applyAlignment="1">
      <alignment horizontal="center" vertical="center" wrapText="1" readingOrder="1"/>
    </xf>
    <xf numFmtId="0" fontId="81" fillId="0" borderId="13" xfId="0" applyFont="1" applyBorder="1" applyAlignment="1">
      <alignment horizontal="center" vertical="center" wrapText="1" readingOrder="1"/>
    </xf>
    <xf numFmtId="0" fontId="81" fillId="0" borderId="13" xfId="0" applyFont="1" applyBorder="1" applyAlignment="1">
      <alignment vertical="center" wrapText="1" readingOrder="1"/>
    </xf>
    <xf numFmtId="0" fontId="81" fillId="0" borderId="0" xfId="0" applyFont="1" applyAlignment="1">
      <alignment vertical="center" wrapText="1"/>
    </xf>
    <xf numFmtId="0" fontId="81" fillId="0" borderId="84" xfId="0" applyFont="1" applyBorder="1" applyAlignment="1">
      <alignment horizontal="center" vertical="center" wrapText="1" readingOrder="1"/>
    </xf>
    <xf numFmtId="0" fontId="81" fillId="0" borderId="114" xfId="0" applyFont="1" applyBorder="1" applyAlignment="1">
      <alignment vertical="center" wrapText="1" readingOrder="1"/>
    </xf>
    <xf numFmtId="0" fontId="81" fillId="0" borderId="115" xfId="0" applyFont="1" applyBorder="1" applyAlignment="1">
      <alignment horizontal="center" vertical="center" wrapText="1" readingOrder="1"/>
    </xf>
    <xf numFmtId="0" fontId="81" fillId="0" borderId="116" xfId="0" applyFont="1" applyBorder="1" applyAlignment="1">
      <alignment vertical="center" wrapText="1" readingOrder="1"/>
    </xf>
    <xf numFmtId="0" fontId="81" fillId="0" borderId="114" xfId="0" applyFont="1" applyBorder="1" applyAlignment="1">
      <alignment horizontal="left" vertical="center" wrapText="1"/>
    </xf>
    <xf numFmtId="0" fontId="81" fillId="0" borderId="13" xfId="0" applyFont="1" applyBorder="1" applyAlignment="1">
      <alignment horizontal="left" vertical="center" wrapText="1" readingOrder="1"/>
    </xf>
    <xf numFmtId="0" fontId="81" fillId="0" borderId="13" xfId="0" applyFont="1" applyBorder="1" applyAlignment="1">
      <alignment vertical="top" wrapText="1"/>
    </xf>
    <xf numFmtId="0" fontId="90" fillId="0" borderId="0" xfId="0" applyFont="1"/>
    <xf numFmtId="0" fontId="88" fillId="0" borderId="13" xfId="0" applyFont="1" applyBorder="1" applyAlignment="1">
      <alignment vertical="top" wrapText="1" readingOrder="1"/>
    </xf>
    <xf numFmtId="0" fontId="81" fillId="0" borderId="13" xfId="0" applyFont="1" applyBorder="1" applyAlignment="1">
      <alignment horizontal="left" vertical="top" wrapText="1"/>
    </xf>
    <xf numFmtId="0" fontId="84" fillId="0" borderId="78" xfId="0" applyFont="1" applyBorder="1" applyAlignment="1">
      <alignment horizontal="center" vertical="center" wrapText="1"/>
    </xf>
    <xf numFmtId="0" fontId="88" fillId="0" borderId="13" xfId="0" applyFont="1" applyBorder="1" applyAlignment="1">
      <alignment horizontal="left" vertical="center" wrapText="1"/>
    </xf>
    <xf numFmtId="0" fontId="88" fillId="0" borderId="80" xfId="0" applyFont="1" applyBorder="1" applyAlignment="1">
      <alignment vertical="center" wrapText="1"/>
    </xf>
    <xf numFmtId="0" fontId="91" fillId="0" borderId="80" xfId="0" applyFont="1" applyBorder="1" applyAlignment="1">
      <alignment vertical="center" wrapText="1"/>
    </xf>
    <xf numFmtId="0" fontId="84" fillId="0" borderId="79" xfId="0" applyFont="1" applyBorder="1" applyAlignment="1">
      <alignment horizontal="center" vertical="center" wrapText="1"/>
    </xf>
    <xf numFmtId="0" fontId="84" fillId="0" borderId="13" xfId="0" applyFont="1" applyBorder="1" applyAlignment="1">
      <alignment horizontal="center" vertical="center" wrapText="1"/>
    </xf>
    <xf numFmtId="0" fontId="81" fillId="0" borderId="80" xfId="0" applyFont="1" applyBorder="1" applyAlignment="1">
      <alignment horizontal="left" vertical="center" wrapText="1"/>
    </xf>
    <xf numFmtId="0" fontId="81" fillId="0" borderId="60" xfId="0" applyFont="1" applyBorder="1" applyAlignment="1">
      <alignment horizontal="left" vertical="center" wrapText="1"/>
    </xf>
    <xf numFmtId="0" fontId="84" fillId="0" borderId="115" xfId="0" applyFont="1" applyBorder="1" applyAlignment="1">
      <alignment horizontal="center" vertical="center" wrapText="1"/>
    </xf>
    <xf numFmtId="0" fontId="81" fillId="0" borderId="13" xfId="0" applyFont="1" applyBorder="1"/>
    <xf numFmtId="0" fontId="93" fillId="5" borderId="13" xfId="0" applyFont="1" applyFill="1" applyBorder="1" applyAlignment="1">
      <alignment horizontal="center" vertical="center" wrapText="1"/>
    </xf>
    <xf numFmtId="0" fontId="93" fillId="5" borderId="13" xfId="0" applyFont="1" applyFill="1" applyBorder="1" applyAlignment="1">
      <alignment horizontal="center" vertical="center"/>
    </xf>
    <xf numFmtId="0" fontId="93" fillId="5" borderId="13" xfId="0" applyFont="1" applyFill="1" applyBorder="1" applyAlignment="1">
      <alignment vertical="center" wrapText="1"/>
    </xf>
    <xf numFmtId="0" fontId="94" fillId="5" borderId="13" xfId="0" applyFont="1" applyFill="1" applyBorder="1" applyAlignment="1">
      <alignment horizontal="center"/>
    </xf>
    <xf numFmtId="0" fontId="93" fillId="5" borderId="13" xfId="0" applyFont="1" applyFill="1" applyBorder="1" applyAlignment="1">
      <alignment horizontal="center"/>
    </xf>
    <xf numFmtId="0" fontId="84" fillId="0" borderId="0" xfId="0" applyFont="1" applyAlignment="1">
      <alignment horizontal="left" vertical="center" wrapText="1" readingOrder="1"/>
    </xf>
    <xf numFmtId="0" fontId="84" fillId="0" borderId="0" xfId="0" applyFont="1" applyAlignment="1">
      <alignment vertical="center" wrapText="1"/>
    </xf>
    <xf numFmtId="0" fontId="81" fillId="0" borderId="0" xfId="0" applyFont="1" applyAlignment="1">
      <alignment vertical="center" wrapText="1" readingOrder="1"/>
    </xf>
    <xf numFmtId="0" fontId="8" fillId="0" borderId="13" xfId="0" applyFont="1" applyBorder="1" applyAlignment="1">
      <alignment horizontal="left" vertical="center" wrapText="1"/>
    </xf>
    <xf numFmtId="0" fontId="94" fillId="0" borderId="13" xfId="0" applyFont="1" applyBorder="1" applyAlignment="1">
      <alignment horizontal="center" vertical="center" wrapText="1"/>
    </xf>
    <xf numFmtId="0" fontId="95" fillId="0" borderId="13" xfId="0" applyFont="1" applyBorder="1" applyAlignment="1">
      <alignment horizontal="center" vertical="center" wrapText="1"/>
    </xf>
    <xf numFmtId="0" fontId="54" fillId="0" borderId="13" xfId="0" applyFont="1" applyBorder="1" applyAlignment="1">
      <alignment horizontal="left" vertical="center" wrapText="1"/>
    </xf>
    <xf numFmtId="0" fontId="81" fillId="0" borderId="0" xfId="0" applyFont="1" applyAlignment="1">
      <alignment vertical="top" wrapText="1"/>
    </xf>
    <xf numFmtId="0" fontId="53" fillId="0" borderId="13" xfId="0" applyFont="1" applyBorder="1" applyAlignment="1">
      <alignment horizontal="center" vertical="center" wrapText="1"/>
    </xf>
    <xf numFmtId="0" fontId="93" fillId="0" borderId="13" xfId="0" applyFont="1" applyBorder="1" applyAlignment="1">
      <alignment horizontal="center" vertical="center" wrapText="1"/>
    </xf>
    <xf numFmtId="0" fontId="88" fillId="0" borderId="0" xfId="0" applyFont="1" applyAlignment="1">
      <alignment vertical="top" wrapText="1" readingOrder="1"/>
    </xf>
    <xf numFmtId="0" fontId="88" fillId="0" borderId="0" xfId="0" applyFont="1" applyAlignment="1">
      <alignment vertical="center" wrapText="1"/>
    </xf>
    <xf numFmtId="0" fontId="81" fillId="0" borderId="0" xfId="0" applyFont="1" applyAlignment="1">
      <alignment horizontal="center" vertical="center" wrapText="1"/>
    </xf>
    <xf numFmtId="0" fontId="81" fillId="0" borderId="0" xfId="0" applyFont="1" applyAlignment="1">
      <alignment horizontal="left" vertical="center" wrapText="1"/>
    </xf>
    <xf numFmtId="0" fontId="81" fillId="0" borderId="0" xfId="0" applyFont="1" applyAlignment="1">
      <alignment horizontal="left" vertical="center" wrapText="1" readingOrder="1"/>
    </xf>
    <xf numFmtId="0" fontId="88" fillId="0" borderId="0" xfId="0" applyFont="1" applyAlignment="1">
      <alignment horizontal="left" vertical="center" wrapText="1"/>
    </xf>
    <xf numFmtId="0" fontId="53" fillId="0" borderId="13" xfId="0" applyFont="1" applyBorder="1" applyAlignment="1">
      <alignment horizontal="center"/>
    </xf>
    <xf numFmtId="0" fontId="52" fillId="0" borderId="13" xfId="0" applyFont="1" applyBorder="1" applyAlignment="1">
      <alignment horizontal="center"/>
    </xf>
    <xf numFmtId="164" fontId="46" fillId="19" borderId="0" xfId="0" applyNumberFormat="1" applyFont="1" applyFill="1" applyAlignment="1" applyProtection="1">
      <alignment horizontal="center" vertical="center" wrapText="1"/>
      <protection locked="0"/>
    </xf>
    <xf numFmtId="0" fontId="46" fillId="19" borderId="0" xfId="0" applyFont="1" applyFill="1" applyAlignment="1" applyProtection="1">
      <alignment horizontal="center" vertical="center" wrapText="1"/>
      <protection locked="0"/>
    </xf>
    <xf numFmtId="0" fontId="56" fillId="0" borderId="0" xfId="0" applyFont="1" applyAlignment="1">
      <alignment horizontal="center" wrapText="1"/>
    </xf>
    <xf numFmtId="0" fontId="49" fillId="0" borderId="0" xfId="0" applyFont="1" applyAlignment="1">
      <alignment horizontal="center"/>
    </xf>
    <xf numFmtId="0" fontId="46" fillId="19" borderId="0" xfId="0" applyFont="1" applyFill="1" applyAlignment="1" applyProtection="1">
      <alignment horizontal="center" vertical="center"/>
      <protection locked="0"/>
    </xf>
    <xf numFmtId="0" fontId="84" fillId="0" borderId="80" xfId="0" applyFont="1" applyBorder="1" applyAlignment="1">
      <alignment vertical="center"/>
    </xf>
    <xf numFmtId="0" fontId="84" fillId="0" borderId="60" xfId="0" applyFont="1" applyBorder="1" applyAlignment="1">
      <alignment vertical="center"/>
    </xf>
    <xf numFmtId="0" fontId="85" fillId="4" borderId="60" xfId="0" applyFont="1" applyFill="1" applyBorder="1" applyAlignment="1">
      <alignment horizontal="center" vertical="top" wrapText="1" readingOrder="1"/>
    </xf>
    <xf numFmtId="0" fontId="85" fillId="4" borderId="13" xfId="0" applyFont="1" applyFill="1" applyBorder="1" applyAlignment="1">
      <alignment horizontal="center" vertical="top" wrapText="1" readingOrder="1"/>
    </xf>
    <xf numFmtId="0" fontId="84" fillId="0" borderId="80" xfId="0" applyFont="1" applyBorder="1" applyAlignment="1">
      <alignment vertical="center" wrapText="1"/>
    </xf>
    <xf numFmtId="0" fontId="84" fillId="0" borderId="78" xfId="0" applyFont="1" applyBorder="1" applyAlignment="1">
      <alignment vertical="center" wrapText="1"/>
    </xf>
    <xf numFmtId="0" fontId="84" fillId="0" borderId="60" xfId="0" applyFont="1" applyBorder="1" applyAlignment="1">
      <alignment vertical="center" wrapText="1"/>
    </xf>
    <xf numFmtId="0" fontId="84" fillId="0" borderId="80" xfId="0" applyFont="1" applyBorder="1" applyAlignment="1">
      <alignment horizontal="center" vertical="center" wrapText="1" readingOrder="1"/>
    </xf>
    <xf numFmtId="0" fontId="84" fillId="0" borderId="60" xfId="0" applyFont="1" applyBorder="1" applyAlignment="1">
      <alignment horizontal="center" vertical="center" wrapText="1" readingOrder="1"/>
    </xf>
    <xf numFmtId="0" fontId="81" fillId="0" borderId="80" xfId="0" applyFont="1" applyBorder="1" applyAlignment="1">
      <alignment horizontal="center" vertical="center" wrapText="1"/>
    </xf>
    <xf numFmtId="0" fontId="81" fillId="0" borderId="60" xfId="0" applyFont="1" applyBorder="1" applyAlignment="1">
      <alignment horizontal="center" vertical="center" wrapText="1"/>
    </xf>
    <xf numFmtId="0" fontId="84" fillId="0" borderId="80" xfId="0" applyFont="1" applyBorder="1" applyAlignment="1">
      <alignment horizontal="center" vertical="center" wrapText="1"/>
    </xf>
    <xf numFmtId="0" fontId="84" fillId="0" borderId="60" xfId="0" applyFont="1" applyBorder="1" applyAlignment="1">
      <alignment horizontal="center" vertical="center" wrapText="1"/>
    </xf>
    <xf numFmtId="0" fontId="82" fillId="0" borderId="0" xfId="0" applyFont="1" applyAlignment="1" applyProtection="1">
      <alignment horizontal="center" vertical="center"/>
      <protection locked="0"/>
    </xf>
    <xf numFmtId="0" fontId="83" fillId="0" borderId="0" xfId="0" applyFont="1" applyAlignment="1" applyProtection="1">
      <alignment horizontal="left" vertical="center" wrapText="1"/>
      <protection locked="0"/>
    </xf>
    <xf numFmtId="0" fontId="83" fillId="0" borderId="106" xfId="0" applyFont="1" applyBorder="1" applyAlignment="1" applyProtection="1">
      <alignment horizontal="left" vertical="center" wrapText="1"/>
      <protection locked="0"/>
    </xf>
    <xf numFmtId="0" fontId="83" fillId="0" borderId="107" xfId="0" applyFont="1" applyBorder="1" applyAlignment="1" applyProtection="1">
      <alignment vertical="center"/>
      <protection locked="0"/>
    </xf>
    <xf numFmtId="0" fontId="83" fillId="0" borderId="110" xfId="0" applyFont="1" applyBorder="1" applyAlignment="1" applyProtection="1">
      <alignment vertical="center"/>
      <protection locked="0"/>
    </xf>
    <xf numFmtId="0" fontId="83" fillId="0" borderId="106" xfId="0" applyFont="1" applyBorder="1" applyAlignment="1" applyProtection="1">
      <alignment horizontal="center" vertical="center"/>
      <protection locked="0"/>
    </xf>
    <xf numFmtId="0" fontId="83" fillId="0" borderId="108" xfId="0" applyFont="1" applyBorder="1" applyAlignment="1" applyProtection="1">
      <alignment horizontal="center" vertical="center" wrapText="1"/>
      <protection locked="0"/>
    </xf>
    <xf numFmtId="0" fontId="83" fillId="0" borderId="109" xfId="0" applyFont="1" applyBorder="1" applyAlignment="1" applyProtection="1">
      <alignment horizontal="center" vertical="center" wrapText="1"/>
      <protection locked="0"/>
    </xf>
    <xf numFmtId="0" fontId="83" fillId="0" borderId="111" xfId="0" applyFont="1" applyBorder="1" applyAlignment="1" applyProtection="1">
      <alignment horizontal="left" vertical="center" wrapText="1"/>
      <protection locked="0"/>
    </xf>
    <xf numFmtId="0" fontId="83" fillId="0" borderId="112" xfId="0" applyFont="1" applyBorder="1" applyAlignment="1" applyProtection="1">
      <alignment horizontal="left" vertical="center" wrapText="1"/>
      <protection locked="0"/>
    </xf>
    <xf numFmtId="0" fontId="84" fillId="0" borderId="80" xfId="0" applyFont="1" applyBorder="1" applyAlignment="1">
      <alignment horizontal="left" vertical="center" wrapText="1"/>
    </xf>
    <xf numFmtId="0" fontId="84" fillId="0" borderId="60" xfId="0" applyFont="1" applyBorder="1" applyAlignment="1">
      <alignment horizontal="left" vertical="center" wrapText="1"/>
    </xf>
    <xf numFmtId="0" fontId="88" fillId="0" borderId="80" xfId="0" applyFont="1" applyBorder="1" applyAlignment="1">
      <alignment horizontal="center" vertical="center" wrapText="1"/>
    </xf>
    <xf numFmtId="0" fontId="88" fillId="0" borderId="60" xfId="0" applyFont="1" applyBorder="1" applyAlignment="1">
      <alignment horizontal="center" vertical="center" wrapText="1"/>
    </xf>
    <xf numFmtId="0" fontId="84" fillId="0" borderId="80" xfId="0" applyFont="1" applyBorder="1" applyAlignment="1">
      <alignment horizontal="center" vertical="top" wrapText="1"/>
    </xf>
    <xf numFmtId="0" fontId="84" fillId="0" borderId="60" xfId="0" applyFont="1" applyBorder="1" applyAlignment="1">
      <alignment horizontal="center" vertical="top" wrapText="1"/>
    </xf>
    <xf numFmtId="0" fontId="84" fillId="0" borderId="78" xfId="0" applyFont="1" applyBorder="1" applyAlignment="1">
      <alignment horizontal="left" vertical="center" wrapText="1"/>
    </xf>
    <xf numFmtId="0" fontId="88" fillId="0" borderId="78" xfId="0" applyFont="1" applyBorder="1" applyAlignment="1">
      <alignment horizontal="center" vertical="center" wrapText="1"/>
    </xf>
    <xf numFmtId="0" fontId="84" fillId="0" borderId="78" xfId="0" applyFont="1" applyBorder="1" applyAlignment="1">
      <alignment horizontal="center" vertical="center" wrapText="1"/>
    </xf>
    <xf numFmtId="0" fontId="50" fillId="0" borderId="0" xfId="0" applyFont="1" applyAlignment="1">
      <alignment horizontal="center" wrapText="1"/>
    </xf>
    <xf numFmtId="0" fontId="51" fillId="0" borderId="0" xfId="0" applyFont="1" applyAlignment="1">
      <alignment horizontal="center"/>
    </xf>
    <xf numFmtId="0" fontId="93" fillId="5" borderId="13" xfId="0" applyFont="1" applyFill="1" applyBorder="1" applyAlignment="1">
      <alignment horizontal="center" vertical="center"/>
    </xf>
    <xf numFmtId="0" fontId="92" fillId="4" borderId="13" xfId="0" applyFont="1" applyFill="1" applyBorder="1" applyAlignment="1">
      <alignment horizontal="center"/>
    </xf>
    <xf numFmtId="0" fontId="81" fillId="0" borderId="0" xfId="0" applyFont="1" applyAlignment="1">
      <alignment horizontal="center" vertical="center" wrapText="1"/>
    </xf>
    <xf numFmtId="0" fontId="18" fillId="4" borderId="25" xfId="2" applyFont="1" applyFill="1" applyBorder="1" applyAlignment="1">
      <alignment horizontal="center" vertical="center" wrapText="1"/>
    </xf>
    <xf numFmtId="0" fontId="18" fillId="4" borderId="26" xfId="2" applyFont="1" applyFill="1" applyBorder="1" applyAlignment="1">
      <alignment horizontal="center" vertical="center" wrapText="1"/>
    </xf>
    <xf numFmtId="0" fontId="18" fillId="4" borderId="27" xfId="1" applyFont="1" applyFill="1" applyBorder="1" applyAlignment="1">
      <alignment horizontal="center" vertical="center"/>
    </xf>
    <xf numFmtId="0" fontId="18" fillId="4" borderId="28" xfId="1" applyFont="1" applyFill="1" applyBorder="1" applyAlignment="1">
      <alignment horizontal="center" vertical="center"/>
    </xf>
    <xf numFmtId="0" fontId="5" fillId="4" borderId="14"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10" fillId="3" borderId="17" xfId="1" quotePrefix="1" applyFont="1" applyFill="1" applyBorder="1" applyAlignment="1">
      <alignment horizontal="left" vertical="top" wrapText="1"/>
    </xf>
    <xf numFmtId="0" fontId="11" fillId="3" borderId="18" xfId="1" quotePrefix="1" applyFont="1" applyFill="1" applyBorder="1" applyAlignment="1">
      <alignment horizontal="left" vertical="top" wrapText="1"/>
    </xf>
    <xf numFmtId="0" fontId="11" fillId="3" borderId="19" xfId="1" quotePrefix="1" applyFont="1" applyFill="1" applyBorder="1" applyAlignment="1">
      <alignment horizontal="left" vertical="top" wrapText="1"/>
    </xf>
    <xf numFmtId="0" fontId="12" fillId="3" borderId="22" xfId="1" quotePrefix="1" applyFont="1" applyFill="1" applyBorder="1" applyAlignment="1">
      <alignment horizontal="justify" vertical="center" wrapText="1"/>
    </xf>
    <xf numFmtId="0" fontId="12" fillId="3" borderId="23" xfId="1" quotePrefix="1" applyFont="1" applyFill="1" applyBorder="1" applyAlignment="1">
      <alignment horizontal="justify" vertical="center" wrapText="1"/>
    </xf>
    <xf numFmtId="0" fontId="12" fillId="3" borderId="24" xfId="1" quotePrefix="1" applyFont="1" applyFill="1" applyBorder="1" applyAlignment="1">
      <alignment horizontal="justify" vertical="center" wrapText="1"/>
    </xf>
    <xf numFmtId="0" fontId="9" fillId="0" borderId="20" xfId="1" quotePrefix="1" applyFont="1" applyBorder="1" applyAlignment="1">
      <alignment horizontal="left" vertical="top" wrapText="1"/>
    </xf>
    <xf numFmtId="0" fontId="9" fillId="0" borderId="0" xfId="1" quotePrefix="1" applyFont="1" applyAlignment="1">
      <alignment horizontal="left" vertical="top" wrapText="1"/>
    </xf>
    <xf numFmtId="0" fontId="9" fillId="0" borderId="21" xfId="1" quotePrefix="1" applyFont="1" applyBorder="1" applyAlignment="1">
      <alignment horizontal="left" vertical="top" wrapText="1"/>
    </xf>
    <xf numFmtId="0" fontId="15" fillId="3" borderId="29" xfId="2" applyFont="1" applyFill="1" applyBorder="1" applyAlignment="1">
      <alignment horizontal="left" vertical="top" wrapText="1" readingOrder="1"/>
    </xf>
    <xf numFmtId="0" fontId="15" fillId="3" borderId="30" xfId="2" applyFont="1" applyFill="1" applyBorder="1" applyAlignment="1">
      <alignment horizontal="left" vertical="top" wrapText="1" readingOrder="1"/>
    </xf>
    <xf numFmtId="0" fontId="16" fillId="3" borderId="31" xfId="1" applyFont="1" applyFill="1" applyBorder="1" applyAlignment="1">
      <alignment horizontal="justify" vertical="center" wrapText="1"/>
    </xf>
    <xf numFmtId="0" fontId="16" fillId="3" borderId="32" xfId="1" applyFont="1" applyFill="1" applyBorder="1" applyAlignment="1">
      <alignment horizontal="justify" vertical="center" wrapText="1"/>
    </xf>
    <xf numFmtId="0" fontId="15" fillId="3" borderId="33"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6" fillId="3" borderId="35" xfId="1" applyFont="1" applyFill="1" applyBorder="1" applyAlignment="1">
      <alignment horizontal="justify" vertical="center" wrapText="1"/>
    </xf>
    <xf numFmtId="0" fontId="16" fillId="3" borderId="36" xfId="1" applyFont="1" applyFill="1" applyBorder="1" applyAlignment="1">
      <alignment horizontal="justify" vertical="center" wrapText="1"/>
    </xf>
    <xf numFmtId="0" fontId="15" fillId="3" borderId="37" xfId="0" applyFont="1" applyFill="1" applyBorder="1" applyAlignment="1">
      <alignment horizontal="left" vertical="center" wrapText="1"/>
    </xf>
    <xf numFmtId="0" fontId="15" fillId="3" borderId="38" xfId="0" applyFont="1" applyFill="1" applyBorder="1" applyAlignment="1">
      <alignment horizontal="left" vertical="center" wrapText="1"/>
    </xf>
    <xf numFmtId="0" fontId="9" fillId="3" borderId="20" xfId="1" applyFont="1" applyFill="1" applyBorder="1" applyAlignment="1">
      <alignment horizontal="left" vertical="top" wrapText="1"/>
    </xf>
    <xf numFmtId="0" fontId="9" fillId="3" borderId="0" xfId="1" applyFont="1" applyFill="1" applyAlignment="1">
      <alignment horizontal="left" vertical="top" wrapText="1"/>
    </xf>
    <xf numFmtId="0" fontId="9" fillId="3" borderId="21" xfId="1" applyFont="1" applyFill="1" applyBorder="1" applyAlignment="1">
      <alignment horizontal="left" vertical="top" wrapText="1"/>
    </xf>
    <xf numFmtId="0" fontId="9" fillId="3" borderId="43" xfId="1" applyFont="1" applyFill="1" applyBorder="1" applyAlignment="1">
      <alignment horizontal="left" vertical="top" wrapText="1"/>
    </xf>
    <xf numFmtId="0" fontId="9" fillId="3" borderId="44" xfId="1" applyFont="1" applyFill="1" applyBorder="1" applyAlignment="1">
      <alignment horizontal="left" vertical="top" wrapText="1"/>
    </xf>
    <xf numFmtId="0" fontId="9" fillId="3" borderId="45" xfId="1" applyFont="1" applyFill="1" applyBorder="1" applyAlignment="1">
      <alignment horizontal="left" vertical="top" wrapText="1"/>
    </xf>
    <xf numFmtId="0" fontId="15" fillId="3" borderId="39" xfId="0" applyFont="1" applyFill="1" applyBorder="1" applyAlignment="1">
      <alignment horizontal="left" vertical="center" wrapText="1"/>
    </xf>
    <xf numFmtId="0" fontId="15" fillId="3" borderId="40" xfId="0" applyFont="1" applyFill="1" applyBorder="1" applyAlignment="1">
      <alignment horizontal="left" vertical="center" wrapText="1"/>
    </xf>
    <xf numFmtId="0" fontId="16" fillId="3" borderId="41" xfId="0" applyFont="1" applyFill="1" applyBorder="1" applyAlignment="1">
      <alignment horizontal="justify" vertical="center" wrapText="1"/>
    </xf>
    <xf numFmtId="0" fontId="16" fillId="3" borderId="42" xfId="0" applyFont="1" applyFill="1" applyBorder="1" applyAlignment="1">
      <alignment horizontal="justify" vertical="center" wrapText="1"/>
    </xf>
    <xf numFmtId="0" fontId="0" fillId="0" borderId="80" xfId="0" applyBorder="1" applyAlignment="1">
      <alignment horizontal="center"/>
    </xf>
    <xf numFmtId="0" fontId="0" fillId="0" borderId="78" xfId="0" applyBorder="1" applyAlignment="1">
      <alignment horizontal="center"/>
    </xf>
    <xf numFmtId="0" fontId="0" fillId="0" borderId="60" xfId="0" applyBorder="1" applyAlignment="1">
      <alignment horizontal="center"/>
    </xf>
    <xf numFmtId="0" fontId="0" fillId="0" borderId="80" xfId="0" applyBorder="1" applyAlignment="1">
      <alignment horizontal="center" vertical="center" wrapText="1"/>
    </xf>
    <xf numFmtId="0" fontId="0" fillId="0" borderId="78" xfId="0" applyBorder="1" applyAlignment="1">
      <alignment horizontal="center" vertical="center" wrapText="1"/>
    </xf>
    <xf numFmtId="0" fontId="0" fillId="0" borderId="82" xfId="0" applyBorder="1" applyAlignment="1">
      <alignment horizontal="center" vertical="center" wrapText="1"/>
    </xf>
    <xf numFmtId="0" fontId="0" fillId="0" borderId="83" xfId="0" applyBorder="1" applyAlignment="1">
      <alignment horizontal="center" vertical="center" wrapText="1"/>
    </xf>
    <xf numFmtId="9" fontId="0" fillId="0" borderId="80" xfId="0" applyNumberFormat="1" applyBorder="1" applyAlignment="1">
      <alignment horizontal="center" vertical="center" wrapText="1"/>
    </xf>
    <xf numFmtId="9" fontId="0" fillId="0" borderId="78" xfId="0" applyNumberFormat="1" applyBorder="1" applyAlignment="1">
      <alignment horizontal="center" vertical="center" wrapText="1"/>
    </xf>
    <xf numFmtId="9" fontId="0" fillId="0" borderId="60" xfId="0" applyNumberFormat="1" applyBorder="1" applyAlignment="1">
      <alignment horizontal="center" vertical="center" wrapText="1"/>
    </xf>
    <xf numFmtId="0" fontId="0" fillId="0" borderId="60" xfId="0" applyBorder="1" applyAlignment="1">
      <alignment horizontal="center" vertical="center" wrapText="1"/>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66" fillId="4" borderId="2" xfId="0" applyFont="1" applyFill="1" applyBorder="1" applyAlignment="1">
      <alignment horizontal="center" vertical="center"/>
    </xf>
    <xf numFmtId="0" fontId="66" fillId="4" borderId="0" xfId="0" applyFont="1" applyFill="1" applyAlignment="1">
      <alignment horizontal="center" vertical="center"/>
    </xf>
    <xf numFmtId="0" fontId="7" fillId="3" borderId="13" xfId="0" applyFont="1" applyFill="1" applyBorder="1" applyAlignment="1">
      <alignment horizontal="center" vertical="center"/>
    </xf>
    <xf numFmtId="0" fontId="4" fillId="4" borderId="85" xfId="0" applyFont="1" applyFill="1" applyBorder="1" applyAlignment="1">
      <alignment horizontal="center" vertical="center"/>
    </xf>
    <xf numFmtId="0" fontId="4" fillId="4" borderId="8"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9"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13" xfId="0" applyBorder="1" applyAlignment="1">
      <alignment horizontal="center" vertical="center" wrapText="1"/>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5" fillId="4" borderId="6" xfId="0" applyFont="1" applyFill="1" applyBorder="1" applyAlignment="1">
      <alignment horizontal="left" vertical="center"/>
    </xf>
    <xf numFmtId="0" fontId="2" fillId="3" borderId="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2" fillId="3" borderId="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4" fillId="4" borderId="8" xfId="0" applyFont="1" applyFill="1" applyBorder="1" applyAlignment="1">
      <alignment horizontal="center" vertical="center"/>
    </xf>
    <xf numFmtId="0" fontId="4" fillId="4" borderId="81" xfId="0" applyFont="1" applyFill="1" applyBorder="1" applyAlignment="1">
      <alignment horizontal="center" vertical="center"/>
    </xf>
    <xf numFmtId="0" fontId="4" fillId="4" borderId="8" xfId="0" applyFont="1" applyFill="1" applyBorder="1" applyAlignment="1">
      <alignment horizontal="center" vertical="center" textRotation="1"/>
    </xf>
    <xf numFmtId="0" fontId="4" fillId="4" borderId="11" xfId="0" applyFont="1" applyFill="1" applyBorder="1" applyAlignment="1">
      <alignment horizontal="center" vertical="center" textRotation="1"/>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wrapText="1"/>
    </xf>
    <xf numFmtId="0" fontId="4" fillId="4" borderId="10" xfId="0" applyFont="1" applyFill="1" applyBorder="1" applyAlignment="1">
      <alignment horizontal="center" vertical="center"/>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9" xfId="0" applyFont="1" applyFill="1" applyBorder="1" applyAlignment="1">
      <alignment horizontal="center" vertical="center" textRotation="90" wrapText="1"/>
    </xf>
    <xf numFmtId="0" fontId="4" fillId="4" borderId="81" xfId="0" applyFont="1" applyFill="1" applyBorder="1" applyAlignment="1">
      <alignment horizontal="center" vertical="center" textRotation="90" wrapText="1"/>
    </xf>
    <xf numFmtId="9" fontId="0" fillId="0" borderId="13" xfId="0" applyNumberFormat="1" applyBorder="1" applyAlignment="1">
      <alignment horizontal="center" vertical="center" wrapText="1"/>
    </xf>
    <xf numFmtId="0" fontId="0" fillId="0" borderId="13" xfId="0" applyBorder="1" applyAlignment="1">
      <alignment horizontal="center" vertical="center"/>
    </xf>
    <xf numFmtId="0" fontId="0" fillId="0" borderId="13" xfId="0" applyBorder="1" applyAlignment="1">
      <alignment horizontal="left" vertical="center" wrapText="1"/>
    </xf>
    <xf numFmtId="0" fontId="65" fillId="0" borderId="13" xfId="0" applyFont="1" applyBorder="1" applyAlignment="1">
      <alignment horizontal="center" vertical="center" wrapText="1"/>
    </xf>
    <xf numFmtId="0" fontId="0" fillId="0" borderId="80" xfId="0" applyBorder="1" applyAlignment="1">
      <alignment horizontal="left" vertical="center" wrapText="1"/>
    </xf>
    <xf numFmtId="0" fontId="0" fillId="0" borderId="78" xfId="0" applyBorder="1" applyAlignment="1">
      <alignment horizontal="left" vertical="center" wrapText="1"/>
    </xf>
    <xf numFmtId="0" fontId="0" fillId="0" borderId="60" xfId="0" applyBorder="1" applyAlignment="1">
      <alignment horizontal="left" vertical="center" wrapText="1"/>
    </xf>
    <xf numFmtId="0" fontId="65" fillId="0" borderId="80" xfId="0" applyFont="1" applyBorder="1" applyAlignment="1">
      <alignment horizontal="center" vertical="center" wrapText="1"/>
    </xf>
    <xf numFmtId="0" fontId="0" fillId="0" borderId="84" xfId="0" applyBorder="1" applyAlignment="1">
      <alignment horizontal="center" vertical="center" wrapText="1"/>
    </xf>
    <xf numFmtId="0" fontId="65" fillId="0" borderId="78" xfId="0" applyFont="1" applyBorder="1" applyAlignment="1">
      <alignment horizontal="center" vertical="center" wrapText="1"/>
    </xf>
    <xf numFmtId="0" fontId="22" fillId="0" borderId="0" xfId="0" applyFont="1" applyAlignment="1">
      <alignment horizontal="center" vertical="center"/>
    </xf>
    <xf numFmtId="0" fontId="23" fillId="6" borderId="46"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61" fillId="0" borderId="0" xfId="0" applyFont="1" applyAlignment="1">
      <alignment horizontal="center" vertical="center"/>
    </xf>
    <xf numFmtId="0" fontId="57" fillId="0" borderId="0" xfId="0" applyFont="1" applyAlignment="1">
      <alignment horizontal="center" vertical="center"/>
    </xf>
    <xf numFmtId="0" fontId="38" fillId="3" borderId="0" xfId="0" applyFont="1" applyFill="1" applyAlignment="1">
      <alignment horizontal="justify" vertical="center" wrapText="1"/>
    </xf>
    <xf numFmtId="0" fontId="31" fillId="13" borderId="53" xfId="0" applyFont="1" applyFill="1" applyBorder="1" applyAlignment="1">
      <alignment horizontal="center" vertical="center" wrapText="1" readingOrder="1"/>
    </xf>
    <xf numFmtId="0" fontId="31" fillId="13" borderId="54" xfId="0" applyFont="1" applyFill="1" applyBorder="1" applyAlignment="1">
      <alignment horizontal="center" vertical="center" wrapText="1" readingOrder="1"/>
    </xf>
    <xf numFmtId="0" fontId="31" fillId="13" borderId="55" xfId="0" applyFont="1" applyFill="1" applyBorder="1" applyAlignment="1">
      <alignment horizontal="center" vertical="center" wrapText="1" readingOrder="1"/>
    </xf>
    <xf numFmtId="0" fontId="34" fillId="13" borderId="56" xfId="0" applyFont="1" applyFill="1" applyBorder="1" applyAlignment="1">
      <alignment horizontal="center" vertical="center" wrapText="1" readingOrder="1"/>
    </xf>
    <xf numFmtId="0" fontId="34" fillId="13" borderId="57" xfId="0" applyFont="1" applyFill="1" applyBorder="1" applyAlignment="1">
      <alignment horizontal="center" vertical="center" wrapText="1" readingOrder="1"/>
    </xf>
    <xf numFmtId="0" fontId="34" fillId="3" borderId="59" xfId="0" applyFont="1" applyFill="1" applyBorder="1" applyAlignment="1">
      <alignment horizontal="center" vertical="center" wrapText="1" readingOrder="1"/>
    </xf>
    <xf numFmtId="0" fontId="34" fillId="3" borderId="62"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4" fillId="3" borderId="64"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71" fillId="0" borderId="67" xfId="0" applyFont="1" applyBorder="1" applyAlignment="1">
      <alignment horizontal="center" vertical="center" wrapText="1"/>
    </xf>
    <xf numFmtId="0" fontId="71" fillId="0" borderId="68" xfId="0" applyFont="1" applyBorder="1" applyAlignment="1">
      <alignment horizontal="center" vertical="center"/>
    </xf>
    <xf numFmtId="0" fontId="71" fillId="0" borderId="69" xfId="0" applyFont="1" applyBorder="1" applyAlignment="1">
      <alignment horizontal="center" vertical="center"/>
    </xf>
    <xf numFmtId="0" fontId="71" fillId="0" borderId="20" xfId="0" applyFont="1" applyBorder="1" applyAlignment="1">
      <alignment horizontal="center" vertical="center" wrapText="1"/>
    </xf>
    <xf numFmtId="0" fontId="71" fillId="0" borderId="0" xfId="0" applyFont="1" applyAlignment="1">
      <alignment horizontal="center" vertical="center"/>
    </xf>
    <xf numFmtId="0" fontId="71" fillId="0" borderId="21" xfId="0" applyFont="1" applyBorder="1" applyAlignment="1">
      <alignment horizontal="center" vertical="center"/>
    </xf>
    <xf numFmtId="0" fontId="71" fillId="0" borderId="20" xfId="0" applyFont="1" applyBorder="1" applyAlignment="1">
      <alignment horizontal="center" vertical="center"/>
    </xf>
    <xf numFmtId="0" fontId="71" fillId="0" borderId="43" xfId="0" applyFont="1" applyBorder="1" applyAlignment="1">
      <alignment horizontal="center" vertical="center"/>
    </xf>
    <xf numFmtId="0" fontId="71" fillId="0" borderId="44" xfId="0" applyFont="1" applyBorder="1" applyAlignment="1">
      <alignment horizontal="center" vertical="center"/>
    </xf>
    <xf numFmtId="0" fontId="71" fillId="0" borderId="45" xfId="0" applyFont="1" applyBorder="1" applyAlignment="1">
      <alignment horizontal="center" vertical="center"/>
    </xf>
    <xf numFmtId="0" fontId="73" fillId="22" borderId="70" xfId="0" applyFont="1" applyFill="1" applyBorder="1" applyAlignment="1">
      <alignment horizontal="center" vertical="center" wrapText="1" readingOrder="1"/>
    </xf>
    <xf numFmtId="0" fontId="73" fillId="22" borderId="71" xfId="0" applyFont="1" applyFill="1" applyBorder="1" applyAlignment="1">
      <alignment horizontal="center" vertical="center" wrapText="1" readingOrder="1"/>
    </xf>
    <xf numFmtId="0" fontId="73" fillId="22" borderId="73" xfId="0" applyFont="1" applyFill="1" applyBorder="1" applyAlignment="1">
      <alignment horizontal="center" vertical="center" wrapText="1" readingOrder="1"/>
    </xf>
    <xf numFmtId="0" fontId="73" fillId="22" borderId="0" xfId="0" applyFont="1" applyFill="1" applyAlignment="1">
      <alignment horizontal="center" vertical="center" wrapText="1" readingOrder="1"/>
    </xf>
    <xf numFmtId="0" fontId="73" fillId="22" borderId="74" xfId="0" applyFont="1" applyFill="1" applyBorder="1" applyAlignment="1">
      <alignment horizontal="center" vertical="center" wrapText="1" readingOrder="1"/>
    </xf>
    <xf numFmtId="0" fontId="73" fillId="22" borderId="75" xfId="0" applyFont="1" applyFill="1" applyBorder="1" applyAlignment="1">
      <alignment horizontal="center" vertical="center" wrapText="1" readingOrder="1"/>
    </xf>
    <xf numFmtId="0" fontId="73" fillId="22" borderId="76" xfId="0" applyFont="1" applyFill="1" applyBorder="1" applyAlignment="1">
      <alignment horizontal="center" vertical="center" wrapText="1" readingOrder="1"/>
    </xf>
    <xf numFmtId="0" fontId="73" fillId="22" borderId="77" xfId="0" applyFont="1" applyFill="1" applyBorder="1" applyAlignment="1">
      <alignment horizontal="center" vertical="center" wrapText="1" readingOrder="1"/>
    </xf>
    <xf numFmtId="0" fontId="33" fillId="3" borderId="13" xfId="0" applyFont="1" applyFill="1" applyBorder="1" applyAlignment="1">
      <alignment horizontal="center" vertical="center" wrapText="1"/>
    </xf>
    <xf numFmtId="0" fontId="73" fillId="8" borderId="70" xfId="0" applyFont="1" applyFill="1" applyBorder="1" applyAlignment="1">
      <alignment horizontal="center" vertical="center" wrapText="1" readingOrder="1"/>
    </xf>
    <xf numFmtId="0" fontId="73" fillId="8" borderId="71" xfId="0" applyFont="1" applyFill="1" applyBorder="1" applyAlignment="1">
      <alignment horizontal="center" vertical="center" wrapText="1" readingOrder="1"/>
    </xf>
    <xf numFmtId="0" fontId="73" fillId="8" borderId="73" xfId="0" applyFont="1" applyFill="1" applyBorder="1" applyAlignment="1">
      <alignment horizontal="center" vertical="center" wrapText="1" readingOrder="1"/>
    </xf>
    <xf numFmtId="0" fontId="73" fillId="8" borderId="0" xfId="0" applyFont="1" applyFill="1" applyAlignment="1">
      <alignment horizontal="center" vertical="center" wrapText="1" readingOrder="1"/>
    </xf>
    <xf numFmtId="0" fontId="73" fillId="8" borderId="74" xfId="0" applyFont="1" applyFill="1" applyBorder="1" applyAlignment="1">
      <alignment horizontal="center" vertical="center" wrapText="1" readingOrder="1"/>
    </xf>
    <xf numFmtId="0" fontId="73" fillId="8" borderId="75" xfId="0" applyFont="1" applyFill="1" applyBorder="1" applyAlignment="1">
      <alignment horizontal="center" vertical="center" wrapText="1" readingOrder="1"/>
    </xf>
    <xf numFmtId="0" fontId="73" fillId="8" borderId="76" xfId="0" applyFont="1" applyFill="1" applyBorder="1" applyAlignment="1">
      <alignment horizontal="center" vertical="center" wrapText="1" readingOrder="1"/>
    </xf>
    <xf numFmtId="0" fontId="73" fillId="8" borderId="77" xfId="0" applyFont="1" applyFill="1" applyBorder="1" applyAlignment="1">
      <alignment horizontal="center" vertical="center" wrapText="1" readingOrder="1"/>
    </xf>
    <xf numFmtId="0" fontId="33" fillId="0" borderId="13" xfId="0" applyFont="1" applyBorder="1" applyAlignment="1">
      <alignment horizontal="center" vertical="center" wrapText="1"/>
    </xf>
    <xf numFmtId="0" fontId="71" fillId="0" borderId="68" xfId="0" applyFont="1" applyBorder="1" applyAlignment="1">
      <alignment horizontal="center" vertical="center" wrapText="1"/>
    </xf>
    <xf numFmtId="0" fontId="2" fillId="0" borderId="0" xfId="0" applyFont="1" applyAlignment="1">
      <alignment horizontal="center" vertical="center" wrapText="1"/>
    </xf>
    <xf numFmtId="0" fontId="72" fillId="14" borderId="0" xfId="0" applyFont="1" applyFill="1" applyAlignment="1">
      <alignment horizontal="center" vertical="center" wrapText="1" readingOrder="1"/>
    </xf>
    <xf numFmtId="0" fontId="40" fillId="5" borderId="0" xfId="0" applyFont="1" applyFill="1" applyAlignment="1">
      <alignment horizontal="center" vertical="center" wrapText="1"/>
    </xf>
    <xf numFmtId="0" fontId="72" fillId="14" borderId="0" xfId="0" applyFont="1" applyFill="1" applyAlignment="1">
      <alignment horizontal="center" vertical="center" textRotation="90" wrapText="1" readingOrder="1"/>
    </xf>
    <xf numFmtId="0" fontId="72" fillId="14" borderId="21" xfId="0" applyFont="1" applyFill="1" applyBorder="1" applyAlignment="1">
      <alignment horizontal="center" vertical="center" textRotation="90" wrapText="1" readingOrder="1"/>
    </xf>
    <xf numFmtId="0" fontId="73" fillId="16" borderId="70" xfId="0" applyFont="1" applyFill="1" applyBorder="1" applyAlignment="1">
      <alignment horizontal="center" vertical="center" wrapText="1" readingOrder="1"/>
    </xf>
    <xf numFmtId="0" fontId="73" fillId="16" borderId="71" xfId="0" applyFont="1" applyFill="1" applyBorder="1" applyAlignment="1">
      <alignment horizontal="center" vertical="center" wrapText="1" readingOrder="1"/>
    </xf>
    <xf numFmtId="0" fontId="73" fillId="16" borderId="72" xfId="0" applyFont="1" applyFill="1" applyBorder="1" applyAlignment="1">
      <alignment horizontal="center" vertical="center" wrapText="1" readingOrder="1"/>
    </xf>
    <xf numFmtId="0" fontId="73" fillId="16" borderId="73" xfId="0" applyFont="1" applyFill="1" applyBorder="1" applyAlignment="1">
      <alignment horizontal="center" vertical="center" wrapText="1" readingOrder="1"/>
    </xf>
    <xf numFmtId="0" fontId="73" fillId="16" borderId="0" xfId="0" applyFont="1" applyFill="1" applyAlignment="1">
      <alignment horizontal="center" vertical="center" wrapText="1" readingOrder="1"/>
    </xf>
    <xf numFmtId="0" fontId="73" fillId="16" borderId="74" xfId="0" applyFont="1" applyFill="1" applyBorder="1" applyAlignment="1">
      <alignment horizontal="center" vertical="center" wrapText="1" readingOrder="1"/>
    </xf>
    <xf numFmtId="0" fontId="73" fillId="16" borderId="75" xfId="0" applyFont="1" applyFill="1" applyBorder="1" applyAlignment="1">
      <alignment horizontal="center" vertical="center" wrapText="1" readingOrder="1"/>
    </xf>
    <xf numFmtId="0" fontId="73" fillId="16" borderId="76" xfId="0" applyFont="1" applyFill="1" applyBorder="1" applyAlignment="1">
      <alignment horizontal="center" vertical="center" wrapText="1" readingOrder="1"/>
    </xf>
    <xf numFmtId="0" fontId="73" fillId="16" borderId="77" xfId="0" applyFont="1" applyFill="1" applyBorder="1" applyAlignment="1">
      <alignment horizontal="center" vertical="center" wrapText="1" readingOrder="1"/>
    </xf>
    <xf numFmtId="0" fontId="73" fillId="15" borderId="70" xfId="0" applyFont="1" applyFill="1" applyBorder="1" applyAlignment="1">
      <alignment horizontal="center" vertical="center" wrapText="1" readingOrder="1"/>
    </xf>
    <xf numFmtId="0" fontId="73" fillId="15" borderId="71" xfId="0" applyFont="1" applyFill="1" applyBorder="1" applyAlignment="1">
      <alignment horizontal="center" vertical="center" wrapText="1" readingOrder="1"/>
    </xf>
    <xf numFmtId="0" fontId="73" fillId="15" borderId="73" xfId="0" applyFont="1" applyFill="1" applyBorder="1" applyAlignment="1">
      <alignment horizontal="center" vertical="center" wrapText="1" readingOrder="1"/>
    </xf>
    <xf numFmtId="0" fontId="73" fillId="15" borderId="0" xfId="0" applyFont="1" applyFill="1" applyAlignment="1">
      <alignment horizontal="center" vertical="center" wrapText="1" readingOrder="1"/>
    </xf>
    <xf numFmtId="0" fontId="73" fillId="15" borderId="75" xfId="0" applyFont="1" applyFill="1" applyBorder="1" applyAlignment="1">
      <alignment horizontal="center" vertical="center" wrapText="1" readingOrder="1"/>
    </xf>
    <xf numFmtId="0" fontId="73" fillId="15" borderId="76" xfId="0" applyFont="1" applyFill="1" applyBorder="1" applyAlignment="1">
      <alignment horizontal="center" vertical="center" wrapText="1" readingOrder="1"/>
    </xf>
    <xf numFmtId="0" fontId="33" fillId="3" borderId="82" xfId="0" applyFont="1" applyFill="1" applyBorder="1" applyAlignment="1">
      <alignment horizontal="center" vertical="center" wrapText="1"/>
    </xf>
    <xf numFmtId="0" fontId="33" fillId="3" borderId="89" xfId="0" applyFont="1" applyFill="1" applyBorder="1" applyAlignment="1">
      <alignment horizontal="center" vertical="center" wrapText="1"/>
    </xf>
    <xf numFmtId="0" fontId="33" fillId="3" borderId="83" xfId="0" applyFont="1" applyFill="1" applyBorder="1" applyAlignment="1">
      <alignment horizontal="center" vertical="center" wrapText="1"/>
    </xf>
    <xf numFmtId="0" fontId="33" fillId="3" borderId="88" xfId="0" applyFont="1" applyFill="1" applyBorder="1" applyAlignment="1">
      <alignment horizontal="center" vertical="center" wrapText="1"/>
    </xf>
    <xf numFmtId="0" fontId="33" fillId="3" borderId="84" xfId="0" applyFont="1" applyFill="1" applyBorder="1" applyAlignment="1">
      <alignment horizontal="center" vertical="center" wrapText="1"/>
    </xf>
    <xf numFmtId="0" fontId="33" fillId="3" borderId="87" xfId="0" applyFont="1" applyFill="1" applyBorder="1" applyAlignment="1">
      <alignment horizontal="center" vertical="center" wrapText="1"/>
    </xf>
    <xf numFmtId="0" fontId="75" fillId="0" borderId="96" xfId="0" applyFont="1" applyBorder="1" applyAlignment="1" applyProtection="1">
      <alignment horizontal="center" vertical="center" wrapText="1"/>
      <protection locked="0"/>
    </xf>
    <xf numFmtId="0" fontId="75" fillId="0" borderId="78" xfId="0" applyFont="1" applyBorder="1" applyAlignment="1" applyProtection="1">
      <alignment horizontal="center" vertical="center" wrapText="1"/>
      <protection locked="0"/>
    </xf>
    <xf numFmtId="0" fontId="75" fillId="0" borderId="99" xfId="0" applyFont="1" applyBorder="1" applyAlignment="1" applyProtection="1">
      <alignment horizontal="center" vertical="center" wrapText="1"/>
      <protection locked="0"/>
    </xf>
    <xf numFmtId="0" fontId="75" fillId="0" borderId="96" xfId="0" applyFont="1" applyBorder="1" applyAlignment="1" applyProtection="1">
      <alignment horizontal="center" vertical="center"/>
      <protection locked="0"/>
    </xf>
    <xf numFmtId="0" fontId="75" fillId="0" borderId="78" xfId="0" applyFont="1" applyBorder="1" applyAlignment="1" applyProtection="1">
      <alignment horizontal="center" vertical="center"/>
      <protection locked="0"/>
    </xf>
    <xf numFmtId="0" fontId="75" fillId="0" borderId="99" xfId="0" applyFont="1" applyBorder="1" applyAlignment="1" applyProtection="1">
      <alignment horizontal="center" vertical="center"/>
      <protection locked="0"/>
    </xf>
    <xf numFmtId="0" fontId="76" fillId="4" borderId="92" xfId="0" applyFont="1" applyFill="1" applyBorder="1" applyAlignment="1">
      <alignment horizontal="center" vertical="center"/>
    </xf>
    <xf numFmtId="0" fontId="76" fillId="4" borderId="102" xfId="0" applyFont="1" applyFill="1" applyBorder="1" applyAlignment="1">
      <alignment horizontal="center" vertical="center"/>
    </xf>
    <xf numFmtId="0" fontId="76" fillId="4" borderId="93" xfId="0" applyFont="1" applyFill="1" applyBorder="1" applyAlignment="1">
      <alignment horizontal="center" vertical="center"/>
    </xf>
    <xf numFmtId="0" fontId="76" fillId="20" borderId="90" xfId="0" applyFont="1" applyFill="1" applyBorder="1" applyAlignment="1" applyProtection="1">
      <alignment horizontal="center" vertical="center" wrapText="1"/>
      <protection locked="0"/>
    </xf>
    <xf numFmtId="0" fontId="76" fillId="4" borderId="90" xfId="0" applyFont="1" applyFill="1" applyBorder="1" applyAlignment="1" applyProtection="1">
      <alignment horizontal="center" vertical="center" wrapText="1"/>
      <protection locked="0"/>
    </xf>
    <xf numFmtId="0" fontId="78" fillId="4" borderId="2" xfId="0" applyFont="1" applyFill="1" applyBorder="1" applyAlignment="1">
      <alignment horizontal="center" vertical="center" wrapText="1"/>
    </xf>
    <xf numFmtId="0" fontId="78" fillId="4" borderId="103" xfId="0" applyFont="1" applyFill="1" applyBorder="1" applyAlignment="1">
      <alignment horizontal="center" vertical="center" wrapText="1"/>
    </xf>
    <xf numFmtId="0" fontId="78" fillId="4" borderId="0" xfId="0" applyFont="1" applyFill="1" applyAlignment="1">
      <alignment horizontal="center" vertical="center" wrapText="1"/>
    </xf>
    <xf numFmtId="0" fontId="78" fillId="4" borderId="88" xfId="0" applyFont="1" applyFill="1" applyBorder="1" applyAlignment="1">
      <alignment horizontal="center" vertical="center" wrapText="1"/>
    </xf>
    <xf numFmtId="0" fontId="77" fillId="4" borderId="91" xfId="0" applyFont="1" applyFill="1" applyBorder="1" applyAlignment="1">
      <alignment horizontal="center" vertical="center" wrapText="1"/>
    </xf>
    <xf numFmtId="0" fontId="77" fillId="4" borderId="94" xfId="0" applyFont="1" applyFill="1" applyBorder="1" applyAlignment="1">
      <alignment horizontal="center" vertical="center" wrapText="1"/>
    </xf>
    <xf numFmtId="0" fontId="77" fillId="4" borderId="92" xfId="0" applyFont="1" applyFill="1" applyBorder="1" applyAlignment="1">
      <alignment horizontal="center" vertical="center" wrapText="1"/>
    </xf>
    <xf numFmtId="0" fontId="77" fillId="4" borderId="93" xfId="0" applyFont="1" applyFill="1" applyBorder="1" applyAlignment="1">
      <alignment horizontal="center" vertical="center" wrapText="1"/>
    </xf>
    <xf numFmtId="0" fontId="76" fillId="4" borderId="92" xfId="0" applyFont="1" applyFill="1" applyBorder="1" applyAlignment="1" applyProtection="1">
      <alignment horizontal="center" vertical="center" wrapText="1"/>
      <protection locked="0"/>
    </xf>
    <xf numFmtId="1" fontId="75" fillId="0" borderId="96" xfId="0" applyNumberFormat="1" applyFont="1" applyBorder="1" applyAlignment="1" applyProtection="1">
      <alignment horizontal="center" vertical="center" wrapText="1"/>
      <protection locked="0"/>
    </xf>
    <xf numFmtId="0" fontId="0" fillId="0" borderId="99" xfId="0" applyBorder="1" applyAlignment="1">
      <alignment horizontal="center" vertical="center" wrapText="1"/>
    </xf>
    <xf numFmtId="14" fontId="32" fillId="0" borderId="96" xfId="0" applyNumberFormat="1" applyFont="1" applyBorder="1" applyAlignment="1">
      <alignment horizontal="center" vertical="center"/>
    </xf>
    <xf numFmtId="0" fontId="32" fillId="0" borderId="78" xfId="0" applyFont="1" applyBorder="1" applyAlignment="1">
      <alignment horizontal="center" vertical="center"/>
    </xf>
    <xf numFmtId="0" fontId="32" fillId="0" borderId="99" xfId="0" applyFont="1" applyBorder="1" applyAlignment="1">
      <alignment horizontal="center" vertical="center"/>
    </xf>
    <xf numFmtId="0" fontId="32" fillId="0" borderId="96"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99" xfId="0" applyFont="1" applyBorder="1" applyAlignment="1">
      <alignment horizontal="center" vertical="center" wrapText="1"/>
    </xf>
    <xf numFmtId="1" fontId="75" fillId="0" borderId="86" xfId="0" applyNumberFormat="1" applyFont="1" applyBorder="1" applyAlignment="1">
      <alignment horizontal="center" vertical="center"/>
    </xf>
    <xf numFmtId="0" fontId="75" fillId="0" borderId="13" xfId="0" applyFont="1" applyBorder="1" applyAlignment="1">
      <alignment horizontal="center" vertical="center"/>
    </xf>
    <xf numFmtId="0" fontId="75" fillId="0" borderId="65" xfId="0" applyFont="1" applyBorder="1" applyAlignment="1">
      <alignment horizontal="center" vertical="center"/>
    </xf>
    <xf numFmtId="0" fontId="32" fillId="0" borderId="96" xfId="0" applyFont="1" applyBorder="1" applyAlignment="1">
      <alignment horizontal="center"/>
    </xf>
    <xf numFmtId="0" fontId="32" fillId="0" borderId="78" xfId="0" applyFont="1" applyBorder="1" applyAlignment="1">
      <alignment horizontal="center"/>
    </xf>
    <xf numFmtId="0" fontId="32" fillId="0" borderId="99" xfId="0" applyFont="1" applyBorder="1" applyAlignment="1">
      <alignment horizontal="center"/>
    </xf>
    <xf numFmtId="0" fontId="70" fillId="21" borderId="100" xfId="0" applyFont="1" applyFill="1" applyBorder="1" applyAlignment="1">
      <alignment horizontal="center"/>
    </xf>
    <xf numFmtId="0" fontId="70" fillId="21" borderId="101" xfId="0" applyFont="1" applyFill="1" applyBorder="1" applyAlignment="1">
      <alignment horizontal="center"/>
    </xf>
    <xf numFmtId="1" fontId="75" fillId="0" borderId="95" xfId="0" applyNumberFormat="1" applyFont="1" applyBorder="1" applyAlignment="1" applyProtection="1">
      <alignment horizontal="center" vertical="center" wrapText="1"/>
      <protection locked="0"/>
    </xf>
    <xf numFmtId="1" fontId="75" fillId="0" borderId="97" xfId="0" applyNumberFormat="1" applyFont="1" applyBorder="1" applyAlignment="1" applyProtection="1">
      <alignment horizontal="center" vertical="center" wrapText="1"/>
      <protection locked="0"/>
    </xf>
    <xf numFmtId="1" fontId="75" fillId="0" borderId="98" xfId="0" applyNumberFormat="1" applyFont="1" applyBorder="1" applyAlignment="1" applyProtection="1">
      <alignment horizontal="center" vertical="center" wrapText="1"/>
      <protection locked="0"/>
    </xf>
    <xf numFmtId="0" fontId="75" fillId="0" borderId="96" xfId="0" applyFont="1" applyBorder="1" applyAlignment="1" applyProtection="1">
      <alignment horizontal="left" vertical="center" wrapText="1"/>
      <protection locked="0"/>
    </xf>
    <xf numFmtId="0" fontId="75" fillId="0" borderId="78" xfId="0" applyFont="1" applyBorder="1" applyAlignment="1" applyProtection="1">
      <alignment horizontal="left" vertical="center" wrapText="1"/>
      <protection locked="0"/>
    </xf>
    <xf numFmtId="0" fontId="75" fillId="0" borderId="99" xfId="0" applyFont="1" applyBorder="1" applyAlignment="1" applyProtection="1">
      <alignment horizontal="left" vertical="center" wrapText="1"/>
      <protection locked="0"/>
    </xf>
    <xf numFmtId="0" fontId="75" fillId="0" borderId="86" xfId="0" applyFont="1" applyBorder="1" applyAlignment="1" applyProtection="1">
      <alignment horizontal="center" vertical="center"/>
      <protection locked="0"/>
    </xf>
    <xf numFmtId="0" fontId="75" fillId="0" borderId="13" xfId="0" applyFont="1" applyBorder="1" applyAlignment="1" applyProtection="1">
      <alignment horizontal="center" vertical="center"/>
      <protection locked="0"/>
    </xf>
    <xf numFmtId="0" fontId="75" fillId="0" borderId="65" xfId="0" applyFont="1" applyBorder="1" applyAlignment="1" applyProtection="1">
      <alignment horizontal="center" vertical="center"/>
      <protection locked="0"/>
    </xf>
    <xf numFmtId="0" fontId="32" fillId="0" borderId="96" xfId="0" applyFont="1" applyBorder="1" applyAlignment="1" applyProtection="1">
      <alignment horizontal="center" vertical="center"/>
      <protection locked="0"/>
    </xf>
    <xf numFmtId="0" fontId="32" fillId="0" borderId="78" xfId="0" applyFont="1" applyBorder="1" applyAlignment="1" applyProtection="1">
      <alignment horizontal="center" vertical="center"/>
      <protection locked="0"/>
    </xf>
    <xf numFmtId="0" fontId="32" fillId="0" borderId="99" xfId="0" applyFont="1" applyBorder="1" applyAlignment="1" applyProtection="1">
      <alignment horizontal="center" vertical="center"/>
      <protection locked="0"/>
    </xf>
    <xf numFmtId="0" fontId="32" fillId="0" borderId="86"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65" xfId="0" applyFont="1" applyBorder="1" applyAlignment="1" applyProtection="1">
      <alignment horizontal="center" vertical="center"/>
      <protection locked="0"/>
    </xf>
    <xf numFmtId="0" fontId="74" fillId="0" borderId="96" xfId="0" applyFont="1" applyBorder="1" applyAlignment="1">
      <alignment horizontal="center" vertical="center"/>
    </xf>
    <xf numFmtId="0" fontId="74" fillId="0" borderId="78" xfId="0" applyFont="1" applyBorder="1" applyAlignment="1">
      <alignment horizontal="center" vertical="center"/>
    </xf>
    <xf numFmtId="0" fontId="74" fillId="0" borderId="117" xfId="0" applyFont="1" applyBorder="1" applyAlignment="1">
      <alignment horizontal="center" vertical="center"/>
    </xf>
    <xf numFmtId="0" fontId="74" fillId="0" borderId="99" xfId="0" applyFont="1" applyBorder="1" applyAlignment="1">
      <alignment horizontal="center" vertical="center"/>
    </xf>
    <xf numFmtId="14" fontId="32" fillId="0" borderId="78" xfId="0" applyNumberFormat="1" applyFont="1" applyBorder="1" applyAlignment="1">
      <alignment horizontal="center" vertical="center"/>
    </xf>
    <xf numFmtId="14" fontId="32" fillId="0" borderId="99" xfId="0" applyNumberFormat="1" applyFont="1" applyBorder="1" applyAlignment="1">
      <alignment horizontal="center" vertical="center"/>
    </xf>
    <xf numFmtId="14" fontId="96" fillId="0" borderId="78" xfId="0" applyNumberFormat="1" applyFont="1" applyBorder="1" applyAlignment="1">
      <alignment horizontal="center" vertical="center" wrapText="1"/>
    </xf>
    <xf numFmtId="0" fontId="96" fillId="0" borderId="78" xfId="0" applyFont="1" applyBorder="1" applyAlignment="1">
      <alignment horizontal="center" vertical="center" wrapText="1"/>
    </xf>
    <xf numFmtId="0" fontId="96" fillId="0" borderId="118" xfId="0" applyFont="1" applyBorder="1" applyAlignment="1">
      <alignment horizontal="center" vertical="center" wrapText="1"/>
    </xf>
    <xf numFmtId="14" fontId="96" fillId="0" borderId="96" xfId="0" applyNumberFormat="1" applyFont="1" applyBorder="1" applyAlignment="1">
      <alignment horizontal="center" vertical="center" wrapText="1"/>
    </xf>
    <xf numFmtId="14" fontId="96" fillId="0" borderId="88" xfId="0" applyNumberFormat="1" applyFont="1" applyBorder="1" applyAlignment="1">
      <alignment horizontal="center" vertical="center" wrapText="1"/>
    </xf>
    <xf numFmtId="0" fontId="96" fillId="0" borderId="88" xfId="0" applyFont="1" applyBorder="1" applyAlignment="1">
      <alignment horizontal="center" vertical="center" wrapText="1"/>
    </xf>
    <xf numFmtId="0" fontId="96" fillId="0" borderId="119" xfId="0" applyFont="1" applyBorder="1" applyAlignment="1">
      <alignment horizontal="center" vertical="center" wrapText="1"/>
    </xf>
  </cellXfs>
  <cellStyles count="4">
    <cellStyle name="Celda de comprobación" xfId="3" builtinId="23"/>
    <cellStyle name="Normal" xfId="0" builtinId="0"/>
    <cellStyle name="Normal - Style1 2" xfId="1" xr:uid="{00000000-0005-0000-0000-000002000000}"/>
    <cellStyle name="Normal 2 2" xfId="2" xr:uid="{00000000-0005-0000-0000-000003000000}"/>
  </cellStyles>
  <dxfs count="1487">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numFmt numFmtId="13" formatCode="0%"/>
    </dxf>
    <dxf>
      <numFmt numFmtId="13" formatCode="0%"/>
    </dxf>
    <dxf>
      <numFmt numFmtId="13" formatCode="0%"/>
    </dxf>
    <dxf>
      <numFmt numFmtId="13" formatCode="0%"/>
    </dxf>
    <dxf>
      <numFmt numFmtId="1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4.jpe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8.png"/><Relationship Id="rId1" Type="http://schemas.openxmlformats.org/officeDocument/2006/relationships/image" Target="../media/image7.jpeg"/><Relationship Id="rId6" Type="http://schemas.openxmlformats.org/officeDocument/2006/relationships/image" Target="../media/image6.png"/><Relationship Id="rId5" Type="http://schemas.openxmlformats.org/officeDocument/2006/relationships/image" Target="../media/image2.png"/><Relationship Id="rId4" Type="http://schemas.openxmlformats.org/officeDocument/2006/relationships/image" Target="../media/image9.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0.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00000000-0008-0000-0000-000005000000}"/>
            </a:ext>
          </a:extLst>
        </xdr:cNvPr>
        <xdr:cNvGrpSpPr>
          <a:grpSpLocks/>
        </xdr:cNvGrpSpPr>
      </xdr:nvGrpSpPr>
      <xdr:grpSpPr bwMode="auto">
        <a:xfrm>
          <a:off x="6988175" y="260350"/>
          <a:ext cx="673099" cy="581025"/>
          <a:chOff x="2381" y="720"/>
          <a:chExt cx="3154" cy="65"/>
        </a:xfrm>
      </xdr:grpSpPr>
      <xdr:pic>
        <xdr:nvPicPr>
          <xdr:cNvPr id="6" name="6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00000000-0008-0000-0000-000008000000}"/>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409575</xdr:colOff>
      <xdr:row>0</xdr:row>
      <xdr:rowOff>82551</xdr:rowOff>
    </xdr:from>
    <xdr:to>
      <xdr:col>0</xdr:col>
      <xdr:colOff>2209800</xdr:colOff>
      <xdr:row>2</xdr:row>
      <xdr:rowOff>203200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82551"/>
          <a:ext cx="1790700" cy="615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1174750</xdr:colOff>
      <xdr:row>0</xdr:row>
      <xdr:rowOff>0</xdr:rowOff>
    </xdr:from>
    <xdr:to>
      <xdr:col>4</xdr:col>
      <xdr:colOff>2917825</xdr:colOff>
      <xdr:row>2</xdr:row>
      <xdr:rowOff>95249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8108950" y="0"/>
          <a:ext cx="1743075" cy="5905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174625</xdr:colOff>
      <xdr:row>2</xdr:row>
      <xdr:rowOff>66675</xdr:rowOff>
    </xdr:from>
    <xdr:to>
      <xdr:col>5</xdr:col>
      <xdr:colOff>3174</xdr:colOff>
      <xdr:row>2</xdr:row>
      <xdr:rowOff>187325</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7461250" y="561975"/>
          <a:ext cx="2924174" cy="12065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1355725</xdr:colOff>
      <xdr:row>1</xdr:row>
      <xdr:rowOff>244475</xdr:rowOff>
    </xdr:from>
    <xdr:to>
      <xdr:col>4</xdr:col>
      <xdr:colOff>2794001</xdr:colOff>
      <xdr:row>3</xdr:row>
      <xdr:rowOff>4199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8289925" y="492125"/>
          <a:ext cx="1533526" cy="255024"/>
        </a:xfrm>
        <a:prstGeom prst="rect">
          <a:avLst/>
        </a:prstGeom>
      </xdr:spPr>
    </xdr:pic>
    <xdr:clientData/>
  </xdr:twoCellAnchor>
  <xdr:twoCellAnchor>
    <xdr:from>
      <xdr:col>0</xdr:col>
      <xdr:colOff>409575</xdr:colOff>
      <xdr:row>0</xdr:row>
      <xdr:rowOff>82551</xdr:rowOff>
    </xdr:from>
    <xdr:to>
      <xdr:col>0</xdr:col>
      <xdr:colOff>2209800</xdr:colOff>
      <xdr:row>2</xdr:row>
      <xdr:rowOff>203200</xdr:rowOff>
    </xdr:to>
    <xdr:pic>
      <xdr:nvPicPr>
        <xdr:cNvPr id="8" name="18 Imagen" descr="Logo CSJ RGB_01">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82551"/>
          <a:ext cx="1790700" cy="615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1174750</xdr:colOff>
      <xdr:row>0</xdr:row>
      <xdr:rowOff>0</xdr:rowOff>
    </xdr:from>
    <xdr:to>
      <xdr:col>4</xdr:col>
      <xdr:colOff>2917825</xdr:colOff>
      <xdr:row>2</xdr:row>
      <xdr:rowOff>95249</xdr:rowOff>
    </xdr:to>
    <xdr:sp macro="" textlink="">
      <xdr:nvSpPr>
        <xdr:cNvPr id="9" name="CuadroTexto 4">
          <a:extLst>
            <a:ext uri="{FF2B5EF4-FFF2-40B4-BE49-F238E27FC236}">
              <a16:creationId xmlns:a16="http://schemas.microsoft.com/office/drawing/2014/main" id="{00000000-0008-0000-0100-000009000000}"/>
            </a:ext>
          </a:extLst>
        </xdr:cNvPr>
        <xdr:cNvSpPr txBox="1"/>
      </xdr:nvSpPr>
      <xdr:spPr>
        <a:xfrm>
          <a:off x="8461375" y="0"/>
          <a:ext cx="1743075" cy="5905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174625</xdr:colOff>
      <xdr:row>2</xdr:row>
      <xdr:rowOff>66675</xdr:rowOff>
    </xdr:from>
    <xdr:to>
      <xdr:col>5</xdr:col>
      <xdr:colOff>3174</xdr:colOff>
      <xdr:row>2</xdr:row>
      <xdr:rowOff>187325</xdr:rowOff>
    </xdr:to>
    <xdr:grpSp>
      <xdr:nvGrpSpPr>
        <xdr:cNvPr id="10" name="Group 8">
          <a:extLst>
            <a:ext uri="{FF2B5EF4-FFF2-40B4-BE49-F238E27FC236}">
              <a16:creationId xmlns:a16="http://schemas.microsoft.com/office/drawing/2014/main" id="{00000000-0008-0000-0100-00000A000000}"/>
            </a:ext>
          </a:extLst>
        </xdr:cNvPr>
        <xdr:cNvGrpSpPr>
          <a:grpSpLocks/>
        </xdr:cNvGrpSpPr>
      </xdr:nvGrpSpPr>
      <xdr:grpSpPr bwMode="auto">
        <a:xfrm>
          <a:off x="7461250" y="561975"/>
          <a:ext cx="2924174" cy="120650"/>
          <a:chOff x="2381" y="720"/>
          <a:chExt cx="3154" cy="65"/>
        </a:xfrm>
      </xdr:grpSpPr>
      <xdr:pic>
        <xdr:nvPicPr>
          <xdr:cNvPr id="11" name="6 Imagen">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7 Imagen">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1355725</xdr:colOff>
      <xdr:row>1</xdr:row>
      <xdr:rowOff>244475</xdr:rowOff>
    </xdr:from>
    <xdr:to>
      <xdr:col>4</xdr:col>
      <xdr:colOff>2794001</xdr:colOff>
      <xdr:row>3</xdr:row>
      <xdr:rowOff>4199</xdr:rowOff>
    </xdr:to>
    <xdr:pic>
      <xdr:nvPicPr>
        <xdr:cNvPr id="13" name="Imagen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4"/>
        <a:stretch>
          <a:fillRect/>
        </a:stretch>
      </xdr:blipFill>
      <xdr:spPr>
        <a:xfrm>
          <a:off x="8642350" y="492125"/>
          <a:ext cx="1438276" cy="255024"/>
        </a:xfrm>
        <a:prstGeom prst="rect">
          <a:avLst/>
        </a:prstGeom>
      </xdr:spPr>
    </xdr:pic>
    <xdr:clientData/>
  </xdr:twoCellAnchor>
  <xdr:twoCellAnchor>
    <xdr:from>
      <xdr:col>0</xdr:col>
      <xdr:colOff>409575</xdr:colOff>
      <xdr:row>0</xdr:row>
      <xdr:rowOff>82551</xdr:rowOff>
    </xdr:from>
    <xdr:to>
      <xdr:col>0</xdr:col>
      <xdr:colOff>2209800</xdr:colOff>
      <xdr:row>2</xdr:row>
      <xdr:rowOff>203200</xdr:rowOff>
    </xdr:to>
    <xdr:pic>
      <xdr:nvPicPr>
        <xdr:cNvPr id="14" name="18 Imagen" descr="Logo CSJ RGB_01">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82551"/>
          <a:ext cx="1790700" cy="615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1174750</xdr:colOff>
      <xdr:row>0</xdr:row>
      <xdr:rowOff>0</xdr:rowOff>
    </xdr:from>
    <xdr:to>
      <xdr:col>4</xdr:col>
      <xdr:colOff>2917825</xdr:colOff>
      <xdr:row>2</xdr:row>
      <xdr:rowOff>95249</xdr:rowOff>
    </xdr:to>
    <xdr:sp macro="" textlink="">
      <xdr:nvSpPr>
        <xdr:cNvPr id="15" name="CuadroTexto 4">
          <a:extLst>
            <a:ext uri="{FF2B5EF4-FFF2-40B4-BE49-F238E27FC236}">
              <a16:creationId xmlns:a16="http://schemas.microsoft.com/office/drawing/2014/main" id="{00000000-0008-0000-0100-00000F000000}"/>
            </a:ext>
          </a:extLst>
        </xdr:cNvPr>
        <xdr:cNvSpPr txBox="1"/>
      </xdr:nvSpPr>
      <xdr:spPr>
        <a:xfrm>
          <a:off x="8461375" y="0"/>
          <a:ext cx="1743075" cy="5905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174625</xdr:colOff>
      <xdr:row>2</xdr:row>
      <xdr:rowOff>66675</xdr:rowOff>
    </xdr:from>
    <xdr:to>
      <xdr:col>4</xdr:col>
      <xdr:colOff>3060699</xdr:colOff>
      <xdr:row>2</xdr:row>
      <xdr:rowOff>234950</xdr:rowOff>
    </xdr:to>
    <xdr:grpSp>
      <xdr:nvGrpSpPr>
        <xdr:cNvPr id="16" name="Group 8">
          <a:extLst>
            <a:ext uri="{FF2B5EF4-FFF2-40B4-BE49-F238E27FC236}">
              <a16:creationId xmlns:a16="http://schemas.microsoft.com/office/drawing/2014/main" id="{00000000-0008-0000-0100-000010000000}"/>
            </a:ext>
          </a:extLst>
        </xdr:cNvPr>
        <xdr:cNvGrpSpPr>
          <a:grpSpLocks/>
        </xdr:cNvGrpSpPr>
      </xdr:nvGrpSpPr>
      <xdr:grpSpPr bwMode="auto">
        <a:xfrm>
          <a:off x="7461250" y="561975"/>
          <a:ext cx="2886074" cy="168275"/>
          <a:chOff x="2381" y="720"/>
          <a:chExt cx="3154" cy="65"/>
        </a:xfrm>
      </xdr:grpSpPr>
      <xdr:pic>
        <xdr:nvPicPr>
          <xdr:cNvPr id="17" name="6 Imagen">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 name="7 Imagen">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561975</xdr:colOff>
      <xdr:row>0</xdr:row>
      <xdr:rowOff>38100</xdr:rowOff>
    </xdr:from>
    <xdr:to>
      <xdr:col>6</xdr:col>
      <xdr:colOff>0</xdr:colOff>
      <xdr:row>1</xdr:row>
      <xdr:rowOff>171449</xdr:rowOff>
    </xdr:to>
    <xdr:sp macro="" textlink="">
      <xdr:nvSpPr>
        <xdr:cNvPr id="3" name="CuadroTexto 4">
          <a:extLst>
            <a:ext uri="{FF2B5EF4-FFF2-40B4-BE49-F238E27FC236}">
              <a16:creationId xmlns:a16="http://schemas.microsoft.com/office/drawing/2014/main" id="{00000000-0008-0000-0200-000003000000}"/>
            </a:ext>
          </a:extLst>
        </xdr:cNvPr>
        <xdr:cNvSpPr txBox="1"/>
      </xdr:nvSpPr>
      <xdr:spPr>
        <a:xfrm>
          <a:off x="6076950" y="38100"/>
          <a:ext cx="14382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6</xdr:col>
      <xdr:colOff>0</xdr:colOff>
      <xdr:row>2</xdr:row>
      <xdr:rowOff>0</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5553076" y="447675"/>
          <a:ext cx="1962149" cy="66675"/>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8" name="18 Imagen" descr="Logo CSJ RGB_01">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38101</xdr:colOff>
      <xdr:row>1</xdr:row>
      <xdr:rowOff>161925</xdr:rowOff>
    </xdr:from>
    <xdr:to>
      <xdr:col>6</xdr:col>
      <xdr:colOff>0</xdr:colOff>
      <xdr:row>2</xdr:row>
      <xdr:rowOff>0</xdr:rowOff>
    </xdr:to>
    <xdr:grpSp>
      <xdr:nvGrpSpPr>
        <xdr:cNvPr id="10" name="Group 8">
          <a:extLst>
            <a:ext uri="{FF2B5EF4-FFF2-40B4-BE49-F238E27FC236}">
              <a16:creationId xmlns:a16="http://schemas.microsoft.com/office/drawing/2014/main" id="{00000000-0008-0000-0200-00000A000000}"/>
            </a:ext>
          </a:extLst>
        </xdr:cNvPr>
        <xdr:cNvGrpSpPr>
          <a:grpSpLocks/>
        </xdr:cNvGrpSpPr>
      </xdr:nvGrpSpPr>
      <xdr:grpSpPr bwMode="auto">
        <a:xfrm>
          <a:off x="5553076" y="447675"/>
          <a:ext cx="1962149" cy="66675"/>
          <a:chOff x="2381" y="720"/>
          <a:chExt cx="3154" cy="65"/>
        </a:xfrm>
      </xdr:grpSpPr>
      <xdr:pic>
        <xdr:nvPicPr>
          <xdr:cNvPr id="11" name="6 Imagen">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7 Imagen">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13" name="18 Imagen" descr="Logo CSJ RGB_01">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38101</xdr:colOff>
      <xdr:row>1</xdr:row>
      <xdr:rowOff>161925</xdr:rowOff>
    </xdr:from>
    <xdr:to>
      <xdr:col>5</xdr:col>
      <xdr:colOff>2924175</xdr:colOff>
      <xdr:row>2</xdr:row>
      <xdr:rowOff>0</xdr:rowOff>
    </xdr:to>
    <xdr:grpSp>
      <xdr:nvGrpSpPr>
        <xdr:cNvPr id="14" name="Group 8">
          <a:extLst>
            <a:ext uri="{FF2B5EF4-FFF2-40B4-BE49-F238E27FC236}">
              <a16:creationId xmlns:a16="http://schemas.microsoft.com/office/drawing/2014/main" id="{00000000-0008-0000-0200-00000E000000}"/>
            </a:ext>
          </a:extLst>
        </xdr:cNvPr>
        <xdr:cNvGrpSpPr>
          <a:grpSpLocks/>
        </xdr:cNvGrpSpPr>
      </xdr:nvGrpSpPr>
      <xdr:grpSpPr bwMode="auto">
        <a:xfrm>
          <a:off x="5553076" y="447675"/>
          <a:ext cx="1962149" cy="66675"/>
          <a:chOff x="2381" y="720"/>
          <a:chExt cx="3154" cy="65"/>
        </a:xfrm>
      </xdr:grpSpPr>
      <xdr:pic>
        <xdr:nvPicPr>
          <xdr:cNvPr id="15" name="6 Imagen">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 name="7 Imagen">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85725</xdr:colOff>
      <xdr:row>1</xdr:row>
      <xdr:rowOff>79131</xdr:rowOff>
    </xdr:from>
    <xdr:to>
      <xdr:col>6</xdr:col>
      <xdr:colOff>19050</xdr:colOff>
      <xdr:row>2</xdr:row>
      <xdr:rowOff>85725</xdr:rowOff>
    </xdr:to>
    <xdr:pic>
      <xdr:nvPicPr>
        <xdr:cNvPr id="17" name="Imagen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6"/>
        <a:stretch>
          <a:fillRect/>
        </a:stretch>
      </xdr:blipFill>
      <xdr:spPr>
        <a:xfrm>
          <a:off x="5600700" y="364881"/>
          <a:ext cx="1933575" cy="2447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0</xdr:rowOff>
    </xdr:from>
    <xdr:to>
      <xdr:col>2</xdr:col>
      <xdr:colOff>1252163</xdr:colOff>
      <xdr:row>3</xdr:row>
      <xdr:rowOff>2139</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0"/>
          <a:ext cx="3328398" cy="909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7088"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personal\kmoronp_cendoj_ramajudicial_gov_co\Documents\Documentos\2.%20KEMOPA\2021\6.%20SIGCMA\FORMATOS%20NUEVOS\RIESGOS%205X5\Nueva%20Metodologia%20Riesgos\Caja%20de%20Herramientas%20Guia%20DAPF\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1000000}">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1486">
      <pivotArea field="1" type="button" dataOnly="0" labelOnly="1" outline="0" axis="axisRow" fieldPosition="1"/>
    </format>
    <format dxfId="1485">
      <pivotArea dataOnly="0" labelOnly="1" outline="0" fieldPosition="0">
        <references count="1">
          <reference field="0" count="1">
            <x v="0"/>
          </reference>
        </references>
      </pivotArea>
    </format>
    <format dxfId="1484">
      <pivotArea dataOnly="0" labelOnly="1" outline="0" fieldPosition="0">
        <references count="1">
          <reference field="0" count="1">
            <x v="1"/>
          </reference>
        </references>
      </pivotArea>
    </format>
    <format dxfId="1483">
      <pivotArea dataOnly="0" labelOnly="1" outline="0" fieldPosition="0">
        <references count="2">
          <reference field="0" count="1" selected="0">
            <x v="0"/>
          </reference>
          <reference field="1" count="5">
            <x v="0"/>
            <x v="6"/>
            <x v="7"/>
            <x v="8"/>
            <x v="9"/>
          </reference>
        </references>
      </pivotArea>
    </format>
    <format dxfId="1482">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37:C247" totalsRowShown="0" headerRowDxfId="1481" dataDxfId="1480">
  <autoFilter ref="B237:C247" xr:uid="{00000000-0009-0000-0100-000001000000}"/>
  <tableColumns count="2">
    <tableColumn id="1" xr3:uid="{00000000-0010-0000-0000-000001000000}" name="Criterios" dataDxfId="1479"/>
    <tableColumn id="2" xr3:uid="{00000000-0010-0000-0000-000002000000}" name="Subcriterios" dataDxfId="1478"/>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I18"/>
  <sheetViews>
    <sheetView showGridLines="0" topLeftCell="A16" workbookViewId="0">
      <selection activeCell="C11" sqref="C11:I11"/>
    </sheetView>
  </sheetViews>
  <sheetFormatPr baseColWidth="10" defaultColWidth="11.42578125" defaultRowHeight="15" x14ac:dyDescent="0.25"/>
  <cols>
    <col min="1" max="1" width="28.140625" customWidth="1"/>
    <col min="2" max="2" width="18" customWidth="1"/>
    <col min="3" max="3" width="14.140625" style="86" customWidth="1"/>
    <col min="4" max="8" width="12.42578125" customWidth="1"/>
  </cols>
  <sheetData>
    <row r="1" spans="1:9" ht="42" customHeight="1" x14ac:dyDescent="0.35">
      <c r="A1" s="268" t="s">
        <v>0</v>
      </c>
      <c r="B1" s="268"/>
      <c r="C1" s="268"/>
      <c r="D1" s="268"/>
      <c r="E1" s="268"/>
      <c r="F1" s="268"/>
    </row>
    <row r="5" spans="1:9" x14ac:dyDescent="0.25">
      <c r="D5" s="95"/>
      <c r="E5" s="95"/>
      <c r="F5" s="95"/>
      <c r="G5" s="95"/>
      <c r="H5" s="95"/>
    </row>
    <row r="6" spans="1:9" x14ac:dyDescent="0.25">
      <c r="D6" s="95"/>
      <c r="E6" s="95"/>
      <c r="F6" s="95"/>
      <c r="G6" s="95"/>
      <c r="H6" s="95"/>
    </row>
    <row r="7" spans="1:9" ht="33.75" x14ac:dyDescent="0.5">
      <c r="A7" s="269" t="s">
        <v>1</v>
      </c>
      <c r="B7" s="269"/>
      <c r="C7" s="269"/>
      <c r="D7" s="269"/>
      <c r="E7" s="269"/>
      <c r="F7" s="269"/>
      <c r="G7" s="269"/>
      <c r="H7" s="269"/>
      <c r="I7" s="269"/>
    </row>
    <row r="9" spans="1:9" s="87" customFormat="1" ht="81.75" customHeight="1" x14ac:dyDescent="0.2">
      <c r="A9" s="88" t="s">
        <v>2</v>
      </c>
      <c r="B9" s="270" t="s">
        <v>3</v>
      </c>
      <c r="C9" s="270"/>
      <c r="D9" s="270"/>
      <c r="E9" s="270"/>
      <c r="F9" s="270"/>
      <c r="G9" s="270"/>
      <c r="H9" s="270"/>
      <c r="I9" s="270"/>
    </row>
    <row r="10" spans="1:9" s="87" customFormat="1" ht="16.7" customHeight="1" x14ac:dyDescent="0.2">
      <c r="A10" s="93"/>
      <c r="B10" s="94"/>
      <c r="C10" s="94"/>
      <c r="D10" s="93"/>
      <c r="E10" s="92"/>
    </row>
    <row r="11" spans="1:9" s="87" customFormat="1" ht="84" customHeight="1" x14ac:dyDescent="0.2">
      <c r="A11" s="88" t="s">
        <v>4</v>
      </c>
      <c r="B11" s="89" t="s">
        <v>5</v>
      </c>
      <c r="C11" s="267" t="s">
        <v>6</v>
      </c>
      <c r="D11" s="267"/>
      <c r="E11" s="267"/>
      <c r="F11" s="267"/>
      <c r="G11" s="267"/>
      <c r="H11" s="267"/>
      <c r="I11" s="267"/>
    </row>
    <row r="12" spans="1:9" ht="32.25" customHeight="1" x14ac:dyDescent="0.25">
      <c r="A12" s="91"/>
    </row>
    <row r="13" spans="1:9" ht="32.25" customHeight="1" x14ac:dyDescent="0.25">
      <c r="A13" s="90" t="s">
        <v>7</v>
      </c>
      <c r="B13" s="267"/>
      <c r="C13" s="267"/>
      <c r="D13" s="267"/>
      <c r="E13" s="267"/>
      <c r="F13" s="267"/>
      <c r="G13" s="267"/>
      <c r="H13" s="267"/>
      <c r="I13" s="267"/>
    </row>
    <row r="14" spans="1:9" s="87" customFormat="1" ht="69" customHeight="1" x14ac:dyDescent="0.2">
      <c r="A14" s="90" t="s">
        <v>3</v>
      </c>
      <c r="B14" s="267" t="s">
        <v>8</v>
      </c>
      <c r="C14" s="267"/>
      <c r="D14" s="267"/>
      <c r="E14" s="267"/>
      <c r="F14" s="267"/>
      <c r="G14" s="267"/>
      <c r="H14" s="267"/>
      <c r="I14" s="267"/>
    </row>
    <row r="15" spans="1:9" s="87" customFormat="1" ht="54" customHeight="1" x14ac:dyDescent="0.2">
      <c r="A15" s="90" t="s">
        <v>9</v>
      </c>
      <c r="B15" s="267"/>
      <c r="C15" s="267"/>
      <c r="D15" s="267"/>
      <c r="E15" s="267"/>
      <c r="F15" s="267"/>
      <c r="G15" s="267"/>
      <c r="H15" s="267"/>
      <c r="I15" s="267"/>
    </row>
    <row r="16" spans="1:9" s="87" customFormat="1" ht="54" customHeight="1" x14ac:dyDescent="0.2">
      <c r="A16" s="88" t="s">
        <v>10</v>
      </c>
      <c r="B16" s="267"/>
      <c r="C16" s="267"/>
      <c r="D16" s="267"/>
      <c r="E16" s="267"/>
      <c r="F16" s="267"/>
      <c r="G16" s="267"/>
      <c r="H16" s="267"/>
      <c r="I16" s="267"/>
    </row>
    <row r="18" spans="1:9" s="87" customFormat="1" ht="54.75" customHeight="1" x14ac:dyDescent="0.2">
      <c r="A18" s="88" t="s">
        <v>11</v>
      </c>
      <c r="B18" s="266">
        <v>44326</v>
      </c>
      <c r="C18" s="266"/>
      <c r="D18" s="266"/>
      <c r="E18" s="266"/>
      <c r="F18" s="266"/>
      <c r="G18" s="266"/>
      <c r="H18" s="266"/>
      <c r="I18" s="266"/>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 xr:uid="{00000000-0002-0000-0000-000001000000}">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4"/>
  <sheetViews>
    <sheetView topLeftCell="A31" workbookViewId="0">
      <selection activeCell="E4" sqref="E4"/>
    </sheetView>
  </sheetViews>
  <sheetFormatPr baseColWidth="10" defaultColWidth="10.7109375" defaultRowHeight="12" x14ac:dyDescent="0.2"/>
  <cols>
    <col min="1" max="1" width="33" style="185" customWidth="1"/>
    <col min="2" max="2" width="17.85546875" style="190" customWidth="1"/>
    <col min="3" max="3" width="38.140625" style="191" customWidth="1"/>
    <col min="4" max="4" width="20.28515625" style="190" customWidth="1"/>
    <col min="5" max="5" width="46.42578125" style="191" customWidth="1"/>
    <col min="6" max="6" width="20.140625" style="185" customWidth="1"/>
    <col min="7" max="16384" width="10.7109375" style="185"/>
  </cols>
  <sheetData>
    <row r="1" spans="1:8" ht="20.100000000000001" customHeight="1" x14ac:dyDescent="0.2">
      <c r="A1" s="193"/>
      <c r="B1" s="284" t="s">
        <v>12</v>
      </c>
      <c r="C1" s="284"/>
      <c r="D1" s="284"/>
      <c r="E1" s="195"/>
      <c r="F1" s="193"/>
      <c r="G1" s="193"/>
      <c r="H1" s="193"/>
    </row>
    <row r="2" spans="1:8" ht="20.100000000000001" customHeight="1" x14ac:dyDescent="0.2">
      <c r="A2" s="193"/>
      <c r="B2" s="284" t="s">
        <v>13</v>
      </c>
      <c r="C2" s="284"/>
      <c r="D2" s="284"/>
      <c r="E2" s="195"/>
      <c r="F2" s="193"/>
      <c r="G2" s="193"/>
      <c r="H2" s="193"/>
    </row>
    <row r="3" spans="1:8" ht="20.100000000000001" customHeight="1" thickBot="1" x14ac:dyDescent="0.25">
      <c r="A3" s="193"/>
      <c r="B3" s="194"/>
      <c r="C3" s="196"/>
      <c r="D3" s="194"/>
      <c r="E3" s="195"/>
      <c r="F3" s="193"/>
      <c r="G3" s="193"/>
      <c r="H3" s="193"/>
    </row>
    <row r="4" spans="1:8" ht="54.75" customHeight="1" thickTop="1" thickBot="1" x14ac:dyDescent="0.25">
      <c r="A4" s="186" t="s">
        <v>14</v>
      </c>
      <c r="B4" s="285" t="s">
        <v>15</v>
      </c>
      <c r="C4" s="285"/>
      <c r="D4" s="197" t="s">
        <v>16</v>
      </c>
      <c r="E4" s="192" t="s">
        <v>6</v>
      </c>
    </row>
    <row r="5" spans="1:8" ht="17.100000000000001" customHeight="1" thickTop="1" x14ac:dyDescent="0.2">
      <c r="A5" s="187"/>
      <c r="B5" s="198"/>
      <c r="C5" s="192"/>
      <c r="D5" s="192"/>
      <c r="E5" s="188"/>
    </row>
    <row r="6" spans="1:8" ht="54.75" customHeight="1" thickBot="1" x14ac:dyDescent="0.25">
      <c r="A6" s="189" t="s">
        <v>17</v>
      </c>
      <c r="B6" s="286" t="s">
        <v>15</v>
      </c>
      <c r="C6" s="286"/>
      <c r="D6" s="286"/>
      <c r="E6" s="286"/>
    </row>
    <row r="7" spans="1:8" ht="17.100000000000001" customHeight="1" thickTop="1" thickBot="1" x14ac:dyDescent="0.25">
      <c r="A7" s="287" t="s">
        <v>18</v>
      </c>
      <c r="B7" s="289" t="s">
        <v>19</v>
      </c>
      <c r="C7" s="289"/>
      <c r="D7" s="290" t="s">
        <v>20</v>
      </c>
      <c r="E7" s="291"/>
    </row>
    <row r="8" spans="1:8" ht="123.95" customHeight="1" thickTop="1" thickBot="1" x14ac:dyDescent="0.25">
      <c r="A8" s="288"/>
      <c r="B8" s="292" t="s">
        <v>21</v>
      </c>
      <c r="C8" s="293"/>
      <c r="D8" s="292" t="s">
        <v>22</v>
      </c>
      <c r="E8" s="293"/>
    </row>
    <row r="9" spans="1:8" ht="21" customHeight="1" thickTop="1" thickBot="1" x14ac:dyDescent="0.25">
      <c r="A9" s="199"/>
      <c r="B9" s="200"/>
      <c r="D9" s="201"/>
      <c r="E9" s="188"/>
    </row>
    <row r="10" spans="1:8" ht="12.75" thickTop="1" x14ac:dyDescent="0.2">
      <c r="A10" s="273" t="s">
        <v>23</v>
      </c>
      <c r="B10" s="274"/>
      <c r="C10" s="274"/>
      <c r="D10" s="274"/>
      <c r="E10" s="274"/>
    </row>
    <row r="11" spans="1:8" ht="12.75" customHeight="1" x14ac:dyDescent="0.2">
      <c r="A11" s="202" t="s">
        <v>24</v>
      </c>
      <c r="B11" s="203" t="s">
        <v>25</v>
      </c>
      <c r="C11" s="204" t="s">
        <v>26</v>
      </c>
      <c r="D11" s="205" t="s">
        <v>27</v>
      </c>
      <c r="E11" s="204" t="s">
        <v>28</v>
      </c>
    </row>
    <row r="12" spans="1:8" ht="60" x14ac:dyDescent="0.2">
      <c r="A12" s="275" t="s">
        <v>29</v>
      </c>
      <c r="B12" s="206">
        <v>1</v>
      </c>
      <c r="C12" s="207" t="s">
        <v>30</v>
      </c>
      <c r="D12" s="206">
        <v>1</v>
      </c>
      <c r="E12" s="208" t="s">
        <v>31</v>
      </c>
    </row>
    <row r="13" spans="1:8" ht="48" x14ac:dyDescent="0.2">
      <c r="A13" s="276"/>
      <c r="B13" s="206">
        <v>2</v>
      </c>
      <c r="C13" s="209" t="s">
        <v>32</v>
      </c>
      <c r="D13" s="206">
        <v>2</v>
      </c>
      <c r="E13" s="208" t="s">
        <v>33</v>
      </c>
    </row>
    <row r="14" spans="1:8" ht="24" x14ac:dyDescent="0.2">
      <c r="A14" s="276"/>
      <c r="B14" s="206">
        <v>3</v>
      </c>
      <c r="C14" s="209" t="s">
        <v>34</v>
      </c>
      <c r="D14" s="206"/>
      <c r="E14" s="208"/>
    </row>
    <row r="15" spans="1:8" ht="24" x14ac:dyDescent="0.2">
      <c r="A15" s="276"/>
      <c r="B15" s="206">
        <v>4</v>
      </c>
      <c r="C15" s="209" t="s">
        <v>35</v>
      </c>
      <c r="D15" s="206"/>
      <c r="E15" s="208"/>
    </row>
    <row r="16" spans="1:8" ht="36" customHeight="1" x14ac:dyDescent="0.2">
      <c r="A16" s="276"/>
      <c r="B16" s="278">
        <v>5</v>
      </c>
      <c r="C16" s="280" t="s">
        <v>36</v>
      </c>
      <c r="D16" s="278"/>
      <c r="E16" s="282"/>
    </row>
    <row r="17" spans="1:5" x14ac:dyDescent="0.2">
      <c r="A17" s="277"/>
      <c r="B17" s="279"/>
      <c r="C17" s="281"/>
      <c r="D17" s="279"/>
      <c r="E17" s="283"/>
    </row>
    <row r="18" spans="1:5" ht="36" x14ac:dyDescent="0.2">
      <c r="A18" s="271" t="s">
        <v>37</v>
      </c>
      <c r="B18" s="206">
        <v>6</v>
      </c>
      <c r="C18" s="212" t="s">
        <v>38</v>
      </c>
      <c r="D18" s="206"/>
      <c r="E18" s="209"/>
    </row>
    <row r="19" spans="1:5" ht="48" x14ac:dyDescent="0.2">
      <c r="A19" s="272"/>
      <c r="B19" s="206">
        <v>7</v>
      </c>
      <c r="C19" s="212" t="s">
        <v>39</v>
      </c>
      <c r="D19" s="206"/>
      <c r="E19" s="209"/>
    </row>
    <row r="20" spans="1:5" ht="49.5" customHeight="1" x14ac:dyDescent="0.2">
      <c r="A20" s="213" t="s">
        <v>40</v>
      </c>
      <c r="B20" s="206">
        <v>8</v>
      </c>
      <c r="C20" s="214" t="s">
        <v>41</v>
      </c>
      <c r="D20" s="206"/>
      <c r="E20" s="209"/>
    </row>
    <row r="21" spans="1:5" ht="15" customHeight="1" x14ac:dyDescent="0.2">
      <c r="A21" s="294" t="s">
        <v>42</v>
      </c>
      <c r="B21" s="278">
        <v>9</v>
      </c>
      <c r="C21" s="296" t="s">
        <v>43</v>
      </c>
      <c r="D21" s="278"/>
      <c r="E21" s="298"/>
    </row>
    <row r="22" spans="1:5" ht="51" customHeight="1" x14ac:dyDescent="0.2">
      <c r="A22" s="295"/>
      <c r="B22" s="279"/>
      <c r="C22" s="297"/>
      <c r="D22" s="279"/>
      <c r="E22" s="299"/>
    </row>
    <row r="23" spans="1:5" ht="24" x14ac:dyDescent="0.2">
      <c r="A23" s="275" t="s">
        <v>44</v>
      </c>
      <c r="B23" s="206">
        <v>10</v>
      </c>
      <c r="C23" s="209" t="s">
        <v>45</v>
      </c>
      <c r="D23" s="206"/>
      <c r="E23" s="208"/>
    </row>
    <row r="24" spans="1:5" ht="48" x14ac:dyDescent="0.2">
      <c r="A24" s="276"/>
      <c r="B24" s="206">
        <v>11</v>
      </c>
      <c r="C24" s="209" t="s">
        <v>46</v>
      </c>
      <c r="D24" s="206"/>
      <c r="E24" s="208"/>
    </row>
    <row r="25" spans="1:5" ht="24" x14ac:dyDescent="0.2">
      <c r="A25" s="275" t="s">
        <v>47</v>
      </c>
      <c r="B25" s="206">
        <v>12</v>
      </c>
      <c r="C25" s="209" t="s">
        <v>48</v>
      </c>
      <c r="D25" s="206"/>
      <c r="E25" s="209"/>
    </row>
    <row r="26" spans="1:5" ht="24" x14ac:dyDescent="0.2">
      <c r="A26" s="276"/>
      <c r="B26" s="206">
        <v>13</v>
      </c>
      <c r="C26" s="209" t="s">
        <v>49</v>
      </c>
      <c r="D26" s="206"/>
      <c r="E26" s="209"/>
    </row>
    <row r="27" spans="1:5" ht="51" customHeight="1" x14ac:dyDescent="0.2">
      <c r="A27" s="294" t="s">
        <v>50</v>
      </c>
      <c r="B27" s="206">
        <v>14</v>
      </c>
      <c r="C27" s="207" t="s">
        <v>51</v>
      </c>
      <c r="D27" s="206"/>
      <c r="E27" s="209"/>
    </row>
    <row r="28" spans="1:5" ht="24" x14ac:dyDescent="0.2">
      <c r="A28" s="300"/>
      <c r="B28" s="206">
        <v>15</v>
      </c>
      <c r="C28" s="207" t="s">
        <v>52</v>
      </c>
      <c r="D28" s="206"/>
      <c r="E28" s="209"/>
    </row>
    <row r="29" spans="1:5" ht="72" x14ac:dyDescent="0.2">
      <c r="A29" s="295"/>
      <c r="B29" s="206">
        <v>16</v>
      </c>
      <c r="C29" s="209" t="s">
        <v>53</v>
      </c>
      <c r="D29" s="206"/>
      <c r="E29" s="208"/>
    </row>
    <row r="30" spans="1:5" x14ac:dyDescent="0.2">
      <c r="A30" s="274" t="s">
        <v>54</v>
      </c>
      <c r="B30" s="274"/>
      <c r="C30" s="274"/>
      <c r="D30" s="274"/>
      <c r="E30" s="274"/>
    </row>
    <row r="31" spans="1:5" ht="12.75" customHeight="1" x14ac:dyDescent="0.2">
      <c r="A31" s="215" t="s">
        <v>24</v>
      </c>
      <c r="B31" s="216" t="s">
        <v>25</v>
      </c>
      <c r="C31" s="217" t="s">
        <v>55</v>
      </c>
      <c r="D31" s="218" t="s">
        <v>27</v>
      </c>
      <c r="E31" s="217" t="s">
        <v>56</v>
      </c>
    </row>
    <row r="32" spans="1:5" ht="61.5" customHeight="1" x14ac:dyDescent="0.2">
      <c r="A32" s="296" t="s">
        <v>57</v>
      </c>
      <c r="B32" s="219">
        <v>1</v>
      </c>
      <c r="C32" s="209" t="s">
        <v>58</v>
      </c>
      <c r="D32" s="220">
        <v>1</v>
      </c>
      <c r="E32" s="221" t="s">
        <v>59</v>
      </c>
    </row>
    <row r="33" spans="1:5" ht="39.950000000000003" customHeight="1" x14ac:dyDescent="0.2">
      <c r="A33" s="301"/>
      <c r="B33" s="211"/>
      <c r="C33" s="222"/>
      <c r="D33" s="223">
        <v>2</v>
      </c>
      <c r="E33" s="224" t="s">
        <v>60</v>
      </c>
    </row>
    <row r="34" spans="1:5" ht="36" x14ac:dyDescent="0.2">
      <c r="A34" s="301"/>
      <c r="B34" s="206"/>
      <c r="C34" s="209"/>
      <c r="D34" s="225">
        <v>3</v>
      </c>
      <c r="E34" s="226" t="s">
        <v>61</v>
      </c>
    </row>
    <row r="35" spans="1:5" ht="36" x14ac:dyDescent="0.2">
      <c r="A35" s="301"/>
      <c r="B35" s="206"/>
      <c r="C35" s="209"/>
      <c r="D35" s="225">
        <v>4</v>
      </c>
      <c r="E35" s="224" t="s">
        <v>62</v>
      </c>
    </row>
    <row r="36" spans="1:5" ht="60" x14ac:dyDescent="0.2">
      <c r="A36" s="301"/>
      <c r="B36" s="206"/>
      <c r="C36" s="209"/>
      <c r="D36" s="225">
        <v>5</v>
      </c>
      <c r="E36" s="224" t="s">
        <v>63</v>
      </c>
    </row>
    <row r="37" spans="1:5" ht="36" x14ac:dyDescent="0.2">
      <c r="A37" s="301"/>
      <c r="B37" s="206"/>
      <c r="C37" s="209"/>
      <c r="D37" s="225">
        <v>6</v>
      </c>
      <c r="E37" s="227" t="s">
        <v>64</v>
      </c>
    </row>
    <row r="38" spans="1:5" ht="48" x14ac:dyDescent="0.2">
      <c r="A38" s="301"/>
      <c r="B38" s="206"/>
      <c r="C38" s="209"/>
      <c r="D38" s="225">
        <v>7</v>
      </c>
      <c r="E38" s="228" t="s">
        <v>65</v>
      </c>
    </row>
    <row r="39" spans="1:5" ht="24" x14ac:dyDescent="0.2">
      <c r="A39" s="301"/>
      <c r="B39" s="206"/>
      <c r="C39" s="209"/>
      <c r="D39" s="225">
        <v>8</v>
      </c>
      <c r="E39" s="208" t="s">
        <v>66</v>
      </c>
    </row>
    <row r="40" spans="1:5" ht="36" customHeight="1" x14ac:dyDescent="0.2">
      <c r="A40" s="301"/>
      <c r="B40" s="206"/>
      <c r="C40" s="209"/>
      <c r="D40" s="225">
        <v>9</v>
      </c>
      <c r="E40" s="228" t="s">
        <v>67</v>
      </c>
    </row>
    <row r="41" spans="1:5" ht="24" x14ac:dyDescent="0.2">
      <c r="A41" s="301"/>
      <c r="B41" s="206"/>
      <c r="C41" s="209"/>
      <c r="D41" s="225">
        <v>10</v>
      </c>
      <c r="E41" s="228" t="s">
        <v>68</v>
      </c>
    </row>
    <row r="42" spans="1:5" ht="60" x14ac:dyDescent="0.2">
      <c r="A42" s="301"/>
      <c r="B42" s="206"/>
      <c r="C42" s="209"/>
      <c r="D42" s="225">
        <v>11</v>
      </c>
      <c r="E42" s="228" t="s">
        <v>69</v>
      </c>
    </row>
    <row r="43" spans="1:5" s="230" customFormat="1" ht="60" x14ac:dyDescent="0.2">
      <c r="A43" s="296" t="s">
        <v>70</v>
      </c>
      <c r="B43" s="206">
        <v>2</v>
      </c>
      <c r="C43" s="229" t="s">
        <v>71</v>
      </c>
      <c r="D43" s="225"/>
      <c r="E43" s="214"/>
    </row>
    <row r="44" spans="1:5" s="230" customFormat="1" ht="60" x14ac:dyDescent="0.2">
      <c r="A44" s="301"/>
      <c r="B44" s="206">
        <v>3</v>
      </c>
      <c r="C44" s="231" t="s">
        <v>72</v>
      </c>
      <c r="D44" s="220"/>
      <c r="E44" s="232"/>
    </row>
    <row r="45" spans="1:5" ht="64.5" customHeight="1" x14ac:dyDescent="0.2">
      <c r="A45" s="282" t="s">
        <v>73</v>
      </c>
      <c r="B45" s="206">
        <v>4</v>
      </c>
      <c r="C45" s="212" t="s">
        <v>74</v>
      </c>
      <c r="D45" s="220">
        <v>12</v>
      </c>
      <c r="E45" s="214" t="s">
        <v>75</v>
      </c>
    </row>
    <row r="46" spans="1:5" ht="48" x14ac:dyDescent="0.2">
      <c r="A46" s="302"/>
      <c r="B46" s="206">
        <v>5</v>
      </c>
      <c r="C46" s="212" t="s">
        <v>76</v>
      </c>
      <c r="D46" s="220">
        <v>13</v>
      </c>
      <c r="E46" s="214" t="s">
        <v>77</v>
      </c>
    </row>
    <row r="47" spans="1:5" ht="24" x14ac:dyDescent="0.2">
      <c r="A47" s="302"/>
      <c r="B47" s="206">
        <v>6</v>
      </c>
      <c r="C47" s="212" t="s">
        <v>78</v>
      </c>
      <c r="D47" s="220">
        <v>14</v>
      </c>
      <c r="E47" s="214" t="s">
        <v>79</v>
      </c>
    </row>
    <row r="48" spans="1:5" ht="60" x14ac:dyDescent="0.2">
      <c r="A48" s="302"/>
      <c r="B48" s="206">
        <v>7</v>
      </c>
      <c r="C48" s="212" t="s">
        <v>80</v>
      </c>
      <c r="D48" s="220">
        <v>15</v>
      </c>
      <c r="E48" s="214" t="s">
        <v>81</v>
      </c>
    </row>
    <row r="49" spans="1:5" ht="24" x14ac:dyDescent="0.2">
      <c r="A49" s="302"/>
      <c r="B49" s="206"/>
      <c r="C49" s="212"/>
      <c r="D49" s="220">
        <v>16</v>
      </c>
      <c r="E49" s="209" t="s">
        <v>82</v>
      </c>
    </row>
    <row r="50" spans="1:5" ht="48" x14ac:dyDescent="0.2">
      <c r="A50" s="302"/>
      <c r="B50" s="206"/>
      <c r="C50" s="208"/>
      <c r="D50" s="220">
        <v>17</v>
      </c>
      <c r="E50" s="214" t="s">
        <v>83</v>
      </c>
    </row>
    <row r="51" spans="1:5" ht="24" x14ac:dyDescent="0.2">
      <c r="A51" s="302"/>
      <c r="B51" s="206"/>
      <c r="C51" s="208"/>
      <c r="D51" s="220">
        <v>18</v>
      </c>
      <c r="E51" s="214" t="s">
        <v>84</v>
      </c>
    </row>
    <row r="52" spans="1:5" ht="48" x14ac:dyDescent="0.2">
      <c r="A52" s="275" t="s">
        <v>85</v>
      </c>
      <c r="B52" s="206">
        <v>8</v>
      </c>
      <c r="C52" s="208" t="s">
        <v>86</v>
      </c>
      <c r="D52" s="220">
        <v>19</v>
      </c>
      <c r="E52" s="234" t="s">
        <v>87</v>
      </c>
    </row>
    <row r="53" spans="1:5" ht="36" x14ac:dyDescent="0.2">
      <c r="A53" s="276"/>
      <c r="B53" s="206">
        <v>9</v>
      </c>
      <c r="C53" s="212" t="s">
        <v>88</v>
      </c>
      <c r="D53" s="220">
        <v>20</v>
      </c>
      <c r="E53" s="214" t="s">
        <v>89</v>
      </c>
    </row>
    <row r="54" spans="1:5" ht="72" x14ac:dyDescent="0.2">
      <c r="A54" s="276"/>
      <c r="B54" s="206">
        <v>10</v>
      </c>
      <c r="C54" s="212" t="s">
        <v>90</v>
      </c>
      <c r="D54" s="220"/>
      <c r="E54" s="214"/>
    </row>
    <row r="55" spans="1:5" ht="36" x14ac:dyDescent="0.2">
      <c r="A55" s="275" t="s">
        <v>42</v>
      </c>
      <c r="B55" s="206">
        <v>11</v>
      </c>
      <c r="C55" s="212" t="s">
        <v>91</v>
      </c>
      <c r="D55" s="220">
        <v>21</v>
      </c>
      <c r="E55" s="234" t="s">
        <v>92</v>
      </c>
    </row>
    <row r="56" spans="1:5" ht="36" x14ac:dyDescent="0.2">
      <c r="A56" s="276"/>
      <c r="B56" s="206">
        <v>12</v>
      </c>
      <c r="C56" s="212" t="s">
        <v>93</v>
      </c>
      <c r="D56" s="220">
        <v>22</v>
      </c>
      <c r="E56" s="234" t="s">
        <v>94</v>
      </c>
    </row>
    <row r="57" spans="1:5" ht="48" x14ac:dyDescent="0.2">
      <c r="A57" s="276"/>
      <c r="B57" s="206">
        <v>13</v>
      </c>
      <c r="C57" s="212" t="s">
        <v>95</v>
      </c>
      <c r="D57" s="220">
        <v>23</v>
      </c>
      <c r="E57" s="214" t="s">
        <v>96</v>
      </c>
    </row>
    <row r="58" spans="1:5" ht="48" x14ac:dyDescent="0.2">
      <c r="A58" s="276"/>
      <c r="B58" s="206">
        <v>14</v>
      </c>
      <c r="C58" s="212" t="s">
        <v>97</v>
      </c>
      <c r="D58" s="220">
        <v>24</v>
      </c>
      <c r="E58" s="214" t="s">
        <v>98</v>
      </c>
    </row>
    <row r="59" spans="1:5" ht="60" x14ac:dyDescent="0.2">
      <c r="A59" s="276"/>
      <c r="B59" s="206">
        <v>15</v>
      </c>
      <c r="C59" s="212" t="s">
        <v>99</v>
      </c>
      <c r="D59" s="220">
        <v>25</v>
      </c>
      <c r="E59" s="214" t="s">
        <v>100</v>
      </c>
    </row>
    <row r="60" spans="1:5" ht="60" x14ac:dyDescent="0.2">
      <c r="A60" s="276"/>
      <c r="B60" s="206">
        <v>16</v>
      </c>
      <c r="C60" s="235" t="s">
        <v>101</v>
      </c>
      <c r="D60" s="220">
        <v>26</v>
      </c>
      <c r="E60" s="214" t="s">
        <v>102</v>
      </c>
    </row>
    <row r="61" spans="1:5" ht="48" x14ac:dyDescent="0.2">
      <c r="A61" s="276"/>
      <c r="B61" s="206"/>
      <c r="C61" s="235"/>
      <c r="D61" s="220">
        <v>27</v>
      </c>
      <c r="E61" s="214" t="s">
        <v>103</v>
      </c>
    </row>
    <row r="62" spans="1:5" ht="36" x14ac:dyDescent="0.2">
      <c r="A62" s="276"/>
      <c r="B62" s="206"/>
      <c r="C62" s="236"/>
      <c r="D62" s="220">
        <v>28</v>
      </c>
      <c r="E62" s="208" t="s">
        <v>104</v>
      </c>
    </row>
    <row r="63" spans="1:5" ht="48" x14ac:dyDescent="0.2">
      <c r="A63" s="275" t="s">
        <v>105</v>
      </c>
      <c r="B63" s="206">
        <v>17</v>
      </c>
      <c r="C63" s="209" t="s">
        <v>106</v>
      </c>
      <c r="D63" s="237"/>
      <c r="E63" s="214"/>
    </row>
    <row r="64" spans="1:5" ht="36" x14ac:dyDescent="0.2">
      <c r="A64" s="277"/>
      <c r="B64" s="206">
        <v>18</v>
      </c>
      <c r="C64" s="209" t="s">
        <v>107</v>
      </c>
      <c r="D64" s="238"/>
      <c r="E64" s="214"/>
    </row>
    <row r="65" spans="1:5" ht="48" x14ac:dyDescent="0.2">
      <c r="A65" s="233"/>
      <c r="B65" s="206">
        <v>19</v>
      </c>
      <c r="C65" s="212" t="s">
        <v>108</v>
      </c>
      <c r="D65" s="210"/>
      <c r="E65" s="239"/>
    </row>
    <row r="66" spans="1:5" ht="60.75" customHeight="1" x14ac:dyDescent="0.2">
      <c r="A66" s="282" t="s">
        <v>109</v>
      </c>
      <c r="B66" s="206"/>
      <c r="C66" s="234"/>
      <c r="D66" s="238">
        <v>29</v>
      </c>
      <c r="E66" s="214" t="s">
        <v>110</v>
      </c>
    </row>
    <row r="67" spans="1:5" ht="51" customHeight="1" x14ac:dyDescent="0.2">
      <c r="A67" s="302"/>
      <c r="B67" s="206"/>
      <c r="C67" s="209"/>
      <c r="D67" s="238">
        <v>30</v>
      </c>
      <c r="E67" s="240" t="s">
        <v>111</v>
      </c>
    </row>
    <row r="68" spans="1:5" ht="38.25" customHeight="1" x14ac:dyDescent="0.2">
      <c r="A68" s="294" t="s">
        <v>112</v>
      </c>
      <c r="B68" s="206"/>
      <c r="C68" s="209"/>
      <c r="D68" s="238">
        <v>31</v>
      </c>
      <c r="E68" s="214" t="s">
        <v>113</v>
      </c>
    </row>
    <row r="69" spans="1:5" ht="47.1" customHeight="1" x14ac:dyDescent="0.2">
      <c r="A69" s="300"/>
      <c r="B69" s="206"/>
      <c r="C69" s="208"/>
      <c r="D69" s="241">
        <v>32</v>
      </c>
      <c r="E69" s="214" t="s">
        <v>114</v>
      </c>
    </row>
    <row r="70" spans="1:5" ht="81.75" customHeight="1" x14ac:dyDescent="0.2">
      <c r="A70" s="300"/>
      <c r="B70" s="206"/>
      <c r="C70" s="208"/>
      <c r="D70" s="238">
        <v>33</v>
      </c>
      <c r="E70" s="214" t="s">
        <v>115</v>
      </c>
    </row>
    <row r="71" spans="1:5" ht="47.1" customHeight="1" x14ac:dyDescent="0.2">
      <c r="A71" s="300"/>
      <c r="B71" s="206"/>
      <c r="C71" s="208"/>
      <c r="D71" s="241">
        <v>34</v>
      </c>
      <c r="E71" s="214" t="s">
        <v>116</v>
      </c>
    </row>
    <row r="72" spans="1:5" ht="82.5" customHeight="1" x14ac:dyDescent="0.2">
      <c r="A72" s="300"/>
      <c r="B72" s="206"/>
      <c r="C72" s="208"/>
      <c r="D72" s="241">
        <v>35</v>
      </c>
      <c r="E72" s="214" t="s">
        <v>117</v>
      </c>
    </row>
    <row r="73" spans="1:5" ht="87.75" customHeight="1" x14ac:dyDescent="0.2">
      <c r="A73" s="295"/>
      <c r="B73" s="206"/>
      <c r="C73" s="208"/>
      <c r="D73" s="238">
        <v>36</v>
      </c>
      <c r="E73" s="209" t="s">
        <v>118</v>
      </c>
    </row>
    <row r="74" spans="1:5" x14ac:dyDescent="0.2">
      <c r="A74" s="208" t="s">
        <v>50</v>
      </c>
      <c r="B74" s="206"/>
      <c r="C74" s="242"/>
      <c r="D74" s="241"/>
      <c r="E74" s="209"/>
    </row>
  </sheetData>
  <mergeCells count="33">
    <mergeCell ref="A66:A67"/>
    <mergeCell ref="A68:A73"/>
    <mergeCell ref="A43:A44"/>
    <mergeCell ref="A45:A51"/>
    <mergeCell ref="A52:A54"/>
    <mergeCell ref="A55:A62"/>
    <mergeCell ref="A63:A64"/>
    <mergeCell ref="A23:A24"/>
    <mergeCell ref="A25:A26"/>
    <mergeCell ref="A27:A29"/>
    <mergeCell ref="A30:E30"/>
    <mergeCell ref="A32:A42"/>
    <mergeCell ref="A21:A22"/>
    <mergeCell ref="B21:B22"/>
    <mergeCell ref="C21:C22"/>
    <mergeCell ref="D21:D22"/>
    <mergeCell ref="E21:E22"/>
    <mergeCell ref="B1:D1"/>
    <mergeCell ref="B2:D2"/>
    <mergeCell ref="B4:C4"/>
    <mergeCell ref="B6:E6"/>
    <mergeCell ref="A7:A8"/>
    <mergeCell ref="B7:C7"/>
    <mergeCell ref="D7:E7"/>
    <mergeCell ref="B8:C8"/>
    <mergeCell ref="D8:E8"/>
    <mergeCell ref="A18:A19"/>
    <mergeCell ref="A10:E10"/>
    <mergeCell ref="A12:A17"/>
    <mergeCell ref="B16:B17"/>
    <mergeCell ref="C16:C17"/>
    <mergeCell ref="D16:D17"/>
    <mergeCell ref="E16:E1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
  <sheetViews>
    <sheetView workbookViewId="0">
      <selection activeCell="G2" sqref="G2"/>
    </sheetView>
  </sheetViews>
  <sheetFormatPr baseColWidth="10" defaultColWidth="10.7109375" defaultRowHeight="18.75" x14ac:dyDescent="0.3"/>
  <cols>
    <col min="1" max="1" width="52.140625" style="97" customWidth="1"/>
    <col min="2" max="2" width="7.140625" style="98" customWidth="1"/>
    <col min="3" max="3" width="7" style="96" customWidth="1"/>
    <col min="4" max="4" width="8.85546875" style="96" customWidth="1"/>
    <col min="5" max="5" width="7.5703125" style="96" customWidth="1"/>
    <col min="6" max="6" width="30" style="97" customWidth="1"/>
    <col min="7" max="7" width="25.140625" customWidth="1"/>
    <col min="8" max="8" width="27.42578125" customWidth="1"/>
    <col min="9" max="9" width="18.140625" customWidth="1"/>
    <col min="10" max="10" width="17.42578125" customWidth="1"/>
  </cols>
  <sheetData>
    <row r="1" spans="1:10" ht="22.5" customHeight="1" x14ac:dyDescent="0.25">
      <c r="A1" s="303" t="s">
        <v>12</v>
      </c>
      <c r="B1" s="303"/>
      <c r="C1" s="303"/>
      <c r="D1" s="303"/>
      <c r="E1" s="303"/>
      <c r="F1" s="303"/>
    </row>
    <row r="2" spans="1:10" x14ac:dyDescent="0.3">
      <c r="A2" s="304" t="s">
        <v>119</v>
      </c>
      <c r="B2" s="304"/>
      <c r="C2" s="304"/>
      <c r="D2" s="304"/>
      <c r="E2" s="304"/>
      <c r="F2" s="304"/>
    </row>
    <row r="3" spans="1:10" x14ac:dyDescent="0.3">
      <c r="A3" s="306" t="s">
        <v>120</v>
      </c>
      <c r="B3" s="306"/>
      <c r="C3" s="306"/>
      <c r="D3" s="306"/>
      <c r="E3" s="306"/>
      <c r="F3" s="306"/>
    </row>
    <row r="4" spans="1:10" ht="28.5" customHeight="1" x14ac:dyDescent="0.25">
      <c r="A4" s="243" t="s">
        <v>121</v>
      </c>
      <c r="B4" s="305" t="s">
        <v>122</v>
      </c>
      <c r="C4" s="305"/>
      <c r="D4" s="305"/>
      <c r="E4" s="305"/>
      <c r="F4" s="244" t="s">
        <v>123</v>
      </c>
    </row>
    <row r="5" spans="1:10" ht="105" customHeight="1" x14ac:dyDescent="0.3">
      <c r="A5" s="245"/>
      <c r="B5" s="246" t="s">
        <v>124</v>
      </c>
      <c r="C5" s="247" t="s">
        <v>125</v>
      </c>
      <c r="D5" s="247" t="s">
        <v>126</v>
      </c>
      <c r="E5" s="247" t="s">
        <v>127</v>
      </c>
      <c r="F5" s="245"/>
      <c r="G5" s="248"/>
      <c r="H5" s="249"/>
      <c r="I5" s="222"/>
      <c r="J5" s="250"/>
    </row>
    <row r="6" spans="1:10" ht="34.5" customHeight="1" x14ac:dyDescent="0.25">
      <c r="A6" s="251" t="s">
        <v>128</v>
      </c>
      <c r="B6" s="252"/>
      <c r="C6" s="253"/>
      <c r="D6" s="252">
        <v>13</v>
      </c>
      <c r="E6" s="253"/>
      <c r="F6" s="254" t="s">
        <v>129</v>
      </c>
      <c r="G6" s="222"/>
      <c r="H6" s="249"/>
      <c r="I6" s="255"/>
      <c r="J6" s="250"/>
    </row>
    <row r="7" spans="1:10" ht="47.25" customHeight="1" x14ac:dyDescent="0.25">
      <c r="A7" s="251" t="s">
        <v>130</v>
      </c>
      <c r="B7" s="256"/>
      <c r="C7" s="257"/>
      <c r="D7" s="257">
        <v>15</v>
      </c>
      <c r="E7" s="257"/>
      <c r="F7" s="254" t="s">
        <v>129</v>
      </c>
      <c r="G7" s="222"/>
      <c r="I7" s="258"/>
      <c r="J7" s="250"/>
    </row>
    <row r="8" spans="1:10" ht="46.5" customHeight="1" x14ac:dyDescent="0.25">
      <c r="A8" s="251" t="s">
        <v>131</v>
      </c>
      <c r="B8" s="256"/>
      <c r="C8" s="257"/>
      <c r="D8" s="257">
        <v>8</v>
      </c>
      <c r="E8" s="257"/>
      <c r="F8" s="254" t="s">
        <v>132</v>
      </c>
      <c r="G8" s="222"/>
      <c r="I8" s="259"/>
      <c r="J8" s="250"/>
    </row>
    <row r="9" spans="1:10" ht="39" customHeight="1" x14ac:dyDescent="0.25">
      <c r="A9" s="251" t="s">
        <v>133</v>
      </c>
      <c r="B9" s="256"/>
      <c r="C9" s="257"/>
      <c r="D9" s="257">
        <v>3</v>
      </c>
      <c r="E9" s="257"/>
      <c r="F9" s="254" t="s">
        <v>132</v>
      </c>
      <c r="G9" s="307"/>
      <c r="I9" s="259"/>
      <c r="J9" s="250"/>
    </row>
    <row r="10" spans="1:10" ht="51" customHeight="1" x14ac:dyDescent="0.25">
      <c r="A10" s="251" t="s">
        <v>134</v>
      </c>
      <c r="B10" s="256"/>
      <c r="C10" s="257"/>
      <c r="D10" s="257">
        <v>5</v>
      </c>
      <c r="E10" s="257"/>
      <c r="F10" s="254" t="s">
        <v>132</v>
      </c>
      <c r="G10" s="307"/>
      <c r="I10" s="259"/>
      <c r="J10" s="261"/>
    </row>
    <row r="11" spans="1:10" ht="50.25" customHeight="1" x14ac:dyDescent="0.25">
      <c r="A11" s="251" t="s">
        <v>135</v>
      </c>
      <c r="B11" s="256"/>
      <c r="C11" s="257"/>
      <c r="D11" s="257">
        <v>5</v>
      </c>
      <c r="E11" s="257"/>
      <c r="F11" s="254" t="s">
        <v>132</v>
      </c>
      <c r="G11" s="260"/>
      <c r="I11" s="259"/>
      <c r="J11" s="261"/>
    </row>
    <row r="12" spans="1:10" ht="45" customHeight="1" x14ac:dyDescent="0.25">
      <c r="A12" s="254" t="s">
        <v>136</v>
      </c>
      <c r="B12" s="256"/>
      <c r="C12" s="257"/>
      <c r="D12" s="257">
        <v>4</v>
      </c>
      <c r="E12" s="257"/>
      <c r="F12" s="254" t="s">
        <v>132</v>
      </c>
      <c r="G12" s="259"/>
      <c r="I12" s="259"/>
      <c r="J12" s="262"/>
    </row>
    <row r="13" spans="1:10" ht="39" customHeight="1" x14ac:dyDescent="0.25">
      <c r="A13" s="251" t="s">
        <v>137</v>
      </c>
      <c r="B13" s="256"/>
      <c r="C13" s="257"/>
      <c r="D13" s="257">
        <v>6</v>
      </c>
      <c r="E13" s="257"/>
      <c r="F13" s="254" t="s">
        <v>132</v>
      </c>
      <c r="G13" s="261"/>
      <c r="I13" s="259"/>
      <c r="J13" s="262"/>
    </row>
    <row r="14" spans="1:10" ht="44.25" customHeight="1" x14ac:dyDescent="0.25">
      <c r="A14" s="251" t="s">
        <v>138</v>
      </c>
      <c r="B14" s="256"/>
      <c r="C14" s="257"/>
      <c r="D14" s="257" t="s">
        <v>139</v>
      </c>
      <c r="E14" s="257"/>
      <c r="F14" s="254" t="s">
        <v>140</v>
      </c>
      <c r="G14" s="259"/>
      <c r="I14" s="259"/>
      <c r="J14" s="262"/>
    </row>
    <row r="15" spans="1:10" ht="33" customHeight="1" x14ac:dyDescent="0.25">
      <c r="A15" s="254" t="s">
        <v>141</v>
      </c>
      <c r="B15" s="256"/>
      <c r="C15" s="257"/>
      <c r="D15" s="257">
        <v>17</v>
      </c>
      <c r="E15" s="257"/>
      <c r="F15" s="254" t="s">
        <v>140</v>
      </c>
      <c r="G15" s="222"/>
      <c r="I15" s="259"/>
      <c r="J15" s="261"/>
    </row>
    <row r="16" spans="1:10" ht="105" customHeight="1" x14ac:dyDescent="0.25">
      <c r="A16" s="254" t="s">
        <v>142</v>
      </c>
      <c r="B16" s="257" t="s">
        <v>143</v>
      </c>
      <c r="C16" s="257"/>
      <c r="D16" s="257" t="s">
        <v>144</v>
      </c>
      <c r="E16" s="257"/>
      <c r="F16" s="254" t="s">
        <v>132</v>
      </c>
      <c r="G16" s="222"/>
      <c r="I16" s="259"/>
      <c r="J16" s="261"/>
    </row>
    <row r="17" spans="1:10" ht="33.75" customHeight="1" x14ac:dyDescent="0.25">
      <c r="A17" s="251" t="s">
        <v>145</v>
      </c>
      <c r="B17" s="256"/>
      <c r="C17" s="257"/>
      <c r="D17" s="257">
        <v>9</v>
      </c>
      <c r="E17" s="257"/>
      <c r="F17" s="254" t="s">
        <v>132</v>
      </c>
      <c r="G17" s="248"/>
      <c r="I17" s="259"/>
      <c r="J17" s="222"/>
    </row>
    <row r="18" spans="1:10" ht="25.5" x14ac:dyDescent="0.25">
      <c r="A18" s="251" t="s">
        <v>146</v>
      </c>
      <c r="B18" s="256"/>
      <c r="C18" s="257"/>
      <c r="D18" s="257">
        <v>11</v>
      </c>
      <c r="E18" s="257"/>
      <c r="F18" s="254" t="s">
        <v>132</v>
      </c>
      <c r="G18" s="248"/>
      <c r="I18" s="222"/>
      <c r="J18" s="261"/>
    </row>
    <row r="19" spans="1:10" ht="33.75" customHeight="1" x14ac:dyDescent="0.25">
      <c r="A19" s="251" t="s">
        <v>147</v>
      </c>
      <c r="B19" s="256"/>
      <c r="C19" s="257"/>
      <c r="D19" s="257">
        <v>16</v>
      </c>
      <c r="E19" s="257"/>
      <c r="F19" s="254" t="s">
        <v>132</v>
      </c>
      <c r="J19" s="261"/>
    </row>
    <row r="20" spans="1:10" x14ac:dyDescent="0.25">
      <c r="A20" s="254" t="s">
        <v>148</v>
      </c>
      <c r="B20" s="256"/>
      <c r="C20" s="257"/>
      <c r="D20" s="257">
        <v>18</v>
      </c>
      <c r="E20" s="257"/>
      <c r="F20" s="254" t="s">
        <v>132</v>
      </c>
      <c r="J20" s="263"/>
    </row>
    <row r="21" spans="1:10" ht="32.25" customHeight="1" x14ac:dyDescent="0.3">
      <c r="A21" s="251" t="s">
        <v>149</v>
      </c>
      <c r="B21" s="264"/>
      <c r="C21" s="265"/>
      <c r="D21" s="257">
        <v>19</v>
      </c>
      <c r="E21" s="265"/>
      <c r="F21" s="254" t="s">
        <v>132</v>
      </c>
      <c r="J21" s="263"/>
    </row>
    <row r="22" spans="1:10" ht="51" customHeight="1" x14ac:dyDescent="0.3">
      <c r="A22" s="251" t="s">
        <v>150</v>
      </c>
      <c r="B22" s="264"/>
      <c r="C22" s="265"/>
      <c r="D22" s="257">
        <v>19</v>
      </c>
      <c r="E22" s="265"/>
      <c r="F22" s="254" t="s">
        <v>132</v>
      </c>
      <c r="J22" s="263"/>
    </row>
    <row r="23" spans="1:10" ht="38.25" x14ac:dyDescent="0.25">
      <c r="A23" s="251" t="s">
        <v>151</v>
      </c>
      <c r="B23" s="257">
        <v>2</v>
      </c>
      <c r="C23" s="257"/>
      <c r="D23" s="257"/>
      <c r="E23" s="257" t="s">
        <v>152</v>
      </c>
      <c r="F23" s="254" t="s">
        <v>132</v>
      </c>
      <c r="J23" s="261"/>
    </row>
    <row r="24" spans="1:10" ht="32.25" customHeight="1" x14ac:dyDescent="0.25">
      <c r="A24" s="251" t="s">
        <v>153</v>
      </c>
      <c r="B24" s="257">
        <v>9</v>
      </c>
      <c r="C24" s="257"/>
      <c r="D24" s="257"/>
      <c r="E24" s="257"/>
      <c r="F24" s="254" t="s">
        <v>132</v>
      </c>
      <c r="J24" s="261"/>
    </row>
    <row r="25" spans="1:10" ht="24.75" customHeight="1" x14ac:dyDescent="0.25">
      <c r="A25" s="254" t="s">
        <v>154</v>
      </c>
      <c r="B25" s="257">
        <v>11</v>
      </c>
      <c r="C25" s="257"/>
      <c r="D25" s="257"/>
      <c r="E25" s="257"/>
      <c r="F25" s="254" t="s">
        <v>132</v>
      </c>
      <c r="J25" s="261"/>
    </row>
    <row r="26" spans="1:10" ht="31.5" customHeight="1" x14ac:dyDescent="0.25">
      <c r="A26" s="254" t="s">
        <v>155</v>
      </c>
      <c r="B26" s="257">
        <v>14</v>
      </c>
      <c r="C26" s="257"/>
      <c r="D26" s="257"/>
      <c r="E26" s="257"/>
      <c r="F26" s="254" t="s">
        <v>132</v>
      </c>
      <c r="J26" s="261"/>
    </row>
    <row r="27" spans="1:10" ht="34.5" customHeight="1" x14ac:dyDescent="0.25">
      <c r="A27" s="254" t="s">
        <v>156</v>
      </c>
      <c r="B27" s="257"/>
      <c r="C27" s="257"/>
      <c r="D27" s="257"/>
      <c r="E27" s="257">
        <v>10</v>
      </c>
      <c r="F27" s="254" t="s">
        <v>132</v>
      </c>
    </row>
  </sheetData>
  <mergeCells count="5">
    <mergeCell ref="A1:F1"/>
    <mergeCell ref="A2:F2"/>
    <mergeCell ref="B4:E4"/>
    <mergeCell ref="A3:F3"/>
    <mergeCell ref="G9:G1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B1:H41"/>
  <sheetViews>
    <sheetView topLeftCell="B27" zoomScale="112" zoomScaleNormal="112" workbookViewId="0">
      <selection activeCell="B4" sqref="B4:H4"/>
    </sheetView>
  </sheetViews>
  <sheetFormatPr baseColWidth="10" defaultColWidth="11.42578125" defaultRowHeight="15" x14ac:dyDescent="0.25"/>
  <cols>
    <col min="1" max="1" width="2.85546875" style="7" customWidth="1"/>
    <col min="2" max="3" width="24.7109375" style="7" customWidth="1"/>
    <col min="4" max="4" width="16" style="7" customWidth="1"/>
    <col min="5" max="5" width="24.7109375" style="7" customWidth="1"/>
    <col min="6" max="6" width="27.7109375" style="7" customWidth="1"/>
    <col min="7" max="8" width="24.7109375" style="7" customWidth="1"/>
    <col min="9" max="16384" width="11.42578125" style="7"/>
  </cols>
  <sheetData>
    <row r="1" spans="2:8" ht="15.75" thickBot="1" x14ac:dyDescent="0.3"/>
    <row r="2" spans="2:8" ht="18" x14ac:dyDescent="0.25">
      <c r="B2" s="312" t="s">
        <v>157</v>
      </c>
      <c r="C2" s="313"/>
      <c r="D2" s="313"/>
      <c r="E2" s="313"/>
      <c r="F2" s="313"/>
      <c r="G2" s="313"/>
      <c r="H2" s="314"/>
    </row>
    <row r="3" spans="2:8" ht="16.5" x14ac:dyDescent="0.25">
      <c r="B3" s="315" t="s">
        <v>158</v>
      </c>
      <c r="C3" s="316"/>
      <c r="D3" s="316"/>
      <c r="E3" s="316"/>
      <c r="F3" s="316"/>
      <c r="G3" s="316"/>
      <c r="H3" s="317"/>
    </row>
    <row r="4" spans="2:8" ht="88.5" customHeight="1" x14ac:dyDescent="0.25">
      <c r="B4" s="318" t="s">
        <v>159</v>
      </c>
      <c r="C4" s="319"/>
      <c r="D4" s="319"/>
      <c r="E4" s="319"/>
      <c r="F4" s="319"/>
      <c r="G4" s="319"/>
      <c r="H4" s="320"/>
    </row>
    <row r="5" spans="2:8" ht="16.5" x14ac:dyDescent="0.25">
      <c r="B5" s="8"/>
      <c r="C5" s="9"/>
      <c r="D5" s="9"/>
      <c r="E5" s="9"/>
      <c r="F5" s="9"/>
      <c r="G5" s="9"/>
      <c r="H5" s="10"/>
    </row>
    <row r="6" spans="2:8" ht="16.5" customHeight="1" x14ac:dyDescent="0.25">
      <c r="B6" s="321" t="s">
        <v>160</v>
      </c>
      <c r="C6" s="322"/>
      <c r="D6" s="322"/>
      <c r="E6" s="322"/>
      <c r="F6" s="322"/>
      <c r="G6" s="322"/>
      <c r="H6" s="323"/>
    </row>
    <row r="7" spans="2:8" ht="44.25" customHeight="1" x14ac:dyDescent="0.25">
      <c r="B7" s="321"/>
      <c r="C7" s="322"/>
      <c r="D7" s="322"/>
      <c r="E7" s="322"/>
      <c r="F7" s="322"/>
      <c r="G7" s="322"/>
      <c r="H7" s="323"/>
    </row>
    <row r="8" spans="2:8" ht="15.75" thickBot="1" x14ac:dyDescent="0.3">
      <c r="B8" s="11"/>
      <c r="C8" s="12"/>
      <c r="D8" s="13"/>
      <c r="E8" s="14"/>
      <c r="F8" s="14"/>
      <c r="G8" s="15"/>
      <c r="H8" s="16"/>
    </row>
    <row r="9" spans="2:8" x14ac:dyDescent="0.25">
      <c r="B9" s="11"/>
      <c r="C9" s="308" t="s">
        <v>161</v>
      </c>
      <c r="D9" s="309"/>
      <c r="E9" s="310" t="s">
        <v>162</v>
      </c>
      <c r="F9" s="311"/>
      <c r="G9" s="12"/>
      <c r="H9" s="16"/>
    </row>
    <row r="10" spans="2:8" ht="35.25" customHeight="1" x14ac:dyDescent="0.25">
      <c r="B10" s="11"/>
      <c r="C10" s="324" t="s">
        <v>163</v>
      </c>
      <c r="D10" s="325"/>
      <c r="E10" s="326" t="s">
        <v>164</v>
      </c>
      <c r="F10" s="327"/>
      <c r="G10" s="12"/>
      <c r="H10" s="16"/>
    </row>
    <row r="11" spans="2:8" ht="17.25" customHeight="1" x14ac:dyDescent="0.25">
      <c r="B11" s="11"/>
      <c r="C11" s="324" t="s">
        <v>165</v>
      </c>
      <c r="D11" s="325"/>
      <c r="E11" s="326" t="s">
        <v>166</v>
      </c>
      <c r="F11" s="327"/>
      <c r="G11" s="12"/>
      <c r="H11" s="16"/>
    </row>
    <row r="12" spans="2:8" ht="19.5" customHeight="1" x14ac:dyDescent="0.25">
      <c r="B12" s="11"/>
      <c r="C12" s="324" t="s">
        <v>167</v>
      </c>
      <c r="D12" s="325"/>
      <c r="E12" s="326" t="s">
        <v>168</v>
      </c>
      <c r="F12" s="327"/>
      <c r="G12" s="12"/>
      <c r="H12" s="16"/>
    </row>
    <row r="13" spans="2:8" ht="27" customHeight="1" x14ac:dyDescent="0.25">
      <c r="B13" s="11"/>
      <c r="C13" s="324" t="s">
        <v>169</v>
      </c>
      <c r="D13" s="325"/>
      <c r="E13" s="326" t="s">
        <v>170</v>
      </c>
      <c r="F13" s="327"/>
      <c r="G13" s="12"/>
      <c r="H13" s="16"/>
    </row>
    <row r="14" spans="2:8" ht="34.5" customHeight="1" x14ac:dyDescent="0.25">
      <c r="B14" s="11"/>
      <c r="C14" s="328" t="s">
        <v>171</v>
      </c>
      <c r="D14" s="329"/>
      <c r="E14" s="330" t="s">
        <v>172</v>
      </c>
      <c r="F14" s="331"/>
      <c r="G14" s="12"/>
      <c r="H14" s="16"/>
    </row>
    <row r="15" spans="2:8" ht="27.75" customHeight="1" x14ac:dyDescent="0.25">
      <c r="B15" s="11"/>
      <c r="C15" s="328" t="s">
        <v>173</v>
      </c>
      <c r="D15" s="329"/>
      <c r="E15" s="330" t="s">
        <v>174</v>
      </c>
      <c r="F15" s="331"/>
      <c r="G15" s="12"/>
      <c r="H15" s="16"/>
    </row>
    <row r="16" spans="2:8" ht="28.5" customHeight="1" x14ac:dyDescent="0.25">
      <c r="B16" s="11"/>
      <c r="C16" s="328" t="s">
        <v>175</v>
      </c>
      <c r="D16" s="329"/>
      <c r="E16" s="330" t="s">
        <v>176</v>
      </c>
      <c r="F16" s="331"/>
      <c r="G16" s="12"/>
      <c r="H16" s="16"/>
    </row>
    <row r="17" spans="2:8" ht="72.75" customHeight="1" x14ac:dyDescent="0.25">
      <c r="B17" s="11"/>
      <c r="C17" s="328" t="s">
        <v>177</v>
      </c>
      <c r="D17" s="329"/>
      <c r="E17" s="330" t="s">
        <v>178</v>
      </c>
      <c r="F17" s="331"/>
      <c r="G17" s="12"/>
      <c r="H17" s="16"/>
    </row>
    <row r="18" spans="2:8" ht="64.5" customHeight="1" x14ac:dyDescent="0.25">
      <c r="B18" s="11"/>
      <c r="C18" s="328" t="s">
        <v>179</v>
      </c>
      <c r="D18" s="329"/>
      <c r="E18" s="330" t="s">
        <v>180</v>
      </c>
      <c r="F18" s="331"/>
      <c r="G18" s="12"/>
      <c r="H18" s="16"/>
    </row>
    <row r="19" spans="2:8" ht="71.25" customHeight="1" x14ac:dyDescent="0.25">
      <c r="B19" s="11"/>
      <c r="C19" s="328" t="s">
        <v>181</v>
      </c>
      <c r="D19" s="329"/>
      <c r="E19" s="330" t="s">
        <v>182</v>
      </c>
      <c r="F19" s="331"/>
      <c r="G19" s="12"/>
      <c r="H19" s="16"/>
    </row>
    <row r="20" spans="2:8" ht="55.5" customHeight="1" x14ac:dyDescent="0.25">
      <c r="B20" s="11"/>
      <c r="C20" s="332" t="s">
        <v>183</v>
      </c>
      <c r="D20" s="333"/>
      <c r="E20" s="330" t="s">
        <v>184</v>
      </c>
      <c r="F20" s="331"/>
      <c r="G20" s="12"/>
      <c r="H20" s="16"/>
    </row>
    <row r="21" spans="2:8" ht="42" customHeight="1" x14ac:dyDescent="0.25">
      <c r="B21" s="11"/>
      <c r="C21" s="332" t="s">
        <v>185</v>
      </c>
      <c r="D21" s="333"/>
      <c r="E21" s="330" t="s">
        <v>186</v>
      </c>
      <c r="F21" s="331"/>
      <c r="G21" s="12"/>
      <c r="H21" s="16"/>
    </row>
    <row r="22" spans="2:8" ht="59.25" customHeight="1" x14ac:dyDescent="0.25">
      <c r="B22" s="11"/>
      <c r="C22" s="332" t="s">
        <v>187</v>
      </c>
      <c r="D22" s="333"/>
      <c r="E22" s="330" t="s">
        <v>188</v>
      </c>
      <c r="F22" s="331"/>
      <c r="G22" s="12"/>
      <c r="H22" s="16"/>
    </row>
    <row r="23" spans="2:8" ht="23.25" customHeight="1" x14ac:dyDescent="0.25">
      <c r="B23" s="11"/>
      <c r="C23" s="332" t="s">
        <v>189</v>
      </c>
      <c r="D23" s="333"/>
      <c r="E23" s="330" t="s">
        <v>190</v>
      </c>
      <c r="F23" s="331"/>
      <c r="G23" s="12"/>
      <c r="H23" s="16"/>
    </row>
    <row r="24" spans="2:8" ht="30.75" customHeight="1" x14ac:dyDescent="0.25">
      <c r="B24" s="11"/>
      <c r="C24" s="332" t="s">
        <v>191</v>
      </c>
      <c r="D24" s="333"/>
      <c r="E24" s="330" t="s">
        <v>192</v>
      </c>
      <c r="F24" s="331"/>
      <c r="G24" s="12"/>
      <c r="H24" s="16"/>
    </row>
    <row r="25" spans="2:8" ht="33" customHeight="1" x14ac:dyDescent="0.25">
      <c r="B25" s="11"/>
      <c r="C25" s="332" t="s">
        <v>193</v>
      </c>
      <c r="D25" s="333"/>
      <c r="E25" s="330" t="s">
        <v>194</v>
      </c>
      <c r="F25" s="331"/>
      <c r="G25" s="12"/>
      <c r="H25" s="16"/>
    </row>
    <row r="26" spans="2:8" ht="30" customHeight="1" x14ac:dyDescent="0.25">
      <c r="B26" s="11"/>
      <c r="C26" s="332" t="s">
        <v>195</v>
      </c>
      <c r="D26" s="333"/>
      <c r="E26" s="330" t="s">
        <v>196</v>
      </c>
      <c r="F26" s="331"/>
      <c r="G26" s="12"/>
      <c r="H26" s="16"/>
    </row>
    <row r="27" spans="2:8" ht="35.25" customHeight="1" x14ac:dyDescent="0.25">
      <c r="B27" s="11"/>
      <c r="C27" s="332" t="s">
        <v>197</v>
      </c>
      <c r="D27" s="333"/>
      <c r="E27" s="330" t="s">
        <v>198</v>
      </c>
      <c r="F27" s="331"/>
      <c r="G27" s="12"/>
      <c r="H27" s="16"/>
    </row>
    <row r="28" spans="2:8" ht="31.5" customHeight="1" x14ac:dyDescent="0.25">
      <c r="B28" s="11"/>
      <c r="C28" s="332" t="s">
        <v>199</v>
      </c>
      <c r="D28" s="333"/>
      <c r="E28" s="330" t="s">
        <v>200</v>
      </c>
      <c r="F28" s="331"/>
      <c r="G28" s="12"/>
      <c r="H28" s="16"/>
    </row>
    <row r="29" spans="2:8" ht="35.25" customHeight="1" x14ac:dyDescent="0.25">
      <c r="B29" s="11"/>
      <c r="C29" s="332" t="s">
        <v>201</v>
      </c>
      <c r="D29" s="333"/>
      <c r="E29" s="330" t="s">
        <v>202</v>
      </c>
      <c r="F29" s="331"/>
      <c r="G29" s="12"/>
      <c r="H29" s="16"/>
    </row>
    <row r="30" spans="2:8" ht="59.25" customHeight="1" x14ac:dyDescent="0.25">
      <c r="B30" s="11"/>
      <c r="C30" s="332" t="s">
        <v>203</v>
      </c>
      <c r="D30" s="333"/>
      <c r="E30" s="330" t="s">
        <v>204</v>
      </c>
      <c r="F30" s="331"/>
      <c r="G30" s="12"/>
      <c r="H30" s="16"/>
    </row>
    <row r="31" spans="2:8" ht="57" customHeight="1" x14ac:dyDescent="0.25">
      <c r="B31" s="11"/>
      <c r="C31" s="332" t="s">
        <v>205</v>
      </c>
      <c r="D31" s="333"/>
      <c r="E31" s="330" t="s">
        <v>206</v>
      </c>
      <c r="F31" s="331"/>
      <c r="G31" s="12"/>
      <c r="H31" s="16"/>
    </row>
    <row r="32" spans="2:8" ht="82.5" customHeight="1" x14ac:dyDescent="0.25">
      <c r="B32" s="11"/>
      <c r="C32" s="332" t="s">
        <v>207</v>
      </c>
      <c r="D32" s="333"/>
      <c r="E32" s="330" t="s">
        <v>208</v>
      </c>
      <c r="F32" s="331"/>
      <c r="G32" s="12"/>
      <c r="H32" s="16"/>
    </row>
    <row r="33" spans="2:8" ht="46.5" customHeight="1" x14ac:dyDescent="0.25">
      <c r="B33" s="11"/>
      <c r="C33" s="332" t="s">
        <v>209</v>
      </c>
      <c r="D33" s="333"/>
      <c r="E33" s="330" t="s">
        <v>210</v>
      </c>
      <c r="F33" s="331"/>
      <c r="G33" s="12"/>
      <c r="H33" s="16"/>
    </row>
    <row r="34" spans="2:8" ht="6.75" customHeight="1" thickBot="1" x14ac:dyDescent="0.3">
      <c r="B34" s="11"/>
      <c r="C34" s="340"/>
      <c r="D34" s="341"/>
      <c r="E34" s="342"/>
      <c r="F34" s="343"/>
      <c r="G34" s="12"/>
      <c r="H34" s="16"/>
    </row>
    <row r="35" spans="2:8" ht="15.75" thickTop="1" x14ac:dyDescent="0.25">
      <c r="B35" s="11"/>
      <c r="C35" s="17"/>
      <c r="D35" s="17"/>
      <c r="E35" s="18"/>
      <c r="F35" s="18"/>
      <c r="G35" s="12"/>
      <c r="H35" s="16"/>
    </row>
    <row r="36" spans="2:8" ht="21" customHeight="1" x14ac:dyDescent="0.25">
      <c r="B36" s="334" t="s">
        <v>211</v>
      </c>
      <c r="C36" s="335"/>
      <c r="D36" s="335"/>
      <c r="E36" s="335"/>
      <c r="F36" s="335"/>
      <c r="G36" s="335"/>
      <c r="H36" s="336"/>
    </row>
    <row r="37" spans="2:8" ht="20.25" customHeight="1" x14ac:dyDescent="0.25">
      <c r="B37" s="334" t="s">
        <v>212</v>
      </c>
      <c r="C37" s="335"/>
      <c r="D37" s="335"/>
      <c r="E37" s="335"/>
      <c r="F37" s="335"/>
      <c r="G37" s="335"/>
      <c r="H37" s="336"/>
    </row>
    <row r="38" spans="2:8" ht="20.25" customHeight="1" x14ac:dyDescent="0.25">
      <c r="B38" s="334" t="s">
        <v>213</v>
      </c>
      <c r="C38" s="335"/>
      <c r="D38" s="335"/>
      <c r="E38" s="335"/>
      <c r="F38" s="335"/>
      <c r="G38" s="335"/>
      <c r="H38" s="336"/>
    </row>
    <row r="39" spans="2:8" ht="21.75" customHeight="1" x14ac:dyDescent="0.25">
      <c r="B39" s="334" t="s">
        <v>214</v>
      </c>
      <c r="C39" s="335"/>
      <c r="D39" s="335"/>
      <c r="E39" s="335"/>
      <c r="F39" s="335"/>
      <c r="G39" s="335"/>
      <c r="H39" s="336"/>
    </row>
    <row r="40" spans="2:8" ht="22.5" customHeight="1" x14ac:dyDescent="0.25">
      <c r="B40" s="334" t="s">
        <v>215</v>
      </c>
      <c r="C40" s="335"/>
      <c r="D40" s="335"/>
      <c r="E40" s="335"/>
      <c r="F40" s="335"/>
      <c r="G40" s="335"/>
      <c r="H40" s="336"/>
    </row>
    <row r="41" spans="2:8" ht="32.25" customHeight="1" thickBot="1" x14ac:dyDescent="0.3">
      <c r="B41" s="337" t="s">
        <v>216</v>
      </c>
      <c r="C41" s="338"/>
      <c r="D41" s="338"/>
      <c r="E41" s="338"/>
      <c r="F41" s="338"/>
      <c r="G41" s="338"/>
      <c r="H41" s="339"/>
    </row>
  </sheetData>
  <mergeCells count="62">
    <mergeCell ref="B41:H41"/>
    <mergeCell ref="B40:H40"/>
    <mergeCell ref="B38:H38"/>
    <mergeCell ref="B39:H39"/>
    <mergeCell ref="C33:D33"/>
    <mergeCell ref="E33:F33"/>
    <mergeCell ref="C34:D34"/>
    <mergeCell ref="E34:F34"/>
    <mergeCell ref="B36:H36"/>
    <mergeCell ref="C31:D31"/>
    <mergeCell ref="E31:F31"/>
    <mergeCell ref="C32:D32"/>
    <mergeCell ref="E32:F32"/>
    <mergeCell ref="B37:H37"/>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19:D19"/>
    <mergeCell ref="E19:F19"/>
    <mergeCell ref="C20:D20"/>
    <mergeCell ref="E20:F20"/>
    <mergeCell ref="C21:D21"/>
    <mergeCell ref="E21:F21"/>
    <mergeCell ref="C16:D16"/>
    <mergeCell ref="E16:F16"/>
    <mergeCell ref="C17:D17"/>
    <mergeCell ref="E17:F17"/>
    <mergeCell ref="C18:D18"/>
    <mergeCell ref="E18:F18"/>
    <mergeCell ref="C13:D13"/>
    <mergeCell ref="E13:F13"/>
    <mergeCell ref="C14:D14"/>
    <mergeCell ref="E14:F14"/>
    <mergeCell ref="C15:D15"/>
    <mergeCell ref="E15:F15"/>
    <mergeCell ref="C10:D10"/>
    <mergeCell ref="E10:F10"/>
    <mergeCell ref="C11:D11"/>
    <mergeCell ref="E11:F11"/>
    <mergeCell ref="C12:D12"/>
    <mergeCell ref="E12:F12"/>
    <mergeCell ref="C9:D9"/>
    <mergeCell ref="E9:F9"/>
    <mergeCell ref="B2:H2"/>
    <mergeCell ref="B3:H3"/>
    <mergeCell ref="B4:H4"/>
    <mergeCell ref="B6:H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3:I7"/>
  <sheetViews>
    <sheetView topLeftCell="D4" zoomScale="69" zoomScaleNormal="69" workbookViewId="0">
      <selection activeCell="H7" sqref="H7"/>
    </sheetView>
  </sheetViews>
  <sheetFormatPr baseColWidth="10" defaultColWidth="11.42578125" defaultRowHeight="15" x14ac:dyDescent="0.25"/>
  <cols>
    <col min="1" max="1" width="27.42578125" style="7" customWidth="1"/>
    <col min="2" max="2" width="33.28515625" style="7" customWidth="1"/>
    <col min="3" max="3" width="70.5703125" style="7" customWidth="1"/>
    <col min="4" max="4" width="46.5703125" style="7" customWidth="1"/>
    <col min="5" max="5" width="40.42578125" style="7" customWidth="1"/>
    <col min="6" max="6" width="41.28515625" style="7" customWidth="1"/>
    <col min="7" max="7" width="47.7109375" style="7" customWidth="1"/>
    <col min="8" max="8" width="42.85546875" style="7" customWidth="1"/>
    <col min="9" max="9" width="34" style="7" customWidth="1"/>
    <col min="10" max="16384" width="11.42578125" style="7"/>
  </cols>
  <sheetData>
    <row r="3" spans="1:9" x14ac:dyDescent="0.25">
      <c r="A3" s="404" t="s">
        <v>179</v>
      </c>
      <c r="B3" s="404"/>
      <c r="C3" s="404"/>
      <c r="D3" s="404"/>
      <c r="E3" s="404"/>
      <c r="F3" s="404"/>
      <c r="G3" s="404"/>
      <c r="H3" s="404"/>
    </row>
    <row r="4" spans="1:9" x14ac:dyDescent="0.25">
      <c r="A4" s="404"/>
      <c r="B4" s="404"/>
      <c r="C4" s="404"/>
      <c r="D4" s="404"/>
      <c r="E4" s="404"/>
      <c r="F4" s="404"/>
      <c r="G4" s="404"/>
      <c r="H4" s="404"/>
    </row>
    <row r="5" spans="1:9" ht="34.5" thickBot="1" x14ac:dyDescent="0.3">
      <c r="A5" s="19"/>
      <c r="B5" s="19"/>
      <c r="C5" s="19"/>
      <c r="D5" s="19"/>
      <c r="E5" s="19"/>
      <c r="F5" s="19"/>
      <c r="G5" s="19"/>
      <c r="H5" s="19"/>
    </row>
    <row r="6" spans="1:9" ht="71.25" customHeight="1" thickBot="1" x14ac:dyDescent="0.3">
      <c r="A6" s="405" t="s">
        <v>179</v>
      </c>
      <c r="B6" s="84" t="s">
        <v>316</v>
      </c>
      <c r="C6" s="85" t="s">
        <v>317</v>
      </c>
      <c r="D6" s="85" t="s">
        <v>318</v>
      </c>
      <c r="E6" s="85" t="s">
        <v>319</v>
      </c>
      <c r="F6" s="85" t="s">
        <v>320</v>
      </c>
      <c r="G6" s="146" t="s">
        <v>321</v>
      </c>
      <c r="H6" s="84" t="s">
        <v>322</v>
      </c>
      <c r="I6" s="84" t="s">
        <v>323</v>
      </c>
    </row>
    <row r="7" spans="1:9" ht="265.5" customHeight="1" thickBot="1" x14ac:dyDescent="0.3">
      <c r="A7" s="406"/>
      <c r="B7" s="20" t="s">
        <v>324</v>
      </c>
      <c r="C7" s="20" t="s">
        <v>325</v>
      </c>
      <c r="D7" s="20" t="s">
        <v>326</v>
      </c>
      <c r="E7" s="20" t="s">
        <v>327</v>
      </c>
      <c r="F7" s="20" t="s">
        <v>328</v>
      </c>
      <c r="G7" s="21" t="s">
        <v>329</v>
      </c>
      <c r="H7" s="155" t="s">
        <v>330</v>
      </c>
      <c r="I7" s="155" t="s">
        <v>331</v>
      </c>
    </row>
  </sheetData>
  <mergeCells count="2">
    <mergeCell ref="A3:H4"/>
    <mergeCell ref="A6:A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EG735"/>
  <sheetViews>
    <sheetView zoomScale="90" zoomScaleNormal="90" workbookViewId="0">
      <selection activeCell="C9" sqref="C9"/>
    </sheetView>
  </sheetViews>
  <sheetFormatPr baseColWidth="10" defaultColWidth="11.42578125" defaultRowHeight="15" x14ac:dyDescent="0.25"/>
  <cols>
    <col min="2" max="2" width="24.140625" customWidth="1"/>
    <col min="3" max="3" width="75.7109375" customWidth="1"/>
    <col min="4" max="4" width="29.85546875" customWidth="1"/>
    <col min="32" max="137" width="11.42578125" style="7"/>
  </cols>
  <sheetData>
    <row r="1" spans="1:31" s="7" customFormat="1" x14ac:dyDescent="0.25"/>
    <row r="2" spans="1:31" ht="23.25" x14ac:dyDescent="0.25">
      <c r="A2" s="7"/>
      <c r="B2" s="407" t="s">
        <v>332</v>
      </c>
      <c r="C2" s="407"/>
      <c r="D2" s="407"/>
      <c r="E2" s="7"/>
      <c r="F2" s="7"/>
      <c r="G2" s="7"/>
      <c r="H2" s="7"/>
      <c r="I2" s="7"/>
      <c r="J2" s="7"/>
      <c r="K2" s="7"/>
      <c r="L2" s="7"/>
      <c r="M2" s="7"/>
      <c r="N2" s="7"/>
      <c r="O2" s="7"/>
      <c r="P2" s="7"/>
      <c r="Q2" s="7"/>
      <c r="R2" s="7"/>
      <c r="S2" s="7"/>
      <c r="T2" s="7"/>
      <c r="U2" s="7"/>
      <c r="V2" s="7"/>
      <c r="W2" s="7"/>
      <c r="X2" s="7"/>
      <c r="Y2" s="7"/>
      <c r="Z2" s="7"/>
      <c r="AA2" s="7"/>
      <c r="AB2" s="7"/>
      <c r="AC2" s="7"/>
      <c r="AD2" s="7"/>
      <c r="AE2" s="7"/>
    </row>
    <row r="3" spans="1:31" x14ac:dyDescent="0.25">
      <c r="A3" s="7"/>
      <c r="B3" s="99"/>
      <c r="C3" s="99"/>
      <c r="D3" s="99"/>
      <c r="E3" s="7"/>
      <c r="F3" s="7"/>
      <c r="G3" s="7"/>
      <c r="H3" s="7"/>
      <c r="I3" s="7"/>
      <c r="J3" s="7"/>
      <c r="K3" s="7"/>
      <c r="L3" s="7"/>
      <c r="M3" s="7"/>
      <c r="N3" s="7"/>
      <c r="O3" s="7"/>
      <c r="P3" s="7"/>
      <c r="Q3" s="7"/>
      <c r="R3" s="7"/>
      <c r="S3" s="7"/>
      <c r="T3" s="7"/>
      <c r="U3" s="7"/>
      <c r="V3" s="7"/>
      <c r="W3" s="7"/>
      <c r="X3" s="7"/>
      <c r="Y3" s="7"/>
      <c r="Z3" s="7"/>
      <c r="AA3" s="7"/>
      <c r="AB3" s="7"/>
      <c r="AC3" s="7"/>
      <c r="AD3" s="7"/>
      <c r="AE3" s="7"/>
    </row>
    <row r="4" spans="1:31" ht="23.25" x14ac:dyDescent="0.25">
      <c r="A4" s="7"/>
      <c r="B4" s="22"/>
      <c r="C4" s="110" t="s">
        <v>333</v>
      </c>
      <c r="D4" s="110" t="s">
        <v>334</v>
      </c>
      <c r="E4" s="7"/>
      <c r="F4" s="7"/>
      <c r="G4" s="7"/>
      <c r="H4" s="7"/>
      <c r="I4" s="7"/>
      <c r="J4" s="7"/>
      <c r="K4" s="7"/>
      <c r="L4" s="7"/>
      <c r="M4" s="7"/>
      <c r="N4" s="7"/>
      <c r="O4" s="7"/>
      <c r="P4" s="7"/>
      <c r="Q4" s="7"/>
      <c r="R4" s="7"/>
      <c r="S4" s="7"/>
      <c r="T4" s="7"/>
      <c r="U4" s="7"/>
      <c r="V4" s="7"/>
      <c r="W4" s="7"/>
      <c r="X4" s="7"/>
      <c r="Y4" s="7"/>
      <c r="Z4" s="7"/>
      <c r="AA4" s="7"/>
      <c r="AB4" s="7"/>
      <c r="AC4" s="7"/>
      <c r="AD4" s="7"/>
      <c r="AE4" s="7"/>
    </row>
    <row r="5" spans="1:31" ht="46.5" x14ac:dyDescent="0.25">
      <c r="A5" s="7"/>
      <c r="B5" s="111" t="s">
        <v>335</v>
      </c>
      <c r="C5" s="112" t="s">
        <v>336</v>
      </c>
      <c r="D5" s="113">
        <v>0.2</v>
      </c>
      <c r="E5" s="7"/>
      <c r="F5" s="7"/>
      <c r="G5" s="7"/>
      <c r="H5" s="7"/>
      <c r="I5" s="7"/>
      <c r="J5" s="7"/>
      <c r="K5" s="7"/>
      <c r="L5" s="7"/>
      <c r="M5" s="7"/>
      <c r="N5" s="7"/>
      <c r="O5" s="7"/>
      <c r="P5" s="7"/>
      <c r="Q5" s="7"/>
      <c r="R5" s="7"/>
      <c r="S5" s="7"/>
      <c r="T5" s="7"/>
      <c r="U5" s="7"/>
      <c r="V5" s="7"/>
      <c r="W5" s="7"/>
      <c r="X5" s="7"/>
      <c r="Y5" s="7"/>
      <c r="Z5" s="7"/>
      <c r="AA5" s="7"/>
      <c r="AB5" s="7"/>
      <c r="AC5" s="7"/>
      <c r="AD5" s="7"/>
      <c r="AE5" s="7"/>
    </row>
    <row r="6" spans="1:31" ht="46.5" x14ac:dyDescent="0.25">
      <c r="A6" s="7"/>
      <c r="B6" s="114" t="s">
        <v>337</v>
      </c>
      <c r="C6" s="115" t="s">
        <v>338</v>
      </c>
      <c r="D6" s="116">
        <v>0.4</v>
      </c>
      <c r="E6" s="7"/>
      <c r="F6" s="7"/>
      <c r="G6" s="7"/>
      <c r="H6" s="7"/>
      <c r="I6" s="7"/>
      <c r="J6" s="7"/>
      <c r="K6" s="7"/>
      <c r="L6" s="7"/>
      <c r="M6" s="7"/>
      <c r="N6" s="7"/>
      <c r="O6" s="7"/>
      <c r="P6" s="7"/>
      <c r="Q6" s="7"/>
      <c r="R6" s="7"/>
      <c r="S6" s="7"/>
      <c r="T6" s="7"/>
      <c r="U6" s="7"/>
      <c r="V6" s="7"/>
      <c r="W6" s="7"/>
      <c r="X6" s="7"/>
      <c r="Y6" s="7"/>
      <c r="Z6" s="7"/>
      <c r="AA6" s="7"/>
      <c r="AB6" s="7"/>
      <c r="AC6" s="7"/>
      <c r="AD6" s="7"/>
      <c r="AE6" s="7"/>
    </row>
    <row r="7" spans="1:31" ht="46.5" x14ac:dyDescent="0.25">
      <c r="A7" s="7"/>
      <c r="B7" s="117" t="s">
        <v>339</v>
      </c>
      <c r="C7" s="115" t="s">
        <v>340</v>
      </c>
      <c r="D7" s="116">
        <v>0.6</v>
      </c>
      <c r="E7" s="7"/>
      <c r="F7" s="7"/>
      <c r="G7" s="7"/>
      <c r="H7" s="7"/>
      <c r="I7" s="7"/>
      <c r="J7" s="7"/>
      <c r="K7" s="7"/>
      <c r="L7" s="7"/>
      <c r="M7" s="7"/>
      <c r="N7" s="7"/>
      <c r="O7" s="7"/>
      <c r="P7" s="7"/>
      <c r="Q7" s="7"/>
      <c r="R7" s="7"/>
      <c r="S7" s="7"/>
      <c r="T7" s="7"/>
      <c r="U7" s="7"/>
      <c r="V7" s="7"/>
      <c r="W7" s="7"/>
      <c r="X7" s="7"/>
      <c r="Y7" s="7"/>
      <c r="Z7" s="7"/>
      <c r="AA7" s="7"/>
      <c r="AB7" s="7"/>
      <c r="AC7" s="7"/>
      <c r="AD7" s="7"/>
      <c r="AE7" s="7"/>
    </row>
    <row r="8" spans="1:31" ht="69.75" x14ac:dyDescent="0.25">
      <c r="A8" s="7"/>
      <c r="B8" s="118" t="s">
        <v>341</v>
      </c>
      <c r="C8" s="115" t="s">
        <v>342</v>
      </c>
      <c r="D8" s="116">
        <v>0.8</v>
      </c>
      <c r="E8" s="7"/>
      <c r="F8" s="7"/>
      <c r="G8" s="7"/>
      <c r="H8" s="7"/>
      <c r="I8" s="7"/>
      <c r="J8" s="7"/>
      <c r="K8" s="7"/>
      <c r="L8" s="7"/>
      <c r="M8" s="7"/>
      <c r="N8" s="7"/>
      <c r="O8" s="7"/>
      <c r="P8" s="7"/>
      <c r="Q8" s="7"/>
      <c r="R8" s="7"/>
      <c r="S8" s="7"/>
      <c r="T8" s="7"/>
      <c r="U8" s="7"/>
      <c r="V8" s="7"/>
      <c r="W8" s="7"/>
      <c r="X8" s="7"/>
      <c r="Y8" s="7"/>
      <c r="Z8" s="7"/>
      <c r="AA8" s="7"/>
      <c r="AB8" s="7"/>
      <c r="AC8" s="7"/>
      <c r="AD8" s="7"/>
      <c r="AE8" s="7"/>
    </row>
    <row r="9" spans="1:31" ht="46.5" x14ac:dyDescent="0.25">
      <c r="A9" s="7"/>
      <c r="B9" s="119" t="s">
        <v>343</v>
      </c>
      <c r="C9" s="115" t="s">
        <v>344</v>
      </c>
      <c r="D9" s="116">
        <v>1</v>
      </c>
      <c r="E9" s="7"/>
      <c r="F9" s="7"/>
      <c r="G9" s="7"/>
      <c r="H9" s="7"/>
      <c r="I9" s="7"/>
      <c r="J9" s="7"/>
      <c r="K9" s="7"/>
      <c r="L9" s="7"/>
      <c r="M9" s="7"/>
      <c r="N9" s="7"/>
      <c r="O9" s="7"/>
      <c r="P9" s="7"/>
      <c r="Q9" s="7"/>
      <c r="R9" s="7"/>
      <c r="S9" s="7"/>
      <c r="T9" s="7"/>
      <c r="U9" s="7"/>
      <c r="V9" s="7"/>
      <c r="W9" s="7"/>
      <c r="X9" s="7"/>
      <c r="Y9" s="7"/>
      <c r="Z9" s="7"/>
      <c r="AA9" s="7"/>
      <c r="AB9" s="7"/>
      <c r="AC9" s="7"/>
      <c r="AD9" s="7"/>
      <c r="AE9" s="7"/>
    </row>
    <row r="10" spans="1:31" x14ac:dyDescent="0.25">
      <c r="A10" s="7"/>
      <c r="B10" s="23"/>
      <c r="C10" s="23"/>
      <c r="D10" s="23"/>
      <c r="E10" s="7"/>
      <c r="F10" s="7"/>
      <c r="G10" s="7"/>
      <c r="H10" s="7"/>
      <c r="I10" s="7"/>
      <c r="J10" s="7"/>
      <c r="K10" s="7"/>
      <c r="L10" s="7"/>
      <c r="M10" s="7"/>
      <c r="N10" s="7"/>
      <c r="O10" s="7"/>
      <c r="P10" s="7"/>
      <c r="Q10" s="7"/>
      <c r="R10" s="7"/>
      <c r="S10" s="7"/>
      <c r="T10" s="7"/>
      <c r="U10" s="7"/>
      <c r="V10" s="7"/>
      <c r="W10" s="7"/>
      <c r="X10" s="7"/>
      <c r="Y10" s="7"/>
      <c r="Z10" s="7"/>
      <c r="AA10" s="7"/>
      <c r="AB10" s="7"/>
      <c r="AC10" s="7"/>
      <c r="AD10" s="7"/>
      <c r="AE10" s="7"/>
    </row>
    <row r="11" spans="1:31" ht="16.5" x14ac:dyDescent="0.25">
      <c r="A11" s="7"/>
      <c r="B11" s="24"/>
      <c r="C11" s="23"/>
      <c r="D11" s="23"/>
      <c r="E11" s="7"/>
      <c r="F11" s="7"/>
      <c r="G11" s="7"/>
      <c r="H11" s="7"/>
      <c r="I11" s="7"/>
      <c r="J11" s="7"/>
      <c r="K11" s="7"/>
      <c r="L11" s="7"/>
      <c r="M11" s="7"/>
      <c r="N11" s="7"/>
      <c r="O11" s="7"/>
      <c r="P11" s="7"/>
      <c r="Q11" s="7"/>
      <c r="R11" s="7"/>
      <c r="S11" s="7"/>
      <c r="T11" s="7"/>
      <c r="U11" s="7"/>
      <c r="V11" s="7"/>
      <c r="W11" s="7"/>
      <c r="X11" s="7"/>
      <c r="Y11" s="7"/>
      <c r="Z11" s="7"/>
      <c r="AA11" s="7"/>
      <c r="AB11" s="7"/>
      <c r="AC11" s="7"/>
      <c r="AD11" s="7"/>
      <c r="AE11" s="7"/>
    </row>
    <row r="12" spans="1:31" x14ac:dyDescent="0.25">
      <c r="A12" s="7"/>
      <c r="B12" s="23"/>
      <c r="C12" s="23"/>
      <c r="D12" s="23"/>
      <c r="E12" s="7"/>
      <c r="F12" s="7"/>
      <c r="G12" s="7"/>
      <c r="H12" s="7"/>
      <c r="I12" s="7"/>
      <c r="J12" s="7"/>
      <c r="K12" s="7"/>
      <c r="L12" s="7"/>
      <c r="M12" s="7"/>
      <c r="N12" s="7"/>
      <c r="O12" s="7"/>
      <c r="P12" s="7"/>
      <c r="Q12" s="7"/>
      <c r="R12" s="7"/>
      <c r="S12" s="7"/>
      <c r="T12" s="7"/>
      <c r="U12" s="7"/>
      <c r="V12" s="7"/>
      <c r="W12" s="7"/>
      <c r="X12" s="7"/>
      <c r="Y12" s="7"/>
      <c r="Z12" s="7"/>
      <c r="AA12" s="7"/>
      <c r="AB12" s="7"/>
      <c r="AC12" s="7"/>
      <c r="AD12" s="7"/>
      <c r="AE12" s="7"/>
    </row>
    <row r="13" spans="1:31" x14ac:dyDescent="0.25">
      <c r="A13" s="7"/>
      <c r="B13" s="23"/>
      <c r="C13" s="23"/>
      <c r="D13" s="23"/>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1" x14ac:dyDescent="0.25">
      <c r="A14" s="7"/>
      <c r="B14" s="23"/>
      <c r="C14" s="23"/>
      <c r="D14" s="23"/>
      <c r="E14" s="7"/>
      <c r="F14" s="7"/>
      <c r="G14" s="7"/>
      <c r="H14" s="7"/>
      <c r="I14" s="7"/>
      <c r="J14" s="7"/>
      <c r="K14" s="7"/>
      <c r="L14" s="7"/>
      <c r="M14" s="7"/>
      <c r="N14" s="7"/>
      <c r="O14" s="7"/>
      <c r="P14" s="7"/>
      <c r="Q14" s="7"/>
      <c r="R14" s="7"/>
      <c r="S14" s="7"/>
      <c r="T14" s="7"/>
      <c r="U14" s="7"/>
      <c r="V14" s="7"/>
      <c r="W14" s="7"/>
      <c r="X14" s="7"/>
      <c r="Y14" s="7"/>
      <c r="Z14" s="7"/>
      <c r="AA14" s="7"/>
      <c r="AB14" s="7"/>
      <c r="AC14" s="7"/>
      <c r="AD14" s="7"/>
      <c r="AE14" s="7"/>
    </row>
    <row r="15" spans="1:31" x14ac:dyDescent="0.25">
      <c r="A15" s="7"/>
      <c r="B15" s="23"/>
      <c r="C15" s="23"/>
      <c r="D15" s="23"/>
      <c r="E15" s="7"/>
      <c r="F15" s="7"/>
      <c r="G15" s="7"/>
      <c r="H15" s="7"/>
      <c r="I15" s="7"/>
      <c r="J15" s="7"/>
      <c r="K15" s="7"/>
      <c r="L15" s="7"/>
      <c r="M15" s="7"/>
      <c r="N15" s="7"/>
      <c r="O15" s="7"/>
      <c r="P15" s="7"/>
      <c r="Q15" s="7"/>
      <c r="R15" s="7"/>
      <c r="S15" s="7"/>
      <c r="T15" s="7"/>
      <c r="U15" s="7"/>
      <c r="V15" s="7"/>
      <c r="W15" s="7"/>
      <c r="X15" s="7"/>
      <c r="Y15" s="7"/>
      <c r="Z15" s="7"/>
      <c r="AA15" s="7"/>
      <c r="AB15" s="7"/>
      <c r="AC15" s="7"/>
      <c r="AD15" s="7"/>
      <c r="AE15" s="7"/>
    </row>
    <row r="16" spans="1:31" x14ac:dyDescent="0.25">
      <c r="A16" s="7"/>
      <c r="B16" s="23"/>
      <c r="C16" s="23"/>
      <c r="D16" s="23"/>
      <c r="E16" s="7"/>
      <c r="F16" s="7"/>
      <c r="G16" s="7"/>
      <c r="H16" s="7"/>
      <c r="I16" s="7"/>
      <c r="J16" s="7"/>
      <c r="K16" s="7"/>
      <c r="L16" s="7"/>
      <c r="M16" s="7"/>
      <c r="N16" s="7"/>
      <c r="O16" s="7"/>
      <c r="P16" s="7"/>
      <c r="Q16" s="7"/>
      <c r="R16" s="7"/>
      <c r="S16" s="7"/>
      <c r="T16" s="7"/>
      <c r="U16" s="7"/>
      <c r="V16" s="7"/>
      <c r="W16" s="7"/>
      <c r="X16" s="7"/>
      <c r="Y16" s="7"/>
      <c r="Z16" s="7"/>
      <c r="AA16" s="7"/>
      <c r="AB16" s="7"/>
      <c r="AC16" s="7"/>
      <c r="AD16" s="7"/>
      <c r="AE16" s="7"/>
    </row>
    <row r="17" spans="1:31" x14ac:dyDescent="0.25">
      <c r="A17" s="7"/>
      <c r="B17" s="23"/>
      <c r="C17" s="23"/>
      <c r="D17" s="23"/>
      <c r="E17" s="7"/>
      <c r="F17" s="7"/>
      <c r="G17" s="7"/>
      <c r="H17" s="7"/>
      <c r="I17" s="7"/>
      <c r="J17" s="7"/>
      <c r="K17" s="7"/>
      <c r="L17" s="7"/>
      <c r="M17" s="7"/>
      <c r="N17" s="7"/>
      <c r="O17" s="7"/>
      <c r="P17" s="7"/>
      <c r="Q17" s="7"/>
      <c r="R17" s="7"/>
      <c r="S17" s="7"/>
      <c r="T17" s="7"/>
      <c r="U17" s="7"/>
      <c r="V17" s="7"/>
      <c r="W17" s="7"/>
      <c r="X17" s="7"/>
      <c r="Y17" s="7"/>
      <c r="Z17" s="7"/>
      <c r="AA17" s="7"/>
      <c r="AB17" s="7"/>
      <c r="AC17" s="7"/>
      <c r="AD17" s="7"/>
      <c r="AE17" s="7"/>
    </row>
    <row r="18" spans="1:31" x14ac:dyDescent="0.25">
      <c r="A18" s="7"/>
      <c r="B18" s="23"/>
      <c r="C18" s="23"/>
      <c r="D18" s="23"/>
      <c r="E18" s="7"/>
      <c r="F18" s="7"/>
      <c r="G18" s="7"/>
      <c r="H18" s="7"/>
      <c r="I18" s="7"/>
      <c r="J18" s="7"/>
      <c r="K18" s="7"/>
      <c r="L18" s="7"/>
      <c r="M18" s="7"/>
      <c r="N18" s="7"/>
      <c r="O18" s="7"/>
      <c r="P18" s="7"/>
      <c r="Q18" s="7"/>
      <c r="R18" s="7"/>
      <c r="S18" s="7"/>
      <c r="T18" s="7"/>
      <c r="U18" s="7"/>
      <c r="V18" s="7"/>
      <c r="W18" s="7"/>
      <c r="X18" s="7"/>
      <c r="Y18" s="7"/>
      <c r="Z18" s="7"/>
      <c r="AA18" s="7"/>
      <c r="AB18" s="7"/>
      <c r="AC18" s="7"/>
      <c r="AD18" s="7"/>
      <c r="AE18" s="7"/>
    </row>
    <row r="19" spans="1:31" x14ac:dyDescent="0.25">
      <c r="A19" s="7"/>
      <c r="B19" s="23"/>
      <c r="C19" s="23"/>
      <c r="D19" s="23"/>
      <c r="E19" s="7"/>
      <c r="F19" s="7"/>
      <c r="G19" s="7"/>
      <c r="H19" s="7"/>
      <c r="I19" s="7"/>
      <c r="J19" s="7"/>
      <c r="K19" s="7"/>
      <c r="L19" s="7"/>
      <c r="M19" s="7"/>
      <c r="N19" s="7"/>
      <c r="O19" s="7"/>
      <c r="P19" s="7"/>
      <c r="Q19" s="7"/>
      <c r="R19" s="7"/>
      <c r="S19" s="7"/>
      <c r="T19" s="7"/>
      <c r="U19" s="7"/>
      <c r="V19" s="7"/>
      <c r="W19" s="7"/>
      <c r="X19" s="7"/>
      <c r="Y19" s="7"/>
      <c r="Z19" s="7"/>
      <c r="AA19" s="7"/>
      <c r="AB19" s="7"/>
      <c r="AC19" s="7"/>
      <c r="AD19" s="7"/>
      <c r="AE19" s="7"/>
    </row>
    <row r="20" spans="1:31" x14ac:dyDescent="0.2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row>
    <row r="21" spans="1:31" x14ac:dyDescent="0.2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row>
    <row r="22" spans="1:31" x14ac:dyDescent="0.2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row>
    <row r="23" spans="1:31" x14ac:dyDescent="0.2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row>
    <row r="24" spans="1:31" x14ac:dyDescent="0.2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row>
    <row r="25" spans="1:31" x14ac:dyDescent="0.25">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row>
    <row r="26" spans="1:31" x14ac:dyDescent="0.25">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row>
    <row r="27" spans="1:31" x14ac:dyDescent="0.25">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row>
    <row r="28" spans="1:31" x14ac:dyDescent="0.2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row>
    <row r="29" spans="1:31" x14ac:dyDescent="0.2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row>
    <row r="30" spans="1:31" x14ac:dyDescent="0.2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row>
    <row r="31" spans="1:31" x14ac:dyDescent="0.2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row>
    <row r="32" spans="1:31" x14ac:dyDescent="0.2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row>
    <row r="33" spans="1:31" x14ac:dyDescent="0.2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row>
    <row r="34" spans="1:31" s="7" customFormat="1" x14ac:dyDescent="0.25"/>
    <row r="35" spans="1:31" s="7" customFormat="1" x14ac:dyDescent="0.25"/>
    <row r="36" spans="1:31" s="7" customFormat="1" x14ac:dyDescent="0.25"/>
    <row r="37" spans="1:31" s="7" customFormat="1" x14ac:dyDescent="0.25"/>
    <row r="38" spans="1:31" s="7" customFormat="1" x14ac:dyDescent="0.25"/>
    <row r="39" spans="1:31" s="7" customFormat="1" x14ac:dyDescent="0.25"/>
    <row r="40" spans="1:31" s="7" customFormat="1" x14ac:dyDescent="0.25"/>
    <row r="41" spans="1:31" s="7" customFormat="1" x14ac:dyDescent="0.25"/>
    <row r="42" spans="1:31" s="7" customFormat="1" x14ac:dyDescent="0.25"/>
    <row r="43" spans="1:31" s="7" customFormat="1" x14ac:dyDescent="0.25"/>
    <row r="44" spans="1:31" s="7" customFormat="1" x14ac:dyDescent="0.25"/>
    <row r="45" spans="1:31" s="7" customFormat="1" x14ac:dyDescent="0.25"/>
    <row r="46" spans="1:31" s="7" customFormat="1" x14ac:dyDescent="0.25"/>
    <row r="47" spans="1:31" s="7" customFormat="1" x14ac:dyDescent="0.25"/>
    <row r="48" spans="1:31"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row r="372" s="7" customFormat="1" x14ac:dyDescent="0.25"/>
    <row r="373" s="7" customFormat="1" x14ac:dyDescent="0.25"/>
    <row r="374" s="7" customFormat="1" x14ac:dyDescent="0.25"/>
    <row r="375" s="7" customFormat="1" x14ac:dyDescent="0.25"/>
    <row r="376" s="7" customFormat="1" x14ac:dyDescent="0.25"/>
    <row r="377" s="7" customFormat="1" x14ac:dyDescent="0.25"/>
    <row r="378" s="7" customFormat="1" x14ac:dyDescent="0.25"/>
    <row r="379" s="7" customFormat="1" x14ac:dyDescent="0.25"/>
    <row r="380" s="7" customFormat="1" x14ac:dyDescent="0.25"/>
    <row r="381" s="7" customFormat="1" x14ac:dyDescent="0.25"/>
    <row r="382" s="7" customFormat="1" x14ac:dyDescent="0.25"/>
    <row r="383" s="7" customFormat="1" x14ac:dyDescent="0.25"/>
    <row r="384" s="7" customFormat="1" x14ac:dyDescent="0.25"/>
    <row r="385" s="7" customFormat="1" x14ac:dyDescent="0.25"/>
    <row r="386" s="7" customFormat="1" x14ac:dyDescent="0.25"/>
    <row r="387" s="7" customFormat="1" x14ac:dyDescent="0.25"/>
    <row r="388" s="7" customFormat="1" x14ac:dyDescent="0.25"/>
    <row r="389" s="7" customFormat="1" x14ac:dyDescent="0.25"/>
    <row r="390" s="7" customFormat="1" x14ac:dyDescent="0.25"/>
    <row r="391" s="7" customFormat="1" x14ac:dyDescent="0.25"/>
    <row r="392" s="7" customFormat="1" x14ac:dyDescent="0.25"/>
    <row r="393" s="7" customFormat="1" x14ac:dyDescent="0.25"/>
    <row r="394" s="7" customFormat="1" x14ac:dyDescent="0.25"/>
    <row r="395" s="7" customFormat="1" x14ac:dyDescent="0.25"/>
    <row r="396" s="7" customFormat="1" x14ac:dyDescent="0.25"/>
    <row r="397" s="7" customFormat="1" x14ac:dyDescent="0.25"/>
    <row r="398" s="7" customFormat="1" x14ac:dyDescent="0.25"/>
    <row r="399" s="7" customFormat="1" x14ac:dyDescent="0.25"/>
    <row r="400" s="7" customFormat="1" x14ac:dyDescent="0.25"/>
    <row r="401" s="7" customFormat="1" x14ac:dyDescent="0.25"/>
    <row r="402" s="7" customFormat="1" x14ac:dyDescent="0.25"/>
    <row r="403" s="7" customFormat="1" x14ac:dyDescent="0.25"/>
    <row r="404" s="7" customFormat="1" x14ac:dyDescent="0.25"/>
    <row r="405" s="7" customFormat="1" x14ac:dyDescent="0.25"/>
    <row r="406" s="7" customFormat="1" x14ac:dyDescent="0.25"/>
    <row r="407" s="7" customFormat="1" x14ac:dyDescent="0.25"/>
    <row r="408" s="7" customFormat="1" x14ac:dyDescent="0.25"/>
    <row r="409" s="7" customFormat="1" x14ac:dyDescent="0.25"/>
    <row r="410" s="7" customFormat="1" x14ac:dyDescent="0.25"/>
    <row r="411" s="7" customFormat="1" x14ac:dyDescent="0.25"/>
    <row r="412" s="7" customFormat="1" x14ac:dyDescent="0.25"/>
    <row r="413" s="7" customFormat="1" x14ac:dyDescent="0.25"/>
    <row r="414" s="7" customFormat="1" x14ac:dyDescent="0.25"/>
    <row r="415" s="7" customFormat="1" x14ac:dyDescent="0.25"/>
    <row r="416" s="7" customFormat="1" x14ac:dyDescent="0.25"/>
    <row r="417" s="7" customFormat="1" x14ac:dyDescent="0.25"/>
    <row r="418" s="7" customFormat="1" x14ac:dyDescent="0.25"/>
    <row r="419" s="7" customFormat="1" x14ac:dyDescent="0.25"/>
    <row r="420" s="7" customFormat="1" x14ac:dyDescent="0.25"/>
    <row r="421" s="7" customFormat="1" x14ac:dyDescent="0.25"/>
    <row r="422" s="7" customFormat="1" x14ac:dyDescent="0.25"/>
    <row r="423" s="7" customFormat="1" x14ac:dyDescent="0.25"/>
    <row r="424" s="7" customFormat="1" x14ac:dyDescent="0.25"/>
    <row r="425" s="7" customFormat="1" x14ac:dyDescent="0.25"/>
    <row r="426" s="7" customFormat="1" x14ac:dyDescent="0.25"/>
    <row r="427" s="7" customFormat="1" x14ac:dyDescent="0.25"/>
    <row r="428" s="7" customFormat="1" x14ac:dyDescent="0.25"/>
    <row r="429" s="7" customFormat="1" x14ac:dyDescent="0.25"/>
    <row r="430" s="7" customFormat="1" x14ac:dyDescent="0.25"/>
    <row r="431" s="7" customFormat="1" x14ac:dyDescent="0.25"/>
    <row r="432" s="7" customFormat="1" x14ac:dyDescent="0.25"/>
    <row r="433" s="7" customFormat="1" x14ac:dyDescent="0.25"/>
    <row r="434" s="7" customFormat="1" x14ac:dyDescent="0.25"/>
    <row r="435" s="7" customFormat="1" x14ac:dyDescent="0.25"/>
    <row r="436" s="7" customFormat="1" x14ac:dyDescent="0.25"/>
    <row r="437" s="7" customFormat="1" x14ac:dyDescent="0.25"/>
    <row r="438" s="7" customFormat="1" x14ac:dyDescent="0.25"/>
    <row r="439" s="7" customFormat="1" x14ac:dyDescent="0.25"/>
    <row r="440" s="7" customFormat="1" x14ac:dyDescent="0.25"/>
    <row r="441" s="7" customFormat="1" x14ac:dyDescent="0.25"/>
    <row r="442" s="7" customFormat="1" x14ac:dyDescent="0.25"/>
    <row r="443" s="7" customFormat="1" x14ac:dyDescent="0.25"/>
    <row r="444" s="7" customFormat="1" x14ac:dyDescent="0.25"/>
    <row r="445" s="7" customFormat="1" x14ac:dyDescent="0.25"/>
    <row r="446" s="7" customFormat="1" x14ac:dyDescent="0.25"/>
    <row r="447" s="7" customFormat="1" x14ac:dyDescent="0.25"/>
    <row r="448" s="7" customFormat="1" x14ac:dyDescent="0.25"/>
    <row r="449" s="7" customFormat="1" x14ac:dyDescent="0.25"/>
    <row r="450" s="7" customFormat="1" x14ac:dyDescent="0.25"/>
    <row r="451" s="7" customFormat="1" x14ac:dyDescent="0.25"/>
    <row r="452" s="7" customFormat="1" x14ac:dyDescent="0.25"/>
    <row r="453" s="7" customFormat="1" x14ac:dyDescent="0.25"/>
    <row r="454" s="7" customFormat="1" x14ac:dyDescent="0.25"/>
    <row r="455" s="7" customFormat="1" x14ac:dyDescent="0.25"/>
    <row r="456" s="7" customFormat="1" x14ac:dyDescent="0.25"/>
    <row r="457" s="7" customFormat="1" x14ac:dyDescent="0.25"/>
    <row r="458" s="7" customFormat="1" x14ac:dyDescent="0.25"/>
    <row r="459" s="7" customFormat="1" x14ac:dyDescent="0.25"/>
    <row r="460" s="7" customFormat="1" x14ac:dyDescent="0.25"/>
    <row r="461" s="7" customFormat="1" x14ac:dyDescent="0.25"/>
    <row r="462" s="7" customFormat="1" x14ac:dyDescent="0.25"/>
    <row r="463" s="7" customFormat="1" x14ac:dyDescent="0.25"/>
    <row r="464" s="7" customFormat="1" x14ac:dyDescent="0.25"/>
    <row r="465" s="7" customFormat="1" x14ac:dyDescent="0.25"/>
    <row r="466" s="7" customFormat="1" x14ac:dyDescent="0.25"/>
    <row r="467" s="7" customFormat="1" x14ac:dyDescent="0.25"/>
    <row r="468" s="7" customFormat="1" x14ac:dyDescent="0.25"/>
    <row r="469" s="7" customFormat="1" x14ac:dyDescent="0.25"/>
    <row r="470" s="7" customFormat="1" x14ac:dyDescent="0.25"/>
    <row r="471" s="7" customFormat="1" x14ac:dyDescent="0.25"/>
    <row r="472" s="7" customFormat="1" x14ac:dyDescent="0.25"/>
    <row r="473" s="7" customFormat="1" x14ac:dyDescent="0.25"/>
    <row r="474" s="7" customFormat="1" x14ac:dyDescent="0.25"/>
    <row r="475" s="7" customFormat="1" x14ac:dyDescent="0.25"/>
    <row r="476" s="7" customFormat="1" x14ac:dyDescent="0.25"/>
    <row r="477" s="7" customFormat="1" x14ac:dyDescent="0.25"/>
    <row r="478" s="7" customFormat="1" x14ac:dyDescent="0.25"/>
    <row r="479" s="7" customFormat="1" x14ac:dyDescent="0.25"/>
    <row r="480" s="7" customFormat="1" x14ac:dyDescent="0.25"/>
    <row r="481" s="7" customFormat="1" x14ac:dyDescent="0.25"/>
    <row r="482" s="7" customFormat="1" x14ac:dyDescent="0.25"/>
    <row r="483" s="7" customFormat="1" x14ac:dyDescent="0.25"/>
    <row r="484" s="7" customFormat="1" x14ac:dyDescent="0.25"/>
    <row r="485" s="7" customFormat="1" x14ac:dyDescent="0.25"/>
    <row r="486" s="7" customFormat="1" x14ac:dyDescent="0.25"/>
    <row r="487" s="7" customFormat="1" x14ac:dyDescent="0.25"/>
    <row r="488" s="7" customFormat="1" x14ac:dyDescent="0.25"/>
    <row r="489" s="7" customFormat="1" x14ac:dyDescent="0.25"/>
    <row r="490" s="7" customFormat="1" x14ac:dyDescent="0.25"/>
    <row r="491" s="7" customFormat="1" x14ac:dyDescent="0.25"/>
    <row r="492" s="7" customFormat="1" x14ac:dyDescent="0.25"/>
    <row r="493" s="7" customFormat="1" x14ac:dyDescent="0.25"/>
    <row r="494" s="7" customFormat="1" x14ac:dyDescent="0.25"/>
    <row r="495" s="7" customFormat="1" x14ac:dyDescent="0.25"/>
    <row r="496" s="7" customFormat="1" x14ac:dyDescent="0.25"/>
    <row r="497" s="7" customFormat="1" x14ac:dyDescent="0.25"/>
    <row r="498" s="7" customFormat="1" x14ac:dyDescent="0.25"/>
    <row r="499" s="7" customFormat="1" x14ac:dyDescent="0.25"/>
    <row r="500" s="7" customFormat="1" x14ac:dyDescent="0.25"/>
    <row r="501" s="7" customFormat="1" x14ac:dyDescent="0.25"/>
    <row r="502" s="7" customFormat="1" x14ac:dyDescent="0.25"/>
    <row r="503" s="7" customFormat="1" x14ac:dyDescent="0.25"/>
    <row r="504" s="7" customFormat="1" x14ac:dyDescent="0.25"/>
    <row r="505" s="7" customFormat="1" x14ac:dyDescent="0.25"/>
    <row r="506" s="7" customFormat="1" x14ac:dyDescent="0.25"/>
    <row r="507" s="7" customFormat="1" x14ac:dyDescent="0.25"/>
    <row r="508" s="7" customFormat="1" x14ac:dyDescent="0.25"/>
    <row r="509" s="7" customFormat="1" x14ac:dyDescent="0.25"/>
    <row r="510" s="7" customFormat="1" x14ac:dyDescent="0.25"/>
    <row r="511" s="7" customFormat="1" x14ac:dyDescent="0.25"/>
    <row r="512" s="7" customFormat="1" x14ac:dyDescent="0.25"/>
    <row r="513" s="7" customFormat="1" x14ac:dyDescent="0.25"/>
    <row r="514" s="7" customFormat="1" x14ac:dyDescent="0.25"/>
    <row r="515" s="7" customFormat="1" x14ac:dyDescent="0.25"/>
    <row r="516" s="7" customFormat="1" x14ac:dyDescent="0.25"/>
    <row r="517" s="7" customFormat="1" x14ac:dyDescent="0.25"/>
    <row r="518" s="7" customFormat="1" x14ac:dyDescent="0.25"/>
    <row r="519" s="7" customFormat="1" x14ac:dyDescent="0.25"/>
    <row r="520" s="7" customFormat="1" x14ac:dyDescent="0.25"/>
    <row r="521" s="7" customFormat="1" x14ac:dyDescent="0.25"/>
    <row r="522" s="7" customFormat="1" x14ac:dyDescent="0.25"/>
    <row r="523" s="7" customFormat="1" x14ac:dyDescent="0.25"/>
    <row r="524" s="7" customFormat="1" x14ac:dyDescent="0.25"/>
    <row r="525" s="7" customFormat="1" x14ac:dyDescent="0.25"/>
    <row r="526" s="7" customFormat="1" x14ac:dyDescent="0.25"/>
    <row r="527" s="7" customFormat="1" x14ac:dyDescent="0.25"/>
    <row r="528" s="7" customFormat="1" x14ac:dyDescent="0.25"/>
    <row r="529" s="7" customFormat="1" x14ac:dyDescent="0.25"/>
    <row r="530" s="7" customFormat="1" x14ac:dyDescent="0.25"/>
    <row r="531" s="7" customFormat="1" x14ac:dyDescent="0.25"/>
    <row r="532" s="7" customFormat="1" x14ac:dyDescent="0.25"/>
    <row r="533" s="7" customFormat="1" x14ac:dyDescent="0.25"/>
    <row r="534" s="7" customFormat="1" x14ac:dyDescent="0.25"/>
    <row r="535" s="7" customFormat="1" x14ac:dyDescent="0.25"/>
    <row r="536" s="7" customFormat="1" x14ac:dyDescent="0.25"/>
    <row r="537" s="7" customFormat="1" x14ac:dyDescent="0.25"/>
    <row r="538" s="7" customFormat="1" x14ac:dyDescent="0.25"/>
    <row r="539" s="7" customFormat="1" x14ac:dyDescent="0.25"/>
    <row r="540" s="7" customFormat="1" x14ac:dyDescent="0.25"/>
    <row r="541" s="7" customFormat="1" x14ac:dyDescent="0.25"/>
    <row r="542" s="7" customFormat="1" x14ac:dyDescent="0.25"/>
    <row r="543" s="7" customFormat="1" x14ac:dyDescent="0.25"/>
    <row r="544" s="7" customFormat="1" x14ac:dyDescent="0.25"/>
    <row r="545" s="7" customFormat="1" x14ac:dyDescent="0.25"/>
    <row r="546" s="7" customFormat="1" x14ac:dyDescent="0.25"/>
    <row r="547" s="7" customFormat="1" x14ac:dyDescent="0.25"/>
    <row r="548" s="7" customFormat="1" x14ac:dyDescent="0.25"/>
    <row r="549" s="7" customFormat="1" x14ac:dyDescent="0.25"/>
    <row r="550" s="7" customFormat="1" x14ac:dyDescent="0.25"/>
    <row r="551" s="7" customFormat="1" x14ac:dyDescent="0.25"/>
    <row r="552" s="7" customFormat="1" x14ac:dyDescent="0.25"/>
    <row r="553" s="7" customFormat="1" x14ac:dyDescent="0.25"/>
    <row r="554" s="7" customFormat="1" x14ac:dyDescent="0.25"/>
    <row r="555" s="7" customFormat="1" x14ac:dyDescent="0.25"/>
    <row r="556" s="7" customFormat="1" x14ac:dyDescent="0.25"/>
    <row r="557" s="7" customFormat="1" x14ac:dyDescent="0.25"/>
    <row r="558" s="7" customFormat="1" x14ac:dyDescent="0.25"/>
    <row r="559" s="7" customFormat="1" x14ac:dyDescent="0.25"/>
    <row r="560" s="7" customFormat="1" x14ac:dyDescent="0.25"/>
    <row r="561" s="7" customFormat="1" x14ac:dyDescent="0.25"/>
    <row r="562" s="7" customFormat="1" x14ac:dyDescent="0.25"/>
    <row r="563" s="7" customFormat="1" x14ac:dyDescent="0.25"/>
    <row r="564" s="7" customFormat="1" x14ac:dyDescent="0.25"/>
    <row r="565" s="7" customFormat="1" x14ac:dyDescent="0.25"/>
    <row r="566" s="7" customFormat="1" x14ac:dyDescent="0.25"/>
    <row r="567" s="7" customFormat="1" x14ac:dyDescent="0.25"/>
    <row r="568" s="7" customFormat="1" x14ac:dyDescent="0.25"/>
    <row r="569" s="7" customFormat="1" x14ac:dyDescent="0.25"/>
    <row r="570" s="7" customFormat="1" x14ac:dyDescent="0.25"/>
    <row r="571" s="7" customFormat="1" x14ac:dyDescent="0.25"/>
    <row r="572" s="7" customFormat="1" x14ac:dyDescent="0.25"/>
    <row r="573" s="7" customFormat="1" x14ac:dyDescent="0.25"/>
    <row r="574" s="7" customFormat="1" x14ac:dyDescent="0.25"/>
    <row r="575" s="7" customFormat="1" x14ac:dyDescent="0.25"/>
    <row r="576" s="7" customFormat="1" x14ac:dyDescent="0.25"/>
    <row r="577" s="7" customFormat="1" x14ac:dyDescent="0.25"/>
    <row r="578" s="7" customFormat="1" x14ac:dyDescent="0.25"/>
    <row r="579" s="7" customFormat="1" x14ac:dyDescent="0.25"/>
    <row r="580" s="7" customFormat="1" x14ac:dyDescent="0.25"/>
    <row r="581" s="7" customFormat="1" x14ac:dyDescent="0.25"/>
    <row r="582" s="7" customFormat="1" x14ac:dyDescent="0.25"/>
    <row r="583" s="7" customFormat="1" x14ac:dyDescent="0.25"/>
    <row r="584" s="7" customFormat="1" x14ac:dyDescent="0.25"/>
    <row r="585" s="7" customFormat="1" x14ac:dyDescent="0.25"/>
    <row r="586" s="7" customFormat="1" x14ac:dyDescent="0.25"/>
    <row r="587" s="7" customFormat="1" x14ac:dyDescent="0.25"/>
    <row r="588" s="7" customFormat="1" x14ac:dyDescent="0.25"/>
    <row r="589" s="7" customFormat="1" x14ac:dyDescent="0.25"/>
    <row r="590" s="7" customFormat="1" x14ac:dyDescent="0.25"/>
    <row r="591" s="7" customFormat="1" x14ac:dyDescent="0.25"/>
    <row r="592" s="7" customFormat="1" x14ac:dyDescent="0.25"/>
    <row r="593" s="7" customFormat="1" x14ac:dyDescent="0.25"/>
    <row r="594" s="7" customFormat="1" x14ac:dyDescent="0.25"/>
    <row r="595" s="7" customFormat="1" x14ac:dyDescent="0.25"/>
    <row r="596" s="7" customFormat="1" x14ac:dyDescent="0.25"/>
    <row r="597" s="7" customFormat="1" x14ac:dyDescent="0.25"/>
    <row r="598" s="7" customFormat="1" x14ac:dyDescent="0.25"/>
    <row r="599" s="7" customFormat="1" x14ac:dyDescent="0.25"/>
    <row r="600" s="7" customFormat="1" x14ac:dyDescent="0.25"/>
    <row r="601" s="7" customFormat="1" x14ac:dyDescent="0.25"/>
    <row r="602" s="7" customFormat="1" x14ac:dyDescent="0.25"/>
    <row r="603" s="7" customFormat="1" x14ac:dyDescent="0.25"/>
    <row r="604" s="7" customFormat="1" x14ac:dyDescent="0.25"/>
    <row r="605" s="7" customFormat="1" x14ac:dyDescent="0.25"/>
    <row r="606" s="7" customFormat="1" x14ac:dyDescent="0.25"/>
    <row r="607" s="7" customFormat="1" x14ac:dyDescent="0.25"/>
    <row r="608" s="7" customFormat="1" x14ac:dyDescent="0.25"/>
    <row r="609" s="7" customFormat="1" x14ac:dyDescent="0.25"/>
    <row r="610" s="7" customFormat="1" x14ac:dyDescent="0.25"/>
    <row r="611" s="7" customFormat="1" x14ac:dyDescent="0.25"/>
    <row r="612" s="7" customFormat="1" x14ac:dyDescent="0.25"/>
    <row r="613" s="7" customFormat="1" x14ac:dyDescent="0.25"/>
    <row r="614" s="7" customFormat="1" x14ac:dyDescent="0.25"/>
    <row r="615" s="7" customFormat="1" x14ac:dyDescent="0.25"/>
    <row r="616" s="7" customFormat="1" x14ac:dyDescent="0.25"/>
    <row r="617" s="7" customFormat="1" x14ac:dyDescent="0.25"/>
    <row r="618" s="7" customFormat="1" x14ac:dyDescent="0.25"/>
    <row r="619" s="7" customFormat="1" x14ac:dyDescent="0.25"/>
    <row r="620" s="7" customFormat="1" x14ac:dyDescent="0.25"/>
    <row r="621" s="7" customFormat="1" x14ac:dyDescent="0.25"/>
    <row r="622" s="7" customFormat="1" x14ac:dyDescent="0.25"/>
    <row r="623" s="7" customFormat="1" x14ac:dyDescent="0.25"/>
    <row r="624" s="7" customFormat="1" x14ac:dyDescent="0.25"/>
    <row r="625" s="7" customFormat="1" x14ac:dyDescent="0.25"/>
    <row r="626" s="7" customFormat="1" x14ac:dyDescent="0.25"/>
    <row r="627" s="7" customFormat="1" x14ac:dyDescent="0.25"/>
    <row r="628" s="7" customFormat="1" x14ac:dyDescent="0.25"/>
    <row r="629" s="7" customFormat="1" x14ac:dyDescent="0.25"/>
    <row r="630" s="7" customFormat="1" x14ac:dyDescent="0.25"/>
    <row r="631" s="7" customFormat="1" x14ac:dyDescent="0.25"/>
    <row r="632" s="7" customFormat="1" x14ac:dyDescent="0.25"/>
    <row r="633" s="7" customFormat="1" x14ac:dyDescent="0.25"/>
    <row r="634" s="7" customFormat="1" x14ac:dyDescent="0.25"/>
    <row r="635" s="7" customFormat="1" x14ac:dyDescent="0.25"/>
    <row r="636" s="7" customFormat="1" x14ac:dyDescent="0.25"/>
    <row r="637" s="7" customFormat="1" x14ac:dyDescent="0.25"/>
    <row r="638" s="7" customFormat="1" x14ac:dyDescent="0.25"/>
    <row r="639" s="7" customFormat="1" x14ac:dyDescent="0.25"/>
    <row r="640" s="7" customFormat="1" x14ac:dyDescent="0.25"/>
    <row r="641" s="7" customFormat="1" x14ac:dyDescent="0.25"/>
    <row r="642" s="7" customFormat="1" x14ac:dyDescent="0.25"/>
    <row r="643" s="7" customFormat="1" x14ac:dyDescent="0.25"/>
    <row r="644" s="7" customFormat="1" x14ac:dyDescent="0.25"/>
    <row r="645" s="7" customFormat="1" x14ac:dyDescent="0.25"/>
    <row r="646" s="7" customFormat="1" x14ac:dyDescent="0.25"/>
    <row r="647" s="7" customFormat="1" x14ac:dyDescent="0.25"/>
    <row r="648" s="7" customFormat="1" x14ac:dyDescent="0.25"/>
    <row r="649" s="7" customFormat="1" x14ac:dyDescent="0.25"/>
    <row r="650" s="7" customFormat="1" x14ac:dyDescent="0.25"/>
    <row r="651" s="7" customFormat="1" x14ac:dyDescent="0.25"/>
    <row r="652" s="7" customFormat="1" x14ac:dyDescent="0.25"/>
    <row r="653" s="7" customFormat="1" x14ac:dyDescent="0.25"/>
    <row r="654" s="7" customFormat="1" x14ac:dyDescent="0.25"/>
    <row r="655" s="7" customFormat="1" x14ac:dyDescent="0.25"/>
    <row r="656" s="7" customFormat="1" x14ac:dyDescent="0.25"/>
    <row r="657" s="7" customFormat="1" x14ac:dyDescent="0.25"/>
    <row r="658" s="7" customFormat="1" x14ac:dyDescent="0.25"/>
    <row r="659" s="7" customFormat="1" x14ac:dyDescent="0.25"/>
    <row r="660" s="7" customFormat="1" x14ac:dyDescent="0.25"/>
    <row r="661" s="7" customFormat="1" x14ac:dyDescent="0.25"/>
    <row r="662" s="7" customFormat="1" x14ac:dyDescent="0.25"/>
    <row r="663" s="7" customFormat="1" x14ac:dyDescent="0.25"/>
    <row r="664" s="7" customFormat="1" x14ac:dyDescent="0.25"/>
    <row r="665" s="7" customFormat="1" x14ac:dyDescent="0.25"/>
    <row r="666" s="7" customFormat="1" x14ac:dyDescent="0.25"/>
    <row r="667" s="7" customFormat="1" x14ac:dyDescent="0.25"/>
    <row r="668" s="7" customFormat="1" x14ac:dyDescent="0.25"/>
    <row r="669" s="7" customFormat="1" x14ac:dyDescent="0.25"/>
    <row r="670" s="7" customFormat="1" x14ac:dyDescent="0.25"/>
    <row r="671" s="7" customFormat="1" x14ac:dyDescent="0.25"/>
    <row r="672" s="7" customFormat="1" x14ac:dyDescent="0.25"/>
    <row r="673" s="7" customFormat="1" x14ac:dyDescent="0.25"/>
    <row r="674" s="7" customFormat="1" x14ac:dyDescent="0.25"/>
    <row r="675" s="7" customFormat="1" x14ac:dyDescent="0.25"/>
    <row r="676" s="7" customFormat="1" x14ac:dyDescent="0.25"/>
    <row r="677" s="7" customFormat="1" x14ac:dyDescent="0.25"/>
    <row r="678" s="7" customFormat="1" x14ac:dyDescent="0.25"/>
    <row r="679" s="7" customFormat="1" x14ac:dyDescent="0.25"/>
    <row r="680" s="7" customFormat="1" x14ac:dyDescent="0.25"/>
    <row r="681" s="7" customFormat="1" x14ac:dyDescent="0.25"/>
    <row r="682" s="7" customFormat="1" x14ac:dyDescent="0.25"/>
    <row r="683" s="7" customFormat="1" x14ac:dyDescent="0.25"/>
    <row r="684" s="7" customFormat="1" x14ac:dyDescent="0.25"/>
    <row r="685" s="7" customFormat="1" x14ac:dyDescent="0.25"/>
    <row r="686" s="7" customFormat="1" x14ac:dyDescent="0.25"/>
    <row r="687" s="7" customFormat="1" x14ac:dyDescent="0.25"/>
    <row r="688" s="7" customFormat="1" x14ac:dyDescent="0.25"/>
    <row r="689" s="7" customFormat="1" x14ac:dyDescent="0.25"/>
    <row r="690" s="7" customFormat="1" x14ac:dyDescent="0.25"/>
    <row r="691" s="7" customFormat="1" x14ac:dyDescent="0.25"/>
    <row r="692" s="7" customFormat="1" x14ac:dyDescent="0.25"/>
    <row r="693" s="7" customFormat="1" x14ac:dyDescent="0.25"/>
    <row r="694" s="7" customFormat="1" x14ac:dyDescent="0.25"/>
    <row r="695" s="7" customFormat="1" x14ac:dyDescent="0.25"/>
    <row r="696" s="7" customFormat="1" x14ac:dyDescent="0.25"/>
    <row r="697" s="7" customFormat="1" x14ac:dyDescent="0.25"/>
    <row r="698" s="7" customFormat="1" x14ac:dyDescent="0.25"/>
    <row r="699" s="7" customFormat="1" x14ac:dyDescent="0.25"/>
    <row r="700" s="7" customFormat="1" x14ac:dyDescent="0.25"/>
    <row r="701" s="7" customFormat="1" x14ac:dyDescent="0.25"/>
    <row r="702" s="7" customFormat="1" x14ac:dyDescent="0.25"/>
    <row r="703" s="7" customFormat="1" x14ac:dyDescent="0.25"/>
    <row r="704" s="7" customFormat="1" x14ac:dyDescent="0.25"/>
    <row r="705" s="7" customFormat="1" x14ac:dyDescent="0.25"/>
    <row r="706" s="7" customFormat="1" x14ac:dyDescent="0.25"/>
    <row r="707" s="7" customFormat="1" x14ac:dyDescent="0.25"/>
    <row r="708" s="7" customFormat="1" x14ac:dyDescent="0.25"/>
    <row r="709" s="7" customFormat="1" x14ac:dyDescent="0.25"/>
    <row r="710" s="7" customFormat="1" x14ac:dyDescent="0.25"/>
    <row r="711" s="7" customFormat="1" x14ac:dyDescent="0.25"/>
    <row r="712" s="7" customFormat="1" x14ac:dyDescent="0.25"/>
    <row r="713" s="7" customFormat="1" x14ac:dyDescent="0.25"/>
    <row r="714" s="7" customFormat="1" x14ac:dyDescent="0.25"/>
    <row r="715" s="7" customFormat="1" x14ac:dyDescent="0.25"/>
    <row r="716" s="7" customFormat="1" x14ac:dyDescent="0.25"/>
    <row r="717" s="7" customFormat="1" x14ac:dyDescent="0.25"/>
    <row r="718" s="7" customFormat="1" x14ac:dyDescent="0.25"/>
    <row r="719" s="7" customFormat="1" x14ac:dyDescent="0.25"/>
    <row r="720" s="7" customFormat="1" x14ac:dyDescent="0.25"/>
    <row r="721" s="7" customFormat="1" x14ac:dyDescent="0.25"/>
    <row r="722" s="7" customFormat="1" x14ac:dyDescent="0.25"/>
    <row r="723" s="7" customFormat="1" x14ac:dyDescent="0.25"/>
    <row r="724" s="7" customFormat="1" x14ac:dyDescent="0.25"/>
    <row r="725" s="7" customFormat="1" x14ac:dyDescent="0.25"/>
    <row r="726" s="7" customFormat="1" x14ac:dyDescent="0.25"/>
    <row r="727" s="7" customFormat="1" x14ac:dyDescent="0.25"/>
    <row r="728" s="7" customFormat="1" x14ac:dyDescent="0.25"/>
    <row r="729" s="7" customFormat="1" x14ac:dyDescent="0.25"/>
    <row r="730" s="7" customFormat="1" x14ac:dyDescent="0.25"/>
    <row r="731" s="7" customFormat="1" x14ac:dyDescent="0.25"/>
    <row r="732" s="7" customFormat="1" x14ac:dyDescent="0.25"/>
    <row r="733" s="7" customFormat="1" x14ac:dyDescent="0.25"/>
    <row r="734" s="7" customFormat="1" x14ac:dyDescent="0.25"/>
    <row r="735" s="7" customFormat="1" x14ac:dyDescent="0.25"/>
  </sheetData>
  <mergeCells count="1">
    <mergeCell ref="B2:D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IX260"/>
  <sheetViews>
    <sheetView topLeftCell="A10" zoomScale="67" zoomScaleNormal="67" workbookViewId="0">
      <selection activeCell="D62" sqref="D62"/>
    </sheetView>
  </sheetViews>
  <sheetFormatPr baseColWidth="10" defaultColWidth="11.42578125" defaultRowHeight="15" x14ac:dyDescent="0.25"/>
  <cols>
    <col min="2" max="2" width="40.42578125" customWidth="1"/>
    <col min="3" max="3" width="74.85546875" hidden="1" customWidth="1"/>
    <col min="4" max="4" width="147.85546875" customWidth="1"/>
    <col min="5" max="5" width="26.140625" style="120" customWidth="1"/>
    <col min="11" max="258" width="11.42578125" style="7"/>
  </cols>
  <sheetData>
    <row r="1" spans="1:10" s="7" customFormat="1" x14ac:dyDescent="0.25">
      <c r="E1" s="127"/>
    </row>
    <row r="2" spans="1:10" ht="33.75" x14ac:dyDescent="0.25">
      <c r="A2" s="7"/>
      <c r="B2" s="408" t="s">
        <v>345</v>
      </c>
      <c r="C2" s="408"/>
      <c r="D2" s="408"/>
      <c r="E2" s="408"/>
      <c r="F2" s="7"/>
      <c r="G2" s="7"/>
      <c r="H2" s="7"/>
      <c r="I2" s="7"/>
      <c r="J2" s="7"/>
    </row>
    <row r="3" spans="1:10" x14ac:dyDescent="0.25">
      <c r="A3" s="7"/>
      <c r="B3" s="99"/>
      <c r="C3" s="99"/>
      <c r="D3" s="99"/>
      <c r="E3" s="127"/>
      <c r="F3" s="7"/>
      <c r="G3" s="7"/>
      <c r="H3" s="7"/>
      <c r="I3" s="7"/>
      <c r="J3" s="7"/>
    </row>
    <row r="4" spans="1:10" ht="60" x14ac:dyDescent="0.25">
      <c r="A4" s="7"/>
      <c r="B4" s="25"/>
      <c r="C4" s="100" t="s">
        <v>346</v>
      </c>
      <c r="D4" s="100" t="s">
        <v>347</v>
      </c>
      <c r="E4" s="127"/>
      <c r="F4" s="7"/>
      <c r="G4" s="7"/>
      <c r="H4" s="7"/>
      <c r="I4" s="7"/>
      <c r="J4" s="7"/>
    </row>
    <row r="5" spans="1:10" ht="76.5" customHeight="1" x14ac:dyDescent="0.25">
      <c r="A5" s="26" t="s">
        <v>348</v>
      </c>
      <c r="B5" s="101" t="s">
        <v>349</v>
      </c>
      <c r="C5" s="102" t="s">
        <v>350</v>
      </c>
      <c r="D5" s="103" t="s">
        <v>351</v>
      </c>
      <c r="E5" s="128">
        <v>0.2</v>
      </c>
      <c r="F5" s="7"/>
      <c r="G5" s="7"/>
      <c r="H5" s="7"/>
      <c r="I5" s="7"/>
      <c r="J5" s="7"/>
    </row>
    <row r="6" spans="1:10" ht="99" x14ac:dyDescent="0.25">
      <c r="A6" s="26" t="s">
        <v>352</v>
      </c>
      <c r="B6" s="104" t="s">
        <v>352</v>
      </c>
      <c r="C6" s="105" t="s">
        <v>353</v>
      </c>
      <c r="D6" s="106" t="s">
        <v>354</v>
      </c>
      <c r="E6" s="128">
        <v>0.4</v>
      </c>
      <c r="F6" s="7"/>
      <c r="G6" s="7"/>
      <c r="H6" s="7"/>
      <c r="I6" s="7"/>
      <c r="J6" s="7"/>
    </row>
    <row r="7" spans="1:10" ht="66" x14ac:dyDescent="0.25">
      <c r="A7" s="26" t="s">
        <v>279</v>
      </c>
      <c r="B7" s="107" t="s">
        <v>355</v>
      </c>
      <c r="C7" s="105" t="s">
        <v>356</v>
      </c>
      <c r="D7" s="106" t="s">
        <v>357</v>
      </c>
      <c r="E7" s="128">
        <v>0.6</v>
      </c>
      <c r="F7" s="7"/>
      <c r="G7" s="7"/>
      <c r="H7" s="7"/>
      <c r="I7" s="7"/>
      <c r="J7" s="7"/>
    </row>
    <row r="8" spans="1:10" ht="66" x14ac:dyDescent="0.25">
      <c r="A8" s="26" t="s">
        <v>358</v>
      </c>
      <c r="B8" s="108" t="s">
        <v>359</v>
      </c>
      <c r="C8" s="105" t="s">
        <v>360</v>
      </c>
      <c r="D8" s="106" t="s">
        <v>361</v>
      </c>
      <c r="E8" s="128">
        <v>0.8</v>
      </c>
      <c r="F8" s="7"/>
      <c r="G8" s="7"/>
      <c r="H8" s="7"/>
      <c r="I8" s="7"/>
      <c r="J8" s="7"/>
    </row>
    <row r="9" spans="1:10" ht="66" x14ac:dyDescent="0.25">
      <c r="A9" s="26" t="s">
        <v>362</v>
      </c>
      <c r="B9" s="109" t="s">
        <v>363</v>
      </c>
      <c r="C9" s="105" t="s">
        <v>364</v>
      </c>
      <c r="D9" s="106" t="s">
        <v>365</v>
      </c>
      <c r="E9" s="128">
        <v>1</v>
      </c>
      <c r="F9" s="7"/>
      <c r="G9" s="7"/>
      <c r="H9" s="7"/>
      <c r="I9" s="7"/>
      <c r="J9" s="7"/>
    </row>
    <row r="10" spans="1:10" ht="20.25" x14ac:dyDescent="0.25">
      <c r="A10" s="26"/>
      <c r="B10" s="26"/>
      <c r="C10" s="27"/>
      <c r="D10" s="27"/>
      <c r="E10" s="127"/>
      <c r="F10" s="7"/>
      <c r="G10" s="7"/>
      <c r="H10" s="7"/>
      <c r="I10" s="7"/>
      <c r="J10" s="7"/>
    </row>
    <row r="11" spans="1:10" ht="60" x14ac:dyDescent="0.25">
      <c r="A11" s="26"/>
      <c r="B11" s="25"/>
      <c r="C11" s="100" t="s">
        <v>346</v>
      </c>
      <c r="D11" s="100" t="s">
        <v>366</v>
      </c>
      <c r="E11" s="127"/>
      <c r="F11" s="7"/>
      <c r="G11" s="7"/>
      <c r="H11" s="7"/>
      <c r="I11" s="7"/>
      <c r="J11" s="7"/>
    </row>
    <row r="12" spans="1:10" ht="79.5" customHeight="1" x14ac:dyDescent="0.25">
      <c r="A12" s="26"/>
      <c r="B12" s="101" t="s">
        <v>349</v>
      </c>
      <c r="C12" s="102" t="s">
        <v>350</v>
      </c>
      <c r="D12" s="136" t="s">
        <v>367</v>
      </c>
      <c r="E12" s="128">
        <v>0.2</v>
      </c>
      <c r="F12" s="7"/>
      <c r="G12" s="7"/>
      <c r="H12" s="7"/>
      <c r="I12" s="7"/>
      <c r="J12" s="7"/>
    </row>
    <row r="13" spans="1:10" ht="33" x14ac:dyDescent="0.25">
      <c r="A13" s="26"/>
      <c r="B13" s="104" t="s">
        <v>352</v>
      </c>
      <c r="C13" s="105" t="s">
        <v>353</v>
      </c>
      <c r="D13" s="136" t="s">
        <v>368</v>
      </c>
      <c r="E13" s="128">
        <v>0.4</v>
      </c>
      <c r="F13" s="7"/>
      <c r="G13" s="7"/>
      <c r="H13" s="7"/>
      <c r="I13" s="7"/>
      <c r="J13" s="7"/>
    </row>
    <row r="14" spans="1:10" ht="33" x14ac:dyDescent="0.25">
      <c r="A14" s="26"/>
      <c r="B14" s="107" t="s">
        <v>355</v>
      </c>
      <c r="C14" s="105" t="s">
        <v>356</v>
      </c>
      <c r="D14" s="136" t="s">
        <v>369</v>
      </c>
      <c r="E14" s="128">
        <v>0.6</v>
      </c>
      <c r="F14" s="7"/>
      <c r="G14" s="7"/>
      <c r="H14" s="7"/>
      <c r="I14" s="7"/>
      <c r="J14" s="7"/>
    </row>
    <row r="15" spans="1:10" ht="33" x14ac:dyDescent="0.25">
      <c r="A15" s="26"/>
      <c r="B15" s="108" t="s">
        <v>359</v>
      </c>
      <c r="C15" s="105" t="s">
        <v>360</v>
      </c>
      <c r="D15" s="136" t="s">
        <v>370</v>
      </c>
      <c r="E15" s="128">
        <v>0.8</v>
      </c>
      <c r="F15" s="7"/>
      <c r="G15" s="7"/>
      <c r="H15" s="7"/>
      <c r="I15" s="7"/>
      <c r="J15" s="7"/>
    </row>
    <row r="16" spans="1:10" ht="46.5" customHeight="1" x14ac:dyDescent="0.25">
      <c r="A16" s="26"/>
      <c r="B16" s="109" t="s">
        <v>363</v>
      </c>
      <c r="C16" s="105" t="s">
        <v>364</v>
      </c>
      <c r="D16" s="136" t="s">
        <v>371</v>
      </c>
      <c r="E16" s="128">
        <v>1</v>
      </c>
      <c r="F16" s="7"/>
      <c r="G16" s="7"/>
      <c r="H16" s="7"/>
      <c r="I16" s="7"/>
      <c r="J16" s="7"/>
    </row>
    <row r="17" spans="1:10" ht="20.25" x14ac:dyDescent="0.25">
      <c r="A17" s="26"/>
      <c r="B17" s="26"/>
      <c r="C17" s="27"/>
      <c r="D17" s="27"/>
      <c r="E17" s="127"/>
      <c r="F17" s="7"/>
      <c r="G17" s="7"/>
      <c r="H17" s="7"/>
      <c r="I17" s="7"/>
      <c r="J17" s="7"/>
    </row>
    <row r="18" spans="1:10" ht="16.5" x14ac:dyDescent="0.25">
      <c r="A18" s="26"/>
      <c r="B18" s="28"/>
      <c r="C18" s="28"/>
      <c r="D18" s="28"/>
      <c r="E18" s="127"/>
      <c r="F18" s="7"/>
      <c r="G18" s="7"/>
      <c r="H18" s="7"/>
      <c r="I18" s="7"/>
      <c r="J18" s="7"/>
    </row>
    <row r="19" spans="1:10" ht="60" x14ac:dyDescent="0.25">
      <c r="A19" s="26"/>
      <c r="B19" s="25"/>
      <c r="C19" s="100" t="s">
        <v>346</v>
      </c>
      <c r="D19" s="100" t="s">
        <v>255</v>
      </c>
      <c r="E19" s="127"/>
      <c r="F19" s="7"/>
      <c r="G19" s="7"/>
      <c r="H19" s="7"/>
      <c r="I19" s="7"/>
      <c r="J19" s="7"/>
    </row>
    <row r="20" spans="1:10" ht="57.75" customHeight="1" x14ac:dyDescent="0.25">
      <c r="A20" s="26"/>
      <c r="B20" s="101" t="s">
        <v>349</v>
      </c>
      <c r="C20" s="102" t="s">
        <v>350</v>
      </c>
      <c r="D20" s="136" t="s">
        <v>260</v>
      </c>
      <c r="E20" s="128">
        <v>0.2</v>
      </c>
      <c r="F20" s="7"/>
      <c r="G20" s="7"/>
      <c r="H20" s="7"/>
      <c r="I20" s="7"/>
      <c r="J20" s="7"/>
    </row>
    <row r="21" spans="1:10" ht="54" customHeight="1" x14ac:dyDescent="0.25">
      <c r="A21" s="26"/>
      <c r="B21" s="104" t="s">
        <v>352</v>
      </c>
      <c r="C21" s="105" t="s">
        <v>353</v>
      </c>
      <c r="D21" s="136" t="s">
        <v>372</v>
      </c>
      <c r="E21" s="128">
        <v>0.4</v>
      </c>
      <c r="F21" s="7"/>
      <c r="G21" s="7"/>
      <c r="H21" s="7"/>
      <c r="I21" s="7"/>
      <c r="J21" s="7"/>
    </row>
    <row r="22" spans="1:10" ht="64.5" customHeight="1" x14ac:dyDescent="0.25">
      <c r="A22" s="26"/>
      <c r="B22" s="107" t="s">
        <v>355</v>
      </c>
      <c r="C22" s="105" t="s">
        <v>356</v>
      </c>
      <c r="D22" s="136" t="s">
        <v>373</v>
      </c>
      <c r="E22" s="128">
        <v>0.6</v>
      </c>
      <c r="F22" s="7"/>
      <c r="G22" s="7"/>
      <c r="H22" s="7"/>
      <c r="I22" s="7"/>
      <c r="J22" s="7"/>
    </row>
    <row r="23" spans="1:10" ht="51.75" customHeight="1" x14ac:dyDescent="0.25">
      <c r="A23" s="26"/>
      <c r="B23" s="108" t="s">
        <v>359</v>
      </c>
      <c r="C23" s="105" t="s">
        <v>360</v>
      </c>
      <c r="D23" s="136" t="s">
        <v>374</v>
      </c>
      <c r="E23" s="128">
        <v>0.8</v>
      </c>
      <c r="F23" s="7"/>
      <c r="G23" s="7"/>
      <c r="H23" s="7"/>
      <c r="I23" s="7"/>
      <c r="J23" s="7"/>
    </row>
    <row r="24" spans="1:10" ht="51.75" customHeight="1" x14ac:dyDescent="0.25">
      <c r="A24" s="26"/>
      <c r="B24" s="109" t="s">
        <v>363</v>
      </c>
      <c r="C24" s="105" t="s">
        <v>364</v>
      </c>
      <c r="D24" s="136" t="s">
        <v>375</v>
      </c>
      <c r="E24" s="128">
        <v>1</v>
      </c>
      <c r="F24" s="7"/>
      <c r="G24" s="7"/>
      <c r="H24" s="7"/>
      <c r="I24" s="7"/>
      <c r="J24" s="7"/>
    </row>
    <row r="25" spans="1:10" ht="16.5" x14ac:dyDescent="0.25">
      <c r="A25" s="26"/>
      <c r="B25" s="28"/>
      <c r="C25" s="28"/>
      <c r="D25" s="28"/>
      <c r="E25" s="127"/>
      <c r="F25" s="7"/>
      <c r="G25" s="7"/>
      <c r="H25" s="7"/>
      <c r="I25" s="7"/>
      <c r="J25" s="7"/>
    </row>
    <row r="26" spans="1:10" ht="16.5" x14ac:dyDescent="0.25">
      <c r="A26" s="26"/>
      <c r="B26" s="28"/>
      <c r="C26" s="28"/>
      <c r="D26" s="28"/>
      <c r="E26" s="127"/>
      <c r="F26" s="7"/>
      <c r="G26" s="7"/>
      <c r="H26" s="7"/>
      <c r="I26" s="7"/>
      <c r="J26" s="7"/>
    </row>
    <row r="27" spans="1:10" ht="16.5" x14ac:dyDescent="0.25">
      <c r="A27" s="26"/>
      <c r="B27" s="28"/>
      <c r="C27" s="28"/>
      <c r="D27" s="28"/>
      <c r="E27" s="127"/>
      <c r="F27" s="7"/>
      <c r="G27" s="7"/>
      <c r="H27" s="7"/>
      <c r="I27" s="7"/>
      <c r="J27" s="7"/>
    </row>
    <row r="28" spans="1:10" ht="16.5" x14ac:dyDescent="0.25">
      <c r="A28" s="26"/>
      <c r="B28" s="28"/>
      <c r="C28" s="28"/>
      <c r="D28" s="28"/>
      <c r="E28" s="127"/>
      <c r="F28" s="7"/>
      <c r="G28" s="7"/>
      <c r="H28" s="7"/>
      <c r="I28" s="7"/>
      <c r="J28" s="7"/>
    </row>
    <row r="29" spans="1:10" ht="60" x14ac:dyDescent="0.25">
      <c r="A29" s="26"/>
      <c r="B29" s="25"/>
      <c r="C29" s="100" t="s">
        <v>346</v>
      </c>
      <c r="D29" s="100" t="s">
        <v>376</v>
      </c>
      <c r="E29" s="127"/>
      <c r="F29" s="7"/>
      <c r="G29" s="7"/>
      <c r="H29" s="7"/>
      <c r="I29" s="7"/>
      <c r="J29" s="7"/>
    </row>
    <row r="30" spans="1:10" ht="75.75" customHeight="1" x14ac:dyDescent="0.25">
      <c r="A30" s="26"/>
      <c r="B30" s="101" t="s">
        <v>349</v>
      </c>
      <c r="C30" s="102" t="s">
        <v>350</v>
      </c>
      <c r="D30" s="136" t="s">
        <v>377</v>
      </c>
      <c r="E30" s="128">
        <v>0.2</v>
      </c>
      <c r="F30" s="7"/>
      <c r="G30" s="7"/>
      <c r="H30" s="7"/>
      <c r="I30" s="7"/>
      <c r="J30" s="7"/>
    </row>
    <row r="31" spans="1:10" ht="65.25" customHeight="1" x14ac:dyDescent="0.25">
      <c r="A31" s="26"/>
      <c r="B31" s="104" t="s">
        <v>352</v>
      </c>
      <c r="C31" s="105" t="s">
        <v>353</v>
      </c>
      <c r="D31" s="136" t="s">
        <v>378</v>
      </c>
      <c r="E31" s="128">
        <v>0.4</v>
      </c>
      <c r="F31" s="7"/>
      <c r="G31" s="7"/>
      <c r="H31" s="7"/>
      <c r="I31" s="7"/>
      <c r="J31" s="7"/>
    </row>
    <row r="32" spans="1:10" ht="57" customHeight="1" x14ac:dyDescent="0.25">
      <c r="A32" s="26"/>
      <c r="B32" s="107" t="s">
        <v>355</v>
      </c>
      <c r="C32" s="105" t="s">
        <v>356</v>
      </c>
      <c r="D32" s="136" t="s">
        <v>379</v>
      </c>
      <c r="E32" s="128">
        <v>0.6</v>
      </c>
      <c r="F32" s="7"/>
      <c r="G32" s="7"/>
      <c r="H32" s="7"/>
      <c r="I32" s="7"/>
      <c r="J32" s="7"/>
    </row>
    <row r="33" spans="1:10" ht="66.75" customHeight="1" x14ac:dyDescent="0.25">
      <c r="A33" s="26"/>
      <c r="B33" s="108" t="s">
        <v>359</v>
      </c>
      <c r="C33" s="105" t="s">
        <v>360</v>
      </c>
      <c r="D33" s="136" t="s">
        <v>380</v>
      </c>
      <c r="E33" s="128">
        <v>0.8</v>
      </c>
      <c r="F33" s="7"/>
      <c r="G33" s="7"/>
      <c r="H33" s="7"/>
      <c r="I33" s="7"/>
      <c r="J33" s="7"/>
    </row>
    <row r="34" spans="1:10" ht="79.5" customHeight="1" x14ac:dyDescent="0.25">
      <c r="A34" s="26"/>
      <c r="B34" s="109" t="s">
        <v>363</v>
      </c>
      <c r="C34" s="105" t="s">
        <v>364</v>
      </c>
      <c r="D34" s="136" t="s">
        <v>381</v>
      </c>
      <c r="E34" s="128">
        <v>1</v>
      </c>
      <c r="F34" s="7"/>
      <c r="G34" s="7"/>
      <c r="H34" s="7"/>
      <c r="I34" s="7"/>
      <c r="J34" s="7"/>
    </row>
    <row r="35" spans="1:10" x14ac:dyDescent="0.25">
      <c r="A35" s="26"/>
      <c r="B35" s="26"/>
      <c r="C35" s="26" t="s">
        <v>382</v>
      </c>
      <c r="D35" s="26" t="s">
        <v>383</v>
      </c>
      <c r="E35" s="127"/>
      <c r="F35" s="7"/>
      <c r="G35" s="7"/>
      <c r="H35" s="7"/>
      <c r="I35" s="7"/>
      <c r="J35" s="7"/>
    </row>
    <row r="36" spans="1:10" x14ac:dyDescent="0.25">
      <c r="A36" s="26"/>
      <c r="B36" s="26"/>
      <c r="C36" s="26"/>
      <c r="D36" s="26"/>
      <c r="E36" s="127"/>
      <c r="F36" s="7"/>
      <c r="G36" s="7"/>
      <c r="H36" s="7"/>
      <c r="I36" s="7"/>
      <c r="J36" s="7"/>
    </row>
    <row r="37" spans="1:10" x14ac:dyDescent="0.25">
      <c r="A37" s="26"/>
      <c r="B37" s="26"/>
      <c r="C37" s="26"/>
      <c r="D37" s="26"/>
      <c r="E37" s="127"/>
      <c r="F37" s="7"/>
      <c r="G37" s="7"/>
      <c r="H37" s="7"/>
      <c r="I37" s="7"/>
      <c r="J37" s="7"/>
    </row>
    <row r="38" spans="1:10" ht="60" x14ac:dyDescent="0.25">
      <c r="A38" s="26"/>
      <c r="B38" s="25"/>
      <c r="C38" s="100" t="s">
        <v>346</v>
      </c>
      <c r="D38" s="100" t="s">
        <v>384</v>
      </c>
      <c r="E38" s="127"/>
      <c r="F38" s="7"/>
      <c r="G38" s="7"/>
      <c r="H38" s="7"/>
      <c r="I38" s="7"/>
      <c r="J38" s="7"/>
    </row>
    <row r="39" spans="1:10" ht="99" x14ac:dyDescent="0.25">
      <c r="A39" s="26"/>
      <c r="B39" s="101" t="s">
        <v>349</v>
      </c>
      <c r="C39" s="102" t="s">
        <v>350</v>
      </c>
      <c r="D39" s="137" t="s">
        <v>385</v>
      </c>
      <c r="E39" s="128">
        <v>0.2</v>
      </c>
      <c r="F39" s="7"/>
      <c r="G39" s="7"/>
      <c r="H39" s="7"/>
      <c r="I39" s="7"/>
      <c r="J39" s="7"/>
    </row>
    <row r="40" spans="1:10" ht="99" x14ac:dyDescent="0.25">
      <c r="A40" s="26"/>
      <c r="B40" s="104" t="s">
        <v>352</v>
      </c>
      <c r="C40" s="105" t="s">
        <v>353</v>
      </c>
      <c r="D40" s="137" t="s">
        <v>386</v>
      </c>
      <c r="E40" s="128">
        <v>0.4</v>
      </c>
      <c r="F40" s="7"/>
      <c r="G40" s="7"/>
      <c r="H40" s="7"/>
      <c r="I40" s="7"/>
      <c r="J40" s="7"/>
    </row>
    <row r="41" spans="1:10" ht="99" x14ac:dyDescent="0.25">
      <c r="A41" s="26"/>
      <c r="B41" s="107" t="s">
        <v>355</v>
      </c>
      <c r="C41" s="105" t="s">
        <v>356</v>
      </c>
      <c r="D41" s="137" t="s">
        <v>387</v>
      </c>
      <c r="E41" s="128">
        <v>0.6</v>
      </c>
      <c r="F41" s="7"/>
      <c r="G41" s="7"/>
      <c r="H41" s="7"/>
      <c r="I41" s="7"/>
      <c r="J41" s="7"/>
    </row>
    <row r="42" spans="1:10" ht="99" x14ac:dyDescent="0.25">
      <c r="A42" s="26"/>
      <c r="B42" s="108" t="s">
        <v>359</v>
      </c>
      <c r="C42" s="105" t="s">
        <v>360</v>
      </c>
      <c r="D42" s="137" t="s">
        <v>388</v>
      </c>
      <c r="E42" s="128">
        <v>0.8</v>
      </c>
      <c r="F42" s="7"/>
      <c r="G42" s="7"/>
      <c r="H42" s="7"/>
      <c r="I42" s="7"/>
      <c r="J42" s="7"/>
    </row>
    <row r="43" spans="1:10" ht="99" x14ac:dyDescent="0.25">
      <c r="A43" s="26"/>
      <c r="B43" s="109" t="s">
        <v>363</v>
      </c>
      <c r="C43" s="105" t="s">
        <v>364</v>
      </c>
      <c r="D43" s="137" t="s">
        <v>389</v>
      </c>
      <c r="E43" s="128">
        <v>1</v>
      </c>
      <c r="F43" s="7"/>
      <c r="G43" s="7"/>
      <c r="H43" s="7"/>
      <c r="I43" s="7"/>
      <c r="J43" s="7"/>
    </row>
    <row r="44" spans="1:10" x14ac:dyDescent="0.25">
      <c r="A44" s="26"/>
      <c r="B44" s="26"/>
      <c r="C44" s="26"/>
      <c r="D44" s="26"/>
      <c r="E44" s="127"/>
      <c r="F44" s="7"/>
      <c r="G44" s="7"/>
      <c r="H44" s="7"/>
      <c r="I44" s="7"/>
      <c r="J44" s="7"/>
    </row>
    <row r="45" spans="1:10" ht="56.25" customHeight="1" x14ac:dyDescent="0.25">
      <c r="A45" s="26"/>
      <c r="B45" s="26"/>
      <c r="C45" s="26"/>
      <c r="D45" s="100" t="s">
        <v>390</v>
      </c>
      <c r="E45" s="127"/>
      <c r="F45" s="7"/>
      <c r="G45" s="7"/>
      <c r="H45" s="7"/>
      <c r="I45" s="7"/>
      <c r="J45" s="7"/>
    </row>
    <row r="46" spans="1:10" ht="94.5" customHeight="1" x14ac:dyDescent="0.25">
      <c r="A46" s="26"/>
      <c r="B46" s="108" t="s">
        <v>359</v>
      </c>
      <c r="C46" s="26"/>
      <c r="D46" s="106" t="s">
        <v>391</v>
      </c>
      <c r="E46" s="128">
        <v>0.8</v>
      </c>
      <c r="F46" s="7"/>
      <c r="G46" s="7"/>
      <c r="H46" s="7"/>
      <c r="I46" s="7"/>
      <c r="J46" s="7"/>
    </row>
    <row r="47" spans="1:10" ht="105.75" customHeight="1" x14ac:dyDescent="0.25">
      <c r="A47" s="26"/>
      <c r="B47" s="109" t="s">
        <v>363</v>
      </c>
      <c r="C47" s="27"/>
      <c r="D47" s="106" t="s">
        <v>392</v>
      </c>
      <c r="E47" s="128">
        <v>1</v>
      </c>
      <c r="F47" s="7"/>
      <c r="G47" s="7"/>
      <c r="H47" s="7"/>
      <c r="I47" s="7"/>
      <c r="J47" s="7"/>
    </row>
    <row r="48" spans="1:10" x14ac:dyDescent="0.25">
      <c r="A48" s="26"/>
      <c r="B48" s="23"/>
      <c r="C48" s="23"/>
      <c r="D48" s="23"/>
      <c r="E48" s="127"/>
      <c r="F48" s="7"/>
      <c r="G48" s="7"/>
      <c r="H48" s="7"/>
      <c r="I48" s="7"/>
      <c r="J48" s="7"/>
    </row>
    <row r="49" spans="1:10" x14ac:dyDescent="0.25">
      <c r="A49" s="26"/>
      <c r="B49" s="23"/>
      <c r="C49" s="23"/>
      <c r="D49" s="23"/>
      <c r="E49" s="127"/>
      <c r="F49" s="7"/>
      <c r="G49" s="7"/>
      <c r="H49" s="7"/>
      <c r="I49" s="7"/>
      <c r="J49" s="7"/>
    </row>
    <row r="50" spans="1:10" ht="20.25" x14ac:dyDescent="0.25">
      <c r="A50" s="26"/>
      <c r="B50" s="26"/>
      <c r="C50" s="27"/>
      <c r="D50" s="27"/>
      <c r="E50" s="127"/>
      <c r="F50" s="7"/>
      <c r="G50" s="7"/>
      <c r="H50" s="7"/>
      <c r="I50" s="7"/>
      <c r="J50" s="7"/>
    </row>
    <row r="51" spans="1:10" ht="46.5" customHeight="1" x14ac:dyDescent="0.25">
      <c r="A51" s="26"/>
      <c r="B51" s="26"/>
      <c r="C51" s="26"/>
      <c r="D51" s="100" t="s">
        <v>393</v>
      </c>
      <c r="E51" s="127"/>
      <c r="F51" s="7"/>
      <c r="G51" s="7"/>
      <c r="H51" s="7"/>
      <c r="I51" s="7"/>
      <c r="J51" s="7"/>
    </row>
    <row r="52" spans="1:10" ht="90" customHeight="1" x14ac:dyDescent="0.25">
      <c r="A52" s="26"/>
      <c r="B52" s="108" t="s">
        <v>359</v>
      </c>
      <c r="C52" s="26"/>
      <c r="D52" s="106" t="s">
        <v>286</v>
      </c>
      <c r="E52" s="128">
        <v>0.8</v>
      </c>
      <c r="F52" s="7"/>
      <c r="G52" s="7"/>
      <c r="H52" s="7"/>
      <c r="I52" s="7"/>
      <c r="J52" s="7"/>
    </row>
    <row r="53" spans="1:10" ht="66" x14ac:dyDescent="0.25">
      <c r="A53" s="26"/>
      <c r="B53" s="109" t="s">
        <v>363</v>
      </c>
      <c r="C53" s="27"/>
      <c r="D53" s="106" t="s">
        <v>394</v>
      </c>
      <c r="E53" s="128">
        <v>1</v>
      </c>
      <c r="F53" s="7"/>
      <c r="G53" s="7"/>
      <c r="H53" s="7"/>
      <c r="I53" s="7"/>
      <c r="J53" s="7"/>
    </row>
    <row r="54" spans="1:10" ht="20.25" x14ac:dyDescent="0.25">
      <c r="A54" s="26"/>
      <c r="B54" s="26"/>
      <c r="C54" s="27"/>
      <c r="D54" s="27"/>
      <c r="E54" s="127"/>
      <c r="F54" s="7"/>
      <c r="G54" s="7"/>
      <c r="H54" s="7"/>
      <c r="I54" s="7"/>
      <c r="J54" s="7"/>
    </row>
    <row r="55" spans="1:10" ht="20.25" x14ac:dyDescent="0.25">
      <c r="A55" s="26"/>
      <c r="B55" s="26"/>
      <c r="C55" s="27"/>
      <c r="D55" s="27"/>
      <c r="E55" s="127"/>
      <c r="F55" s="7"/>
      <c r="G55" s="7"/>
      <c r="H55" s="7"/>
      <c r="I55" s="7"/>
      <c r="J55" s="7"/>
    </row>
    <row r="56" spans="1:10" ht="20.25" x14ac:dyDescent="0.25">
      <c r="A56" s="26"/>
      <c r="B56" s="26"/>
      <c r="C56" s="27"/>
      <c r="D56" s="27"/>
      <c r="E56" s="127"/>
      <c r="F56" s="7"/>
      <c r="G56" s="7"/>
      <c r="H56" s="7"/>
      <c r="I56" s="7"/>
      <c r="J56" s="7"/>
    </row>
    <row r="57" spans="1:10" ht="20.25" x14ac:dyDescent="0.25">
      <c r="A57" s="26"/>
      <c r="B57" s="26"/>
      <c r="C57" s="27"/>
      <c r="D57" s="27"/>
      <c r="E57" s="127"/>
      <c r="F57" s="7"/>
      <c r="G57" s="7"/>
      <c r="H57" s="7"/>
      <c r="I57" s="7"/>
      <c r="J57" s="7"/>
    </row>
    <row r="58" spans="1:10" ht="20.25" x14ac:dyDescent="0.25">
      <c r="A58" s="26"/>
      <c r="B58" s="26"/>
      <c r="C58" s="27"/>
      <c r="D58" s="27"/>
      <c r="E58" s="127"/>
      <c r="F58" s="7"/>
      <c r="G58" s="7"/>
      <c r="H58" s="7"/>
      <c r="I58" s="7"/>
      <c r="J58" s="7"/>
    </row>
    <row r="59" spans="1:10" ht="20.25" x14ac:dyDescent="0.25">
      <c r="A59" s="26"/>
      <c r="B59" s="26"/>
      <c r="C59" s="27"/>
      <c r="D59" s="27"/>
      <c r="E59" s="127"/>
      <c r="F59" s="7"/>
      <c r="G59" s="7"/>
      <c r="H59" s="7"/>
      <c r="I59" s="7"/>
      <c r="J59" s="7"/>
    </row>
    <row r="60" spans="1:10" ht="20.25" x14ac:dyDescent="0.25">
      <c r="A60" s="26"/>
      <c r="B60" s="26"/>
      <c r="C60" s="27"/>
      <c r="D60" s="27"/>
      <c r="E60" s="127"/>
      <c r="F60" s="7"/>
      <c r="G60" s="7"/>
      <c r="H60" s="7"/>
      <c r="I60" s="7"/>
      <c r="J60" s="7"/>
    </row>
    <row r="61" spans="1:10" ht="20.25" x14ac:dyDescent="0.25">
      <c r="A61" s="26"/>
      <c r="B61" s="26"/>
      <c r="C61" s="27"/>
      <c r="D61" s="27"/>
      <c r="E61" s="127"/>
      <c r="F61" s="7"/>
      <c r="G61" s="7"/>
      <c r="H61" s="7"/>
      <c r="I61" s="7"/>
      <c r="J61" s="7"/>
    </row>
    <row r="62" spans="1:10" ht="20.25" x14ac:dyDescent="0.25">
      <c r="A62" s="26"/>
      <c r="B62" s="26"/>
      <c r="C62" s="27"/>
      <c r="D62" s="27"/>
      <c r="E62" s="127"/>
      <c r="F62" s="7"/>
      <c r="G62" s="7"/>
      <c r="H62" s="7"/>
      <c r="I62" s="7"/>
      <c r="J62" s="7"/>
    </row>
    <row r="63" spans="1:10" ht="20.25" x14ac:dyDescent="0.25">
      <c r="A63" s="26"/>
      <c r="B63" s="26"/>
      <c r="C63" s="27"/>
      <c r="D63" s="27"/>
      <c r="E63" s="127"/>
      <c r="F63" s="7"/>
      <c r="G63" s="7"/>
      <c r="H63" s="7"/>
      <c r="I63" s="7"/>
      <c r="J63" s="7"/>
    </row>
    <row r="64" spans="1:10" ht="20.25" x14ac:dyDescent="0.25">
      <c r="A64" s="26"/>
      <c r="B64" s="26"/>
      <c r="C64" s="27"/>
      <c r="D64" s="27"/>
      <c r="E64" s="127"/>
      <c r="F64" s="7"/>
      <c r="G64" s="7"/>
      <c r="H64" s="7"/>
      <c r="I64" s="7"/>
      <c r="J64" s="7"/>
    </row>
    <row r="65" spans="1:10" ht="20.25" x14ac:dyDescent="0.25">
      <c r="A65" s="26"/>
      <c r="B65" s="26"/>
      <c r="C65" s="27"/>
      <c r="D65" s="27"/>
      <c r="E65" s="127"/>
      <c r="F65" s="7"/>
      <c r="G65" s="7"/>
      <c r="H65" s="7"/>
      <c r="I65" s="7"/>
      <c r="J65" s="7"/>
    </row>
    <row r="66" spans="1:10" ht="20.25" x14ac:dyDescent="0.25">
      <c r="A66" s="26"/>
      <c r="B66" s="26"/>
      <c r="C66" s="27"/>
      <c r="D66" s="27"/>
      <c r="E66" s="127"/>
      <c r="F66" s="7"/>
      <c r="G66" s="7"/>
      <c r="H66" s="7"/>
      <c r="I66" s="7"/>
      <c r="J66" s="7"/>
    </row>
    <row r="67" spans="1:10" ht="20.25" x14ac:dyDescent="0.25">
      <c r="A67" s="26"/>
      <c r="B67" s="26"/>
      <c r="C67" s="27"/>
      <c r="D67" s="27"/>
      <c r="E67" s="127"/>
      <c r="F67" s="7"/>
      <c r="G67" s="7"/>
      <c r="H67" s="7"/>
      <c r="I67" s="7"/>
      <c r="J67" s="7"/>
    </row>
    <row r="68" spans="1:10" ht="20.25" x14ac:dyDescent="0.25">
      <c r="A68" s="26"/>
      <c r="B68" s="26"/>
      <c r="C68" s="27"/>
      <c r="D68" s="27"/>
      <c r="E68" s="127"/>
      <c r="F68" s="7"/>
      <c r="G68" s="7"/>
      <c r="H68" s="7"/>
      <c r="I68" s="7"/>
      <c r="J68" s="7"/>
    </row>
    <row r="69" spans="1:10" ht="20.25" x14ac:dyDescent="0.25">
      <c r="A69" s="26"/>
      <c r="B69" s="26"/>
      <c r="C69" s="27"/>
      <c r="D69" s="27"/>
      <c r="E69" s="127"/>
      <c r="F69" s="7"/>
      <c r="G69" s="7"/>
      <c r="H69" s="7"/>
      <c r="I69" s="7"/>
      <c r="J69" s="7"/>
    </row>
    <row r="70" spans="1:10" ht="20.25" x14ac:dyDescent="0.25">
      <c r="A70" s="26"/>
      <c r="B70" s="26"/>
      <c r="C70" s="27"/>
      <c r="D70" s="27"/>
      <c r="E70" s="127"/>
      <c r="F70" s="7"/>
      <c r="G70" s="7"/>
      <c r="H70" s="7"/>
      <c r="I70" s="7"/>
      <c r="J70" s="7"/>
    </row>
    <row r="71" spans="1:10" ht="20.25" x14ac:dyDescent="0.25">
      <c r="A71" s="26"/>
      <c r="B71" s="26"/>
      <c r="C71" s="27"/>
      <c r="D71" s="27"/>
      <c r="E71" s="127"/>
      <c r="F71" s="7"/>
      <c r="G71" s="7"/>
      <c r="H71" s="7"/>
      <c r="I71" s="7"/>
      <c r="J71" s="7"/>
    </row>
    <row r="72" spans="1:10" ht="20.25" x14ac:dyDescent="0.25">
      <c r="A72" s="26"/>
      <c r="B72" s="26"/>
      <c r="C72" s="27"/>
      <c r="D72" s="27"/>
      <c r="E72" s="127"/>
      <c r="F72" s="7"/>
      <c r="G72" s="7"/>
      <c r="H72" s="7"/>
      <c r="I72" s="7"/>
      <c r="J72" s="7"/>
    </row>
    <row r="73" spans="1:10" ht="20.25" x14ac:dyDescent="0.25">
      <c r="A73" s="26"/>
      <c r="B73" s="26"/>
      <c r="C73" s="27"/>
      <c r="D73" s="27"/>
      <c r="E73" s="127"/>
      <c r="F73" s="7"/>
      <c r="G73" s="7"/>
      <c r="H73" s="7"/>
      <c r="I73" s="7"/>
      <c r="J73" s="7"/>
    </row>
    <row r="74" spans="1:10" ht="20.25" x14ac:dyDescent="0.25">
      <c r="A74" s="26"/>
      <c r="B74" s="26"/>
      <c r="C74" s="27"/>
      <c r="D74" s="27"/>
      <c r="E74" s="127"/>
      <c r="F74" s="7"/>
      <c r="G74" s="7"/>
      <c r="H74" s="7"/>
      <c r="I74" s="7"/>
      <c r="J74" s="7"/>
    </row>
    <row r="75" spans="1:10" ht="20.25" x14ac:dyDescent="0.25">
      <c r="A75" s="26"/>
      <c r="B75" s="26"/>
      <c r="C75" s="27"/>
      <c r="D75" s="27"/>
      <c r="E75" s="127"/>
      <c r="F75" s="7"/>
      <c r="G75" s="7"/>
      <c r="H75" s="7"/>
      <c r="I75" s="7"/>
      <c r="J75" s="7"/>
    </row>
    <row r="76" spans="1:10" ht="20.25" x14ac:dyDescent="0.25">
      <c r="A76" s="26"/>
      <c r="B76" s="26"/>
      <c r="C76" s="27"/>
      <c r="D76" s="27"/>
      <c r="E76" s="127"/>
      <c r="F76" s="7"/>
      <c r="G76" s="7"/>
      <c r="H76" s="7"/>
      <c r="I76" s="7"/>
      <c r="J76" s="7"/>
    </row>
    <row r="77" spans="1:10" ht="20.25" x14ac:dyDescent="0.25">
      <c r="A77" s="26"/>
      <c r="B77" s="26"/>
      <c r="C77" s="27"/>
      <c r="D77" s="27"/>
      <c r="E77" s="127"/>
      <c r="F77" s="7"/>
      <c r="G77" s="7"/>
      <c r="H77" s="7"/>
      <c r="I77" s="7"/>
      <c r="J77" s="7"/>
    </row>
    <row r="78" spans="1:10" ht="20.25" x14ac:dyDescent="0.25">
      <c r="A78" s="26"/>
      <c r="B78" s="26"/>
      <c r="C78" s="27"/>
      <c r="D78" s="27"/>
      <c r="E78" s="127"/>
      <c r="F78" s="7"/>
      <c r="G78" s="7"/>
      <c r="H78" s="7"/>
      <c r="I78" s="7"/>
      <c r="J78" s="7"/>
    </row>
    <row r="79" spans="1:10" ht="20.25" x14ac:dyDescent="0.25">
      <c r="A79" s="26"/>
      <c r="B79" s="26"/>
      <c r="C79" s="27"/>
      <c r="D79" s="27"/>
      <c r="E79" s="127"/>
      <c r="F79" s="7"/>
      <c r="G79" s="7"/>
      <c r="H79" s="7"/>
      <c r="I79" s="7"/>
      <c r="J79" s="7"/>
    </row>
    <row r="80" spans="1:10" s="7" customFormat="1" ht="20.25" x14ac:dyDescent="0.25">
      <c r="A80" s="26"/>
      <c r="B80" s="26"/>
      <c r="C80" s="27"/>
      <c r="D80" s="27"/>
      <c r="E80" s="127"/>
    </row>
    <row r="81" spans="1:5" s="7" customFormat="1" ht="20.25" x14ac:dyDescent="0.25">
      <c r="A81" s="26"/>
      <c r="B81" s="26"/>
      <c r="C81" s="27"/>
      <c r="D81" s="27"/>
      <c r="E81" s="127"/>
    </row>
    <row r="82" spans="1:5" s="7" customFormat="1" ht="20.25" x14ac:dyDescent="0.25">
      <c r="A82" s="26"/>
      <c r="B82" s="26"/>
      <c r="C82" s="27"/>
      <c r="D82" s="27"/>
      <c r="E82" s="127"/>
    </row>
    <row r="83" spans="1:5" s="7" customFormat="1" ht="20.25" x14ac:dyDescent="0.25">
      <c r="A83" s="26"/>
      <c r="B83" s="26"/>
      <c r="C83" s="27"/>
      <c r="D83" s="27"/>
      <c r="E83" s="127"/>
    </row>
    <row r="84" spans="1:5" s="7" customFormat="1" ht="20.25" x14ac:dyDescent="0.25">
      <c r="A84" s="26"/>
      <c r="B84" s="26"/>
      <c r="C84" s="27"/>
      <c r="D84" s="27"/>
      <c r="E84" s="127"/>
    </row>
    <row r="85" spans="1:5" s="7" customFormat="1" ht="20.25" x14ac:dyDescent="0.25">
      <c r="A85" s="26"/>
      <c r="B85" s="26"/>
      <c r="C85" s="27"/>
      <c r="D85" s="27"/>
      <c r="E85" s="127"/>
    </row>
    <row r="86" spans="1:5" s="7" customFormat="1" ht="20.25" x14ac:dyDescent="0.25">
      <c r="A86" s="26"/>
      <c r="B86" s="26"/>
      <c r="C86" s="27"/>
      <c r="D86" s="27"/>
      <c r="E86" s="127"/>
    </row>
    <row r="87" spans="1:5" s="7" customFormat="1" ht="20.25" x14ac:dyDescent="0.25">
      <c r="A87" s="26"/>
      <c r="B87" s="26"/>
      <c r="C87" s="27"/>
      <c r="D87" s="27"/>
      <c r="E87" s="127"/>
    </row>
    <row r="88" spans="1:5" s="7" customFormat="1" ht="20.25" x14ac:dyDescent="0.25">
      <c r="A88" s="26"/>
      <c r="B88" s="26"/>
      <c r="C88" s="27"/>
      <c r="D88" s="27"/>
      <c r="E88" s="127"/>
    </row>
    <row r="89" spans="1:5" s="7" customFormat="1" ht="20.25" x14ac:dyDescent="0.25">
      <c r="A89" s="26"/>
      <c r="B89" s="26"/>
      <c r="C89" s="27"/>
      <c r="D89" s="27"/>
      <c r="E89" s="127"/>
    </row>
    <row r="90" spans="1:5" s="7" customFormat="1" ht="20.25" x14ac:dyDescent="0.25">
      <c r="A90" s="26"/>
      <c r="B90" s="26"/>
      <c r="C90" s="27"/>
      <c r="D90" s="27"/>
      <c r="E90" s="127"/>
    </row>
    <row r="91" spans="1:5" s="7" customFormat="1" ht="20.25" x14ac:dyDescent="0.25">
      <c r="A91" s="26"/>
      <c r="B91" s="26"/>
      <c r="C91" s="27"/>
      <c r="D91" s="27"/>
      <c r="E91" s="127"/>
    </row>
    <row r="92" spans="1:5" s="7" customFormat="1" ht="20.25" x14ac:dyDescent="0.25">
      <c r="A92" s="26"/>
      <c r="B92" s="26"/>
      <c r="C92" s="27"/>
      <c r="D92" s="27"/>
      <c r="E92" s="127"/>
    </row>
    <row r="93" spans="1:5" s="7" customFormat="1" ht="20.25" x14ac:dyDescent="0.25">
      <c r="A93" s="26"/>
      <c r="B93" s="26"/>
      <c r="C93" s="27"/>
      <c r="D93" s="27"/>
      <c r="E93" s="127"/>
    </row>
    <row r="94" spans="1:5" s="7" customFormat="1" ht="20.25" x14ac:dyDescent="0.25">
      <c r="A94" s="26"/>
      <c r="B94" s="26"/>
      <c r="C94" s="27"/>
      <c r="D94" s="27"/>
      <c r="E94" s="127"/>
    </row>
    <row r="95" spans="1:5" s="7" customFormat="1" ht="20.25" x14ac:dyDescent="0.25">
      <c r="A95" s="26"/>
      <c r="B95" s="26"/>
      <c r="C95" s="27"/>
      <c r="D95" s="27"/>
      <c r="E95" s="127"/>
    </row>
    <row r="96" spans="1:5" s="7" customFormat="1" ht="20.25" x14ac:dyDescent="0.25">
      <c r="A96" s="26"/>
      <c r="B96" s="26"/>
      <c r="C96" s="27"/>
      <c r="D96" s="27"/>
      <c r="E96" s="127"/>
    </row>
    <row r="97" spans="1:5" s="7" customFormat="1" ht="20.25" x14ac:dyDescent="0.25">
      <c r="A97" s="26"/>
      <c r="B97" s="26"/>
      <c r="C97" s="27"/>
      <c r="D97" s="27"/>
      <c r="E97" s="127"/>
    </row>
    <row r="98" spans="1:5" s="7" customFormat="1" ht="20.25" x14ac:dyDescent="0.25">
      <c r="A98" s="26"/>
      <c r="B98" s="26"/>
      <c r="C98" s="27"/>
      <c r="D98" s="27"/>
      <c r="E98" s="127"/>
    </row>
    <row r="99" spans="1:5" s="7" customFormat="1" ht="20.25" x14ac:dyDescent="0.25">
      <c r="A99" s="26"/>
      <c r="B99" s="26"/>
      <c r="C99" s="27"/>
      <c r="D99" s="27"/>
      <c r="E99" s="127"/>
    </row>
    <row r="100" spans="1:5" s="7" customFormat="1" ht="20.25" x14ac:dyDescent="0.25">
      <c r="A100" s="26"/>
      <c r="B100" s="26"/>
      <c r="C100" s="27"/>
      <c r="D100" s="27"/>
      <c r="E100" s="127"/>
    </row>
    <row r="101" spans="1:5" s="7" customFormat="1" ht="20.25" x14ac:dyDescent="0.25">
      <c r="A101" s="26"/>
      <c r="B101" s="26"/>
      <c r="C101" s="27"/>
      <c r="D101" s="27"/>
      <c r="E101" s="127"/>
    </row>
    <row r="102" spans="1:5" s="7" customFormat="1" ht="20.25" x14ac:dyDescent="0.25">
      <c r="A102" s="26"/>
      <c r="B102" s="26"/>
      <c r="C102" s="27"/>
      <c r="D102" s="27"/>
      <c r="E102" s="127"/>
    </row>
    <row r="103" spans="1:5" s="7" customFormat="1" ht="20.25" x14ac:dyDescent="0.25">
      <c r="A103" s="26"/>
      <c r="B103" s="26"/>
      <c r="C103" s="27"/>
      <c r="D103" s="27"/>
      <c r="E103" s="127"/>
    </row>
    <row r="104" spans="1:5" s="7" customFormat="1" ht="20.25" x14ac:dyDescent="0.25">
      <c r="A104" s="26"/>
      <c r="B104" s="26"/>
      <c r="C104" s="27"/>
      <c r="D104" s="27"/>
      <c r="E104" s="127"/>
    </row>
    <row r="105" spans="1:5" s="7" customFormat="1" ht="20.25" x14ac:dyDescent="0.25">
      <c r="A105" s="26"/>
      <c r="B105" s="26"/>
      <c r="C105" s="27"/>
      <c r="D105" s="27"/>
      <c r="E105" s="127"/>
    </row>
    <row r="106" spans="1:5" s="7" customFormat="1" ht="20.25" x14ac:dyDescent="0.25">
      <c r="A106" s="26"/>
      <c r="B106" s="26"/>
      <c r="C106" s="27"/>
      <c r="D106" s="27"/>
      <c r="E106" s="127"/>
    </row>
    <row r="107" spans="1:5" s="7" customFormat="1" ht="20.25" x14ac:dyDescent="0.25">
      <c r="A107" s="26"/>
      <c r="B107" s="26"/>
      <c r="C107" s="27"/>
      <c r="D107" s="27"/>
      <c r="E107" s="127"/>
    </row>
    <row r="108" spans="1:5" s="7" customFormat="1" ht="20.25" x14ac:dyDescent="0.25">
      <c r="A108" s="26"/>
      <c r="B108" s="26"/>
      <c r="C108" s="27"/>
      <c r="D108" s="27"/>
      <c r="E108" s="127"/>
    </row>
    <row r="109" spans="1:5" s="7" customFormat="1" ht="20.25" x14ac:dyDescent="0.25">
      <c r="A109" s="26"/>
      <c r="B109" s="26"/>
      <c r="C109" s="27"/>
      <c r="D109" s="27"/>
      <c r="E109" s="127"/>
    </row>
    <row r="110" spans="1:5" s="7" customFormat="1" ht="20.25" x14ac:dyDescent="0.25">
      <c r="A110" s="26"/>
      <c r="B110" s="26"/>
      <c r="C110" s="27"/>
      <c r="D110" s="27"/>
      <c r="E110" s="127"/>
    </row>
    <row r="111" spans="1:5" s="7" customFormat="1" ht="20.25" x14ac:dyDescent="0.25">
      <c r="A111" s="26"/>
      <c r="B111" s="26"/>
      <c r="C111" s="27"/>
      <c r="D111" s="27"/>
      <c r="E111" s="127"/>
    </row>
    <row r="112" spans="1:5" s="7" customFormat="1" ht="20.25" x14ac:dyDescent="0.25">
      <c r="A112" s="26"/>
      <c r="B112" s="26"/>
      <c r="C112" s="27"/>
      <c r="D112" s="27"/>
      <c r="E112" s="127"/>
    </row>
    <row r="113" spans="1:5" s="7" customFormat="1" ht="20.25" x14ac:dyDescent="0.25">
      <c r="A113" s="26"/>
      <c r="B113" s="26"/>
      <c r="C113" s="27"/>
      <c r="D113" s="27"/>
      <c r="E113" s="127"/>
    </row>
    <row r="114" spans="1:5" s="7" customFormat="1" ht="20.25" x14ac:dyDescent="0.25">
      <c r="A114" s="26"/>
      <c r="B114" s="26"/>
      <c r="C114" s="27"/>
      <c r="D114" s="27"/>
      <c r="E114" s="127"/>
    </row>
    <row r="115" spans="1:5" s="7" customFormat="1" ht="20.25" x14ac:dyDescent="0.25">
      <c r="A115" s="26"/>
      <c r="B115" s="26"/>
      <c r="C115" s="27"/>
      <c r="D115" s="27"/>
      <c r="E115" s="127"/>
    </row>
    <row r="116" spans="1:5" s="7" customFormat="1" ht="20.25" x14ac:dyDescent="0.25">
      <c r="A116" s="26"/>
      <c r="B116" s="26"/>
      <c r="C116" s="27"/>
      <c r="D116" s="27"/>
      <c r="E116" s="127"/>
    </row>
    <row r="117" spans="1:5" s="7" customFormat="1" ht="20.25" x14ac:dyDescent="0.25">
      <c r="A117" s="26"/>
      <c r="B117" s="26"/>
      <c r="C117" s="27"/>
      <c r="D117" s="27"/>
      <c r="E117" s="127"/>
    </row>
    <row r="118" spans="1:5" s="7" customFormat="1" ht="20.25" x14ac:dyDescent="0.25">
      <c r="A118" s="26"/>
      <c r="B118" s="26"/>
      <c r="C118" s="27"/>
      <c r="D118" s="27"/>
      <c r="E118" s="127"/>
    </row>
    <row r="119" spans="1:5" s="7" customFormat="1" ht="20.25" x14ac:dyDescent="0.25">
      <c r="A119" s="26"/>
      <c r="B119" s="26"/>
      <c r="C119" s="27"/>
      <c r="D119" s="27"/>
      <c r="E119" s="127"/>
    </row>
    <row r="120" spans="1:5" s="7" customFormat="1" ht="20.25" x14ac:dyDescent="0.25">
      <c r="A120" s="26"/>
      <c r="B120" s="26"/>
      <c r="C120" s="27"/>
      <c r="D120" s="27"/>
      <c r="E120" s="127"/>
    </row>
    <row r="121" spans="1:5" s="7" customFormat="1" ht="20.25" x14ac:dyDescent="0.25">
      <c r="A121" s="26"/>
      <c r="B121" s="26"/>
      <c r="C121" s="27"/>
      <c r="D121" s="27"/>
      <c r="E121" s="127"/>
    </row>
    <row r="122" spans="1:5" s="7" customFormat="1" ht="20.25" x14ac:dyDescent="0.25">
      <c r="A122" s="26"/>
      <c r="B122" s="26"/>
      <c r="C122" s="27"/>
      <c r="D122" s="27"/>
      <c r="E122" s="127"/>
    </row>
    <row r="123" spans="1:5" s="7" customFormat="1" ht="20.25" x14ac:dyDescent="0.25">
      <c r="A123" s="26"/>
      <c r="B123" s="26"/>
      <c r="C123" s="27"/>
      <c r="D123" s="27"/>
      <c r="E123" s="127"/>
    </row>
    <row r="124" spans="1:5" s="7" customFormat="1" ht="20.25" x14ac:dyDescent="0.25">
      <c r="A124" s="26"/>
      <c r="B124" s="26"/>
      <c r="C124" s="27"/>
      <c r="D124" s="27"/>
      <c r="E124" s="127"/>
    </row>
    <row r="125" spans="1:5" s="7" customFormat="1" ht="20.25" x14ac:dyDescent="0.25">
      <c r="A125" s="26"/>
      <c r="B125" s="26"/>
      <c r="C125" s="27"/>
      <c r="D125" s="27"/>
      <c r="E125" s="127"/>
    </row>
    <row r="126" spans="1:5" s="7" customFormat="1" ht="20.25" x14ac:dyDescent="0.25">
      <c r="A126" s="26"/>
      <c r="B126" s="26"/>
      <c r="C126" s="27"/>
      <c r="D126" s="27"/>
      <c r="E126" s="127"/>
    </row>
    <row r="127" spans="1:5" s="7" customFormat="1" ht="20.25" x14ac:dyDescent="0.25">
      <c r="A127" s="26"/>
      <c r="B127" s="26"/>
      <c r="C127" s="27"/>
      <c r="D127" s="27"/>
      <c r="E127" s="127"/>
    </row>
    <row r="128" spans="1:5" s="7" customFormat="1" ht="20.25" x14ac:dyDescent="0.25">
      <c r="A128" s="26"/>
      <c r="B128" s="26"/>
      <c r="C128" s="27"/>
      <c r="D128" s="27"/>
      <c r="E128" s="127"/>
    </row>
    <row r="129" spans="1:5" s="7" customFormat="1" ht="20.25" x14ac:dyDescent="0.25">
      <c r="A129" s="26"/>
      <c r="B129" s="26"/>
      <c r="C129" s="27"/>
      <c r="D129" s="27"/>
      <c r="E129" s="127"/>
    </row>
    <row r="130" spans="1:5" s="7" customFormat="1" ht="20.25" x14ac:dyDescent="0.25">
      <c r="A130" s="26"/>
      <c r="B130" s="26"/>
      <c r="C130" s="27"/>
      <c r="D130" s="27"/>
      <c r="E130" s="127"/>
    </row>
    <row r="131" spans="1:5" s="7" customFormat="1" ht="20.25" x14ac:dyDescent="0.25">
      <c r="A131" s="26"/>
      <c r="B131" s="26"/>
      <c r="C131" s="27"/>
      <c r="D131" s="27"/>
      <c r="E131" s="127"/>
    </row>
    <row r="132" spans="1:5" s="7" customFormat="1" ht="20.25" x14ac:dyDescent="0.25">
      <c r="A132" s="26"/>
      <c r="B132" s="26"/>
      <c r="C132" s="27"/>
      <c r="D132" s="27"/>
      <c r="E132" s="127"/>
    </row>
    <row r="133" spans="1:5" s="7" customFormat="1" ht="20.25" x14ac:dyDescent="0.25">
      <c r="A133" s="26"/>
      <c r="B133" s="26"/>
      <c r="C133" s="27"/>
      <c r="D133" s="27"/>
      <c r="E133" s="127"/>
    </row>
    <row r="134" spans="1:5" s="7" customFormat="1" ht="20.25" x14ac:dyDescent="0.25">
      <c r="A134" s="26"/>
      <c r="B134" s="26"/>
      <c r="C134" s="27"/>
      <c r="D134" s="27"/>
      <c r="E134" s="127"/>
    </row>
    <row r="135" spans="1:5" s="7" customFormat="1" ht="20.25" x14ac:dyDescent="0.25">
      <c r="A135" s="26"/>
      <c r="B135" s="26"/>
      <c r="C135" s="27"/>
      <c r="D135" s="27"/>
      <c r="E135" s="127"/>
    </row>
    <row r="136" spans="1:5" s="7" customFormat="1" ht="20.25" x14ac:dyDescent="0.25">
      <c r="A136" s="26"/>
      <c r="B136" s="26"/>
      <c r="C136" s="27"/>
      <c r="D136" s="27"/>
      <c r="E136" s="127"/>
    </row>
    <row r="137" spans="1:5" s="7" customFormat="1" ht="20.25" x14ac:dyDescent="0.25">
      <c r="A137" s="26"/>
      <c r="B137" s="26"/>
      <c r="C137" s="27"/>
      <c r="D137" s="27"/>
      <c r="E137" s="127"/>
    </row>
    <row r="138" spans="1:5" s="7" customFormat="1" ht="20.25" x14ac:dyDescent="0.25">
      <c r="A138" s="26"/>
      <c r="B138" s="26"/>
      <c r="C138" s="27"/>
      <c r="D138" s="27"/>
      <c r="E138" s="127"/>
    </row>
    <row r="139" spans="1:5" s="7" customFormat="1" ht="20.25" x14ac:dyDescent="0.25">
      <c r="A139" s="26"/>
      <c r="B139" s="26"/>
      <c r="C139" s="27"/>
      <c r="D139" s="27"/>
      <c r="E139" s="127"/>
    </row>
    <row r="140" spans="1:5" s="7" customFormat="1" ht="20.25" x14ac:dyDescent="0.25">
      <c r="A140" s="26"/>
      <c r="B140" s="26"/>
      <c r="C140" s="27"/>
      <c r="D140" s="27"/>
      <c r="E140" s="127"/>
    </row>
    <row r="141" spans="1:5" s="7" customFormat="1" ht="20.25" x14ac:dyDescent="0.25">
      <c r="A141" s="26"/>
      <c r="B141" s="26"/>
      <c r="C141" s="27"/>
      <c r="D141" s="27"/>
      <c r="E141" s="127"/>
    </row>
    <row r="142" spans="1:5" s="7" customFormat="1" ht="20.25" x14ac:dyDescent="0.25">
      <c r="A142" s="26"/>
      <c r="B142" s="26"/>
      <c r="C142" s="27"/>
      <c r="D142" s="27"/>
      <c r="E142" s="127"/>
    </row>
    <row r="143" spans="1:5" s="7" customFormat="1" ht="20.25" x14ac:dyDescent="0.25">
      <c r="A143" s="26"/>
      <c r="B143" s="26"/>
      <c r="C143" s="27"/>
      <c r="D143" s="27"/>
      <c r="E143" s="127"/>
    </row>
    <row r="144" spans="1:5" s="7" customFormat="1" ht="20.25" x14ac:dyDescent="0.25">
      <c r="A144" s="26"/>
      <c r="B144" s="26"/>
      <c r="C144" s="27"/>
      <c r="D144" s="27"/>
      <c r="E144" s="127"/>
    </row>
    <row r="145" spans="1:5" s="7" customFormat="1" ht="20.25" x14ac:dyDescent="0.25">
      <c r="A145" s="26"/>
      <c r="B145" s="26"/>
      <c r="C145" s="27"/>
      <c r="D145" s="27"/>
      <c r="E145" s="127"/>
    </row>
    <row r="146" spans="1:5" s="7" customFormat="1" ht="20.25" x14ac:dyDescent="0.25">
      <c r="A146" s="26"/>
      <c r="B146" s="26"/>
      <c r="C146" s="27"/>
      <c r="D146" s="27"/>
      <c r="E146" s="127"/>
    </row>
    <row r="147" spans="1:5" s="7" customFormat="1" ht="20.25" x14ac:dyDescent="0.25">
      <c r="A147" s="26"/>
      <c r="B147" s="26"/>
      <c r="C147" s="27"/>
      <c r="D147" s="27"/>
      <c r="E147" s="127"/>
    </row>
    <row r="148" spans="1:5" s="7" customFormat="1" ht="20.25" x14ac:dyDescent="0.25">
      <c r="A148" s="26"/>
      <c r="B148" s="26"/>
      <c r="C148" s="27"/>
      <c r="D148" s="27"/>
      <c r="E148" s="127"/>
    </row>
    <row r="149" spans="1:5" s="7" customFormat="1" ht="20.25" x14ac:dyDescent="0.25">
      <c r="A149" s="26"/>
      <c r="B149" s="26"/>
      <c r="C149" s="27"/>
      <c r="D149" s="27"/>
      <c r="E149" s="127"/>
    </row>
    <row r="150" spans="1:5" s="7" customFormat="1" ht="20.25" x14ac:dyDescent="0.25">
      <c r="A150" s="26"/>
      <c r="B150" s="26"/>
      <c r="C150" s="27"/>
      <c r="D150" s="27"/>
      <c r="E150" s="127"/>
    </row>
    <row r="151" spans="1:5" s="7" customFormat="1" ht="20.25" x14ac:dyDescent="0.25">
      <c r="A151" s="26"/>
      <c r="B151" s="26"/>
      <c r="C151" s="27"/>
      <c r="D151" s="27"/>
      <c r="E151" s="127"/>
    </row>
    <row r="152" spans="1:5" s="7" customFormat="1" ht="20.25" x14ac:dyDescent="0.25">
      <c r="A152" s="26"/>
      <c r="B152" s="26"/>
      <c r="C152" s="27"/>
      <c r="D152" s="27"/>
      <c r="E152" s="127"/>
    </row>
    <row r="153" spans="1:5" s="7" customFormat="1" ht="20.25" x14ac:dyDescent="0.25">
      <c r="A153" s="26"/>
      <c r="B153" s="26"/>
      <c r="C153" s="27"/>
      <c r="D153" s="27"/>
      <c r="E153" s="127"/>
    </row>
    <row r="154" spans="1:5" s="7" customFormat="1" ht="20.25" x14ac:dyDescent="0.25">
      <c r="A154" s="26"/>
      <c r="B154" s="26"/>
      <c r="C154" s="27"/>
      <c r="D154" s="27"/>
      <c r="E154" s="127"/>
    </row>
    <row r="155" spans="1:5" s="7" customFormat="1" ht="20.25" x14ac:dyDescent="0.25">
      <c r="A155" s="26"/>
      <c r="B155" s="26"/>
      <c r="C155" s="27"/>
      <c r="D155" s="27"/>
      <c r="E155" s="127"/>
    </row>
    <row r="156" spans="1:5" s="7" customFormat="1" ht="20.25" x14ac:dyDescent="0.25">
      <c r="A156" s="26"/>
      <c r="B156" s="26"/>
      <c r="C156" s="27"/>
      <c r="D156" s="27"/>
      <c r="E156" s="127"/>
    </row>
    <row r="157" spans="1:5" s="7" customFormat="1" ht="20.25" x14ac:dyDescent="0.25">
      <c r="A157" s="26"/>
      <c r="B157" s="26"/>
      <c r="C157" s="27"/>
      <c r="D157" s="27"/>
      <c r="E157" s="127"/>
    </row>
    <row r="158" spans="1:5" s="7" customFormat="1" ht="20.25" x14ac:dyDescent="0.25">
      <c r="A158" s="26"/>
      <c r="B158" s="26"/>
      <c r="C158" s="27"/>
      <c r="D158" s="27"/>
      <c r="E158" s="127"/>
    </row>
    <row r="159" spans="1:5" s="7" customFormat="1" ht="20.25" x14ac:dyDescent="0.25">
      <c r="A159" s="26"/>
      <c r="B159" s="26"/>
      <c r="C159" s="27"/>
      <c r="D159" s="27"/>
      <c r="E159" s="127"/>
    </row>
    <row r="160" spans="1:5" s="7" customFormat="1" ht="20.25" x14ac:dyDescent="0.25">
      <c r="A160" s="26"/>
      <c r="B160" s="26"/>
      <c r="C160" s="27"/>
      <c r="D160" s="27"/>
      <c r="E160" s="127"/>
    </row>
    <row r="161" spans="1:5" s="7" customFormat="1" ht="20.25" x14ac:dyDescent="0.25">
      <c r="A161" s="26"/>
      <c r="B161" s="26"/>
      <c r="C161" s="27"/>
      <c r="D161" s="27"/>
      <c r="E161" s="127"/>
    </row>
    <row r="162" spans="1:5" s="7" customFormat="1" ht="20.25" x14ac:dyDescent="0.25">
      <c r="A162" s="26"/>
      <c r="B162" s="26"/>
      <c r="C162" s="27"/>
      <c r="D162" s="27"/>
      <c r="E162" s="127"/>
    </row>
    <row r="163" spans="1:5" s="7" customFormat="1" ht="20.25" x14ac:dyDescent="0.25">
      <c r="A163" s="26"/>
      <c r="B163" s="26"/>
      <c r="C163" s="27"/>
      <c r="D163" s="27"/>
      <c r="E163" s="127"/>
    </row>
    <row r="164" spans="1:5" s="7" customFormat="1" ht="20.25" x14ac:dyDescent="0.25">
      <c r="A164" s="26"/>
      <c r="B164" s="26"/>
      <c r="C164" s="27"/>
      <c r="D164" s="27"/>
      <c r="E164" s="127"/>
    </row>
    <row r="165" spans="1:5" s="7" customFormat="1" ht="20.25" x14ac:dyDescent="0.25">
      <c r="A165" s="26"/>
      <c r="B165" s="26"/>
      <c r="C165" s="27"/>
      <c r="D165" s="27"/>
      <c r="E165" s="127"/>
    </row>
    <row r="166" spans="1:5" s="7" customFormat="1" ht="20.25" x14ac:dyDescent="0.25">
      <c r="A166" s="26"/>
      <c r="B166" s="26"/>
      <c r="C166" s="27"/>
      <c r="D166" s="27"/>
      <c r="E166" s="127"/>
    </row>
    <row r="167" spans="1:5" s="7" customFormat="1" ht="20.25" x14ac:dyDescent="0.25">
      <c r="A167" s="26"/>
      <c r="B167" s="26"/>
      <c r="C167" s="27"/>
      <c r="D167" s="27"/>
      <c r="E167" s="127"/>
    </row>
    <row r="168" spans="1:5" s="7" customFormat="1" ht="20.25" x14ac:dyDescent="0.25">
      <c r="A168" s="26"/>
      <c r="B168" s="26"/>
      <c r="C168" s="27"/>
      <c r="D168" s="27"/>
      <c r="E168" s="127"/>
    </row>
    <row r="169" spans="1:5" s="7" customFormat="1" ht="20.25" x14ac:dyDescent="0.25">
      <c r="A169" s="26"/>
      <c r="B169" s="26"/>
      <c r="C169" s="27"/>
      <c r="D169" s="27"/>
      <c r="E169" s="127"/>
    </row>
    <row r="170" spans="1:5" s="7" customFormat="1" ht="20.25" x14ac:dyDescent="0.25">
      <c r="A170" s="26"/>
      <c r="B170" s="26"/>
      <c r="C170" s="27"/>
      <c r="D170" s="27"/>
      <c r="E170" s="127"/>
    </row>
    <row r="171" spans="1:5" s="7" customFormat="1" ht="20.25" x14ac:dyDescent="0.25">
      <c r="A171" s="26"/>
      <c r="B171" s="26"/>
      <c r="C171" s="27"/>
      <c r="D171" s="27"/>
      <c r="E171" s="127"/>
    </row>
    <row r="172" spans="1:5" s="7" customFormat="1" ht="20.25" x14ac:dyDescent="0.25">
      <c r="A172" s="26"/>
      <c r="B172" s="26"/>
      <c r="C172" s="27"/>
      <c r="D172" s="27"/>
      <c r="E172" s="127"/>
    </row>
    <row r="173" spans="1:5" s="7" customFormat="1" ht="20.25" x14ac:dyDescent="0.25">
      <c r="A173" s="26"/>
      <c r="B173" s="26"/>
      <c r="C173" s="27"/>
      <c r="D173" s="27"/>
      <c r="E173" s="127"/>
    </row>
    <row r="174" spans="1:5" s="7" customFormat="1" ht="20.25" x14ac:dyDescent="0.25">
      <c r="A174" s="26"/>
      <c r="B174" s="26"/>
      <c r="C174" s="27"/>
      <c r="D174" s="27"/>
      <c r="E174" s="127"/>
    </row>
    <row r="175" spans="1:5" s="7" customFormat="1" ht="20.25" x14ac:dyDescent="0.25">
      <c r="A175" s="26"/>
      <c r="B175" s="26"/>
      <c r="C175" s="27"/>
      <c r="D175" s="27"/>
      <c r="E175" s="127"/>
    </row>
    <row r="176" spans="1:5" s="7" customFormat="1" ht="20.25" x14ac:dyDescent="0.25">
      <c r="A176" s="26"/>
      <c r="B176" s="26"/>
      <c r="C176" s="27"/>
      <c r="D176" s="27"/>
      <c r="E176" s="127"/>
    </row>
    <row r="177" spans="1:5" s="7" customFormat="1" ht="20.25" x14ac:dyDescent="0.25">
      <c r="A177" s="26"/>
      <c r="B177" s="26"/>
      <c r="C177" s="27"/>
      <c r="D177" s="27"/>
      <c r="E177" s="127"/>
    </row>
    <row r="178" spans="1:5" s="7" customFormat="1" ht="20.25" x14ac:dyDescent="0.25">
      <c r="A178" s="26"/>
      <c r="B178" s="26"/>
      <c r="C178" s="27"/>
      <c r="D178" s="27"/>
      <c r="E178" s="127"/>
    </row>
    <row r="179" spans="1:5" s="7" customFormat="1" ht="20.25" x14ac:dyDescent="0.25">
      <c r="A179" s="26"/>
      <c r="B179" s="26"/>
      <c r="C179" s="27"/>
      <c r="D179" s="27"/>
      <c r="E179" s="127"/>
    </row>
    <row r="180" spans="1:5" s="7" customFormat="1" ht="20.25" x14ac:dyDescent="0.25">
      <c r="A180" s="26"/>
      <c r="B180" s="26"/>
      <c r="C180" s="27"/>
      <c r="D180" s="27"/>
      <c r="E180" s="127"/>
    </row>
    <row r="181" spans="1:5" s="7" customFormat="1" ht="20.25" x14ac:dyDescent="0.25">
      <c r="A181" s="26"/>
      <c r="B181" s="26"/>
      <c r="C181" s="27"/>
      <c r="D181" s="27"/>
      <c r="E181" s="127"/>
    </row>
    <row r="182" spans="1:5" s="7" customFormat="1" ht="20.25" x14ac:dyDescent="0.25">
      <c r="A182" s="26"/>
      <c r="B182" s="26"/>
      <c r="C182" s="27"/>
      <c r="D182" s="27"/>
      <c r="E182" s="127"/>
    </row>
    <row r="183" spans="1:5" s="7" customFormat="1" ht="20.25" x14ac:dyDescent="0.25">
      <c r="A183" s="26"/>
      <c r="B183" s="26"/>
      <c r="C183" s="27"/>
      <c r="D183" s="27"/>
      <c r="E183" s="127"/>
    </row>
    <row r="184" spans="1:5" s="7" customFormat="1" ht="20.25" x14ac:dyDescent="0.25">
      <c r="A184" s="26"/>
      <c r="B184" s="26"/>
      <c r="C184" s="27"/>
      <c r="D184" s="27"/>
      <c r="E184" s="127"/>
    </row>
    <row r="185" spans="1:5" s="7" customFormat="1" ht="20.25" x14ac:dyDescent="0.25">
      <c r="A185" s="26"/>
      <c r="B185" s="26"/>
      <c r="C185" s="27"/>
      <c r="D185" s="27"/>
      <c r="E185" s="127"/>
    </row>
    <row r="186" spans="1:5" s="7" customFormat="1" ht="20.25" x14ac:dyDescent="0.25">
      <c r="A186" s="26"/>
      <c r="B186" s="26"/>
      <c r="C186" s="27"/>
      <c r="D186" s="27"/>
      <c r="E186" s="127"/>
    </row>
    <row r="187" spans="1:5" s="7" customFormat="1" ht="20.25" x14ac:dyDescent="0.25">
      <c r="A187" s="26"/>
      <c r="B187" s="26"/>
      <c r="C187" s="27"/>
      <c r="D187" s="27"/>
      <c r="E187" s="127"/>
    </row>
    <row r="188" spans="1:5" s="7" customFormat="1" ht="20.25" x14ac:dyDescent="0.25">
      <c r="A188" s="26"/>
      <c r="B188" s="26"/>
      <c r="C188" s="27"/>
      <c r="D188" s="27"/>
      <c r="E188" s="127"/>
    </row>
    <row r="189" spans="1:5" s="7" customFormat="1" ht="20.25" x14ac:dyDescent="0.25">
      <c r="A189" s="26"/>
      <c r="B189" s="26"/>
      <c r="C189" s="27"/>
      <c r="D189" s="27"/>
      <c r="E189" s="127"/>
    </row>
    <row r="190" spans="1:5" s="7" customFormat="1" ht="20.25" x14ac:dyDescent="0.25">
      <c r="A190" s="26"/>
      <c r="B190" s="26"/>
      <c r="C190" s="27"/>
      <c r="D190" s="27"/>
      <c r="E190" s="127"/>
    </row>
    <row r="191" spans="1:5" s="7" customFormat="1" ht="20.25" x14ac:dyDescent="0.25">
      <c r="A191" s="26"/>
      <c r="B191" s="26"/>
      <c r="C191" s="27"/>
      <c r="D191" s="27"/>
      <c r="E191" s="127"/>
    </row>
    <row r="192" spans="1:5" s="7" customFormat="1" ht="20.25" x14ac:dyDescent="0.25">
      <c r="A192" s="26"/>
      <c r="B192" s="26"/>
      <c r="C192" s="27"/>
      <c r="D192" s="27"/>
      <c r="E192" s="127"/>
    </row>
    <row r="193" spans="1:5" s="7" customFormat="1" ht="20.25" x14ac:dyDescent="0.25">
      <c r="A193" s="26"/>
      <c r="B193" s="26"/>
      <c r="C193" s="27"/>
      <c r="D193" s="27"/>
      <c r="E193" s="127"/>
    </row>
    <row r="194" spans="1:5" s="7" customFormat="1" ht="20.25" x14ac:dyDescent="0.25">
      <c r="A194" s="26"/>
      <c r="B194" s="26"/>
      <c r="C194" s="27"/>
      <c r="D194" s="27"/>
      <c r="E194" s="127"/>
    </row>
    <row r="195" spans="1:5" s="7" customFormat="1" ht="20.25" x14ac:dyDescent="0.25">
      <c r="A195" s="26"/>
      <c r="B195" s="26"/>
      <c r="C195" s="27"/>
      <c r="D195" s="27"/>
      <c r="E195" s="127"/>
    </row>
    <row r="196" spans="1:5" s="7" customFormat="1" ht="20.25" x14ac:dyDescent="0.25">
      <c r="A196" s="26"/>
      <c r="B196" s="26"/>
      <c r="C196" s="27"/>
      <c r="D196" s="27"/>
      <c r="E196" s="127"/>
    </row>
    <row r="197" spans="1:5" s="7" customFormat="1" ht="20.25" x14ac:dyDescent="0.25">
      <c r="A197" s="26"/>
      <c r="B197" s="26"/>
      <c r="C197" s="27"/>
      <c r="D197" s="27"/>
      <c r="E197" s="127"/>
    </row>
    <row r="198" spans="1:5" s="7" customFormat="1" ht="20.25" x14ac:dyDescent="0.25">
      <c r="A198" s="26"/>
      <c r="B198" s="26"/>
      <c r="C198" s="27"/>
      <c r="D198" s="27"/>
      <c r="E198" s="127"/>
    </row>
    <row r="199" spans="1:5" s="7" customFormat="1" ht="20.25" x14ac:dyDescent="0.25">
      <c r="A199" s="26"/>
      <c r="B199" s="26"/>
      <c r="C199" s="27"/>
      <c r="D199" s="27"/>
      <c r="E199" s="127"/>
    </row>
    <row r="200" spans="1:5" s="7" customFormat="1" ht="20.25" x14ac:dyDescent="0.25">
      <c r="A200" s="26"/>
      <c r="B200" s="26"/>
      <c r="C200" s="27"/>
      <c r="D200" s="27"/>
      <c r="E200" s="127"/>
    </row>
    <row r="201" spans="1:5" s="7" customFormat="1" ht="20.25" x14ac:dyDescent="0.25">
      <c r="A201" s="26"/>
      <c r="B201" s="26"/>
      <c r="C201" s="27"/>
      <c r="D201" s="27"/>
      <c r="E201" s="127"/>
    </row>
    <row r="202" spans="1:5" s="7" customFormat="1" ht="20.25" x14ac:dyDescent="0.25">
      <c r="A202" s="26"/>
      <c r="B202" s="26"/>
      <c r="C202" s="27"/>
      <c r="D202" s="27"/>
      <c r="E202" s="127"/>
    </row>
    <row r="203" spans="1:5" s="7" customFormat="1" ht="20.25" x14ac:dyDescent="0.25">
      <c r="A203" s="26"/>
      <c r="B203" s="26"/>
      <c r="C203" s="27"/>
      <c r="D203" s="27"/>
      <c r="E203" s="127"/>
    </row>
    <row r="204" spans="1:5" s="7" customFormat="1" ht="20.25" x14ac:dyDescent="0.25">
      <c r="A204" s="26"/>
      <c r="B204" s="26"/>
      <c r="C204" s="27"/>
      <c r="D204" s="27"/>
      <c r="E204" s="127"/>
    </row>
    <row r="205" spans="1:5" s="7" customFormat="1" ht="20.25" x14ac:dyDescent="0.25">
      <c r="A205" s="26"/>
      <c r="B205" s="26"/>
      <c r="C205" s="27"/>
      <c r="D205" s="27"/>
      <c r="E205" s="127"/>
    </row>
    <row r="206" spans="1:5" s="7" customFormat="1" ht="20.25" x14ac:dyDescent="0.25">
      <c r="A206" s="26"/>
      <c r="B206" s="26"/>
      <c r="C206" s="27"/>
      <c r="D206" s="27"/>
      <c r="E206" s="127"/>
    </row>
    <row r="207" spans="1:5" s="7" customFormat="1" ht="20.25" x14ac:dyDescent="0.25">
      <c r="A207" s="26"/>
      <c r="B207" s="26"/>
      <c r="C207" s="27"/>
      <c r="D207" s="27"/>
      <c r="E207" s="127"/>
    </row>
    <row r="208" spans="1:5" s="7" customFormat="1" ht="20.25" x14ac:dyDescent="0.25">
      <c r="A208" s="26"/>
      <c r="B208" s="26"/>
      <c r="C208" s="27"/>
      <c r="D208" s="27"/>
      <c r="E208" s="127"/>
    </row>
    <row r="209" spans="1:5" s="7" customFormat="1" ht="20.25" x14ac:dyDescent="0.25">
      <c r="A209" s="26"/>
      <c r="B209" s="26"/>
      <c r="C209" s="27"/>
      <c r="D209" s="27"/>
      <c r="E209" s="127"/>
    </row>
    <row r="210" spans="1:5" s="7" customFormat="1" ht="20.25" x14ac:dyDescent="0.25">
      <c r="A210" s="26"/>
      <c r="B210" s="26"/>
      <c r="C210" s="27"/>
      <c r="D210" s="27"/>
      <c r="E210" s="127"/>
    </row>
    <row r="211" spans="1:5" s="7" customFormat="1" ht="20.25" x14ac:dyDescent="0.25">
      <c r="A211" s="26"/>
      <c r="B211" s="26"/>
      <c r="C211" s="27"/>
      <c r="D211" s="27"/>
      <c r="E211" s="127"/>
    </row>
    <row r="212" spans="1:5" s="7" customFormat="1" ht="20.25" x14ac:dyDescent="0.25">
      <c r="A212" s="26"/>
      <c r="B212" s="26"/>
      <c r="C212" s="27"/>
      <c r="D212" s="27"/>
      <c r="E212" s="127"/>
    </row>
    <row r="213" spans="1:5" s="7" customFormat="1" ht="20.25" x14ac:dyDescent="0.25">
      <c r="A213" s="26"/>
      <c r="B213" s="26"/>
      <c r="C213" s="27"/>
      <c r="D213" s="27"/>
      <c r="E213" s="127"/>
    </row>
    <row r="214" spans="1:5" s="7" customFormat="1" ht="20.25" x14ac:dyDescent="0.25">
      <c r="A214" s="26"/>
      <c r="B214" s="26"/>
      <c r="C214" s="27"/>
      <c r="D214" s="27"/>
      <c r="E214" s="127"/>
    </row>
    <row r="215" spans="1:5" s="7" customFormat="1" ht="20.25" x14ac:dyDescent="0.25">
      <c r="A215" s="26"/>
      <c r="B215" s="26"/>
      <c r="C215" s="27"/>
      <c r="D215" s="27"/>
      <c r="E215" s="127"/>
    </row>
    <row r="216" spans="1:5" s="7" customFormat="1" ht="20.25" x14ac:dyDescent="0.25">
      <c r="A216" s="26"/>
      <c r="B216" s="26"/>
      <c r="C216" s="27"/>
      <c r="D216" s="27"/>
      <c r="E216" s="127"/>
    </row>
    <row r="217" spans="1:5" s="7" customFormat="1" ht="20.25" x14ac:dyDescent="0.25">
      <c r="A217" s="26"/>
      <c r="B217" s="26"/>
      <c r="C217" s="27"/>
      <c r="D217" s="27"/>
      <c r="E217" s="127"/>
    </row>
    <row r="218" spans="1:5" s="7" customFormat="1" ht="20.25" x14ac:dyDescent="0.25">
      <c r="A218" s="26"/>
      <c r="B218" s="26"/>
      <c r="C218" s="27"/>
      <c r="D218" s="27"/>
      <c r="E218" s="127"/>
    </row>
    <row r="219" spans="1:5" s="7" customFormat="1" ht="20.25" x14ac:dyDescent="0.25">
      <c r="A219" s="26"/>
      <c r="B219" s="26"/>
      <c r="C219" s="27"/>
      <c r="D219" s="27"/>
      <c r="E219" s="127"/>
    </row>
    <row r="220" spans="1:5" s="7" customFormat="1" ht="20.25" x14ac:dyDescent="0.25">
      <c r="A220" s="26"/>
      <c r="B220" s="26"/>
      <c r="C220" s="27"/>
      <c r="D220" s="27"/>
      <c r="E220" s="127"/>
    </row>
    <row r="221" spans="1:5" s="7" customFormat="1" ht="20.25" x14ac:dyDescent="0.25">
      <c r="A221" s="26"/>
      <c r="B221" s="26"/>
      <c r="C221" s="27"/>
      <c r="D221" s="27"/>
      <c r="E221" s="127"/>
    </row>
    <row r="222" spans="1:5" s="7" customFormat="1" ht="20.25" x14ac:dyDescent="0.25">
      <c r="A222" s="26"/>
      <c r="B222" s="26"/>
      <c r="C222" s="27"/>
      <c r="D222" s="27"/>
      <c r="E222" s="127"/>
    </row>
    <row r="223" spans="1:5" s="7" customFormat="1" ht="20.25" x14ac:dyDescent="0.25">
      <c r="A223" s="26"/>
      <c r="B223" s="26"/>
      <c r="C223" s="27"/>
      <c r="D223" s="27"/>
      <c r="E223" s="127"/>
    </row>
    <row r="224" spans="1:5" s="7" customFormat="1" ht="20.25" x14ac:dyDescent="0.25">
      <c r="A224" s="26"/>
      <c r="B224" s="26"/>
      <c r="C224" s="27"/>
      <c r="D224" s="27"/>
      <c r="E224" s="127"/>
    </row>
    <row r="225" spans="1:7" s="7" customFormat="1" ht="20.25" x14ac:dyDescent="0.25">
      <c r="A225" s="26"/>
      <c r="B225" s="26"/>
      <c r="C225" s="27"/>
      <c r="D225" s="27"/>
      <c r="E225" s="127"/>
    </row>
    <row r="226" spans="1:7" s="7" customFormat="1" ht="20.25" x14ac:dyDescent="0.25">
      <c r="A226" s="26"/>
      <c r="B226" s="26"/>
      <c r="C226" s="27"/>
      <c r="D226" s="27"/>
      <c r="E226" s="127"/>
    </row>
    <row r="227" spans="1:7" s="7" customFormat="1" ht="20.25" x14ac:dyDescent="0.25">
      <c r="A227" s="26"/>
      <c r="B227" s="26"/>
      <c r="C227" s="27"/>
      <c r="D227" s="27"/>
      <c r="E227" s="127"/>
    </row>
    <row r="228" spans="1:7" s="7" customFormat="1" ht="20.25" x14ac:dyDescent="0.25">
      <c r="A228" s="26"/>
      <c r="B228" s="26"/>
      <c r="C228" s="27"/>
      <c r="D228" s="27"/>
      <c r="E228" s="127"/>
    </row>
    <row r="229" spans="1:7" s="7" customFormat="1" ht="20.25" x14ac:dyDescent="0.25">
      <c r="A229" s="26"/>
      <c r="B229" s="26"/>
      <c r="C229" s="27"/>
      <c r="D229" s="27"/>
      <c r="E229" s="127"/>
    </row>
    <row r="230" spans="1:7" s="7" customFormat="1" ht="20.25" x14ac:dyDescent="0.25">
      <c r="A230" s="26"/>
      <c r="B230" s="26"/>
      <c r="C230" s="27"/>
      <c r="D230" s="27"/>
      <c r="E230" s="127"/>
    </row>
    <row r="231" spans="1:7" ht="20.25" x14ac:dyDescent="0.25">
      <c r="A231" s="26"/>
      <c r="B231" s="29"/>
      <c r="C231" s="30"/>
      <c r="D231" s="30"/>
    </row>
    <row r="232" spans="1:7" ht="20.25" x14ac:dyDescent="0.25">
      <c r="A232" s="26"/>
      <c r="B232" s="29"/>
      <c r="C232" s="30"/>
      <c r="D232" s="30"/>
    </row>
    <row r="233" spans="1:7" ht="20.25" x14ac:dyDescent="0.25">
      <c r="A233" s="26"/>
      <c r="B233" s="29"/>
      <c r="C233" s="30"/>
      <c r="D233" s="30"/>
    </row>
    <row r="234" spans="1:7" ht="20.25" x14ac:dyDescent="0.25">
      <c r="A234" s="26"/>
      <c r="B234" s="29"/>
      <c r="C234" s="30"/>
      <c r="D234" s="30"/>
    </row>
    <row r="235" spans="1:7" ht="20.25" x14ac:dyDescent="0.25">
      <c r="A235" s="26"/>
      <c r="B235" s="29"/>
      <c r="C235" s="30"/>
      <c r="D235" s="30"/>
    </row>
    <row r="236" spans="1:7" x14ac:dyDescent="0.25">
      <c r="A236" s="7"/>
      <c r="B236" s="29"/>
      <c r="C236" s="29"/>
      <c r="D236" s="29"/>
    </row>
    <row r="237" spans="1:7" ht="20.25" x14ac:dyDescent="0.25">
      <c r="A237" s="7"/>
      <c r="B237" s="31" t="s">
        <v>395</v>
      </c>
      <c r="C237" s="31" t="s">
        <v>396</v>
      </c>
      <c r="D237" t="s">
        <v>395</v>
      </c>
      <c r="E237" s="120" t="s">
        <v>396</v>
      </c>
    </row>
    <row r="238" spans="1:7" ht="21" x14ac:dyDescent="0.35">
      <c r="A238" s="7"/>
      <c r="B238" s="32" t="s">
        <v>397</v>
      </c>
      <c r="C238" s="32" t="s">
        <v>398</v>
      </c>
      <c r="D238" t="s">
        <v>397</v>
      </c>
      <c r="F238" t="s">
        <v>397</v>
      </c>
      <c r="G238" t="e">
        <f>IF(NOT(ISERROR(MATCH(F238,_xlfn.ANCHORARRAY(B249),0))),#REF!&amp;"Por favor no seleccionar los criterios de impacto",F238)</f>
        <v>#REF!</v>
      </c>
    </row>
    <row r="239" spans="1:7" ht="21" x14ac:dyDescent="0.35">
      <c r="A239" s="7"/>
      <c r="B239" s="32" t="s">
        <v>397</v>
      </c>
      <c r="C239" s="32" t="s">
        <v>353</v>
      </c>
      <c r="E239" s="120" t="s">
        <v>398</v>
      </c>
    </row>
    <row r="240" spans="1:7" ht="21" x14ac:dyDescent="0.35">
      <c r="A240" s="7"/>
      <c r="B240" s="32" t="s">
        <v>397</v>
      </c>
      <c r="C240" s="32" t="s">
        <v>356</v>
      </c>
      <c r="E240" s="120" t="s">
        <v>353</v>
      </c>
    </row>
    <row r="241" spans="1:5" ht="21" x14ac:dyDescent="0.35">
      <c r="A241" s="7"/>
      <c r="B241" s="32" t="s">
        <v>397</v>
      </c>
      <c r="C241" s="32" t="s">
        <v>360</v>
      </c>
      <c r="E241" s="120" t="s">
        <v>356</v>
      </c>
    </row>
    <row r="242" spans="1:5" ht="21" x14ac:dyDescent="0.35">
      <c r="A242" s="7"/>
      <c r="B242" s="32" t="s">
        <v>397</v>
      </c>
      <c r="C242" s="32" t="s">
        <v>364</v>
      </c>
      <c r="E242" s="120" t="s">
        <v>360</v>
      </c>
    </row>
    <row r="243" spans="1:5" ht="21" x14ac:dyDescent="0.35">
      <c r="A243" s="7"/>
      <c r="B243" s="32" t="s">
        <v>347</v>
      </c>
      <c r="C243" s="32" t="s">
        <v>351</v>
      </c>
      <c r="E243" s="120" t="s">
        <v>364</v>
      </c>
    </row>
    <row r="244" spans="1:5" ht="21" x14ac:dyDescent="0.35">
      <c r="A244" s="7"/>
      <c r="B244" s="32" t="s">
        <v>347</v>
      </c>
      <c r="C244" s="32" t="s">
        <v>399</v>
      </c>
      <c r="D244" t="s">
        <v>347</v>
      </c>
    </row>
    <row r="245" spans="1:5" ht="21" x14ac:dyDescent="0.35">
      <c r="A245" s="7"/>
      <c r="B245" s="32" t="s">
        <v>347</v>
      </c>
      <c r="C245" s="32" t="s">
        <v>357</v>
      </c>
      <c r="E245" s="120" t="s">
        <v>351</v>
      </c>
    </row>
    <row r="246" spans="1:5" ht="21" x14ac:dyDescent="0.35">
      <c r="A246" s="7"/>
      <c r="B246" s="32" t="s">
        <v>347</v>
      </c>
      <c r="C246" s="32" t="s">
        <v>400</v>
      </c>
      <c r="E246" s="120" t="s">
        <v>399</v>
      </c>
    </row>
    <row r="247" spans="1:5" ht="21" x14ac:dyDescent="0.35">
      <c r="A247" s="7"/>
      <c r="B247" s="32" t="s">
        <v>347</v>
      </c>
      <c r="C247" s="32" t="s">
        <v>365</v>
      </c>
      <c r="E247" s="120" t="s">
        <v>357</v>
      </c>
    </row>
    <row r="248" spans="1:5" x14ac:dyDescent="0.25">
      <c r="A248" s="7"/>
      <c r="B248" s="33"/>
      <c r="C248" s="33"/>
      <c r="E248" s="120" t="s">
        <v>400</v>
      </c>
    </row>
    <row r="249" spans="1:5" x14ac:dyDescent="0.25">
      <c r="A249" s="7"/>
      <c r="B249" s="33" t="str" cm="1">
        <f t="array" ref="B249:B251">_xlfn.UNIQUE(Tabla1[[#All],[Criterios]])</f>
        <v>Criterios</v>
      </c>
      <c r="C249" s="33"/>
      <c r="E249" s="120" t="s">
        <v>365</v>
      </c>
    </row>
    <row r="250" spans="1:5" x14ac:dyDescent="0.25">
      <c r="A250" s="7"/>
      <c r="B250" s="33" t="str">
        <v>Afectación Económica o presupuestal</v>
      </c>
      <c r="C250" s="33"/>
    </row>
    <row r="251" spans="1:5" x14ac:dyDescent="0.25">
      <c r="B251" s="33" t="str">
        <v>Pérdida Reputacional</v>
      </c>
      <c r="C251" s="33"/>
    </row>
    <row r="252" spans="1:5" x14ac:dyDescent="0.25">
      <c r="B252" s="34"/>
      <c r="C252" s="34"/>
    </row>
    <row r="253" spans="1:5" x14ac:dyDescent="0.25">
      <c r="B253" s="34"/>
      <c r="C253" s="34"/>
    </row>
    <row r="254" spans="1:5" x14ac:dyDescent="0.25">
      <c r="B254" s="34"/>
      <c r="C254" s="34"/>
    </row>
    <row r="255" spans="1:5" x14ac:dyDescent="0.25">
      <c r="B255" s="34"/>
      <c r="C255" s="34"/>
      <c r="D255" s="34"/>
    </row>
    <row r="256" spans="1:5" x14ac:dyDescent="0.25">
      <c r="B256" s="34"/>
      <c r="C256" s="34"/>
      <c r="D256" s="34"/>
    </row>
    <row r="257" spans="2:4" x14ac:dyDescent="0.25">
      <c r="B257" s="34"/>
      <c r="C257" s="34"/>
      <c r="D257" s="34"/>
    </row>
    <row r="258" spans="2:4" x14ac:dyDescent="0.25">
      <c r="B258" s="34"/>
      <c r="C258" s="34"/>
      <c r="D258" s="34"/>
    </row>
    <row r="259" spans="2:4" x14ac:dyDescent="0.25">
      <c r="B259" s="34"/>
      <c r="C259" s="34"/>
      <c r="D259" s="34"/>
    </row>
    <row r="260" spans="2:4" x14ac:dyDescent="0.25">
      <c r="B260" s="34"/>
      <c r="C260" s="34"/>
      <c r="D260" s="34"/>
    </row>
  </sheetData>
  <mergeCells count="1">
    <mergeCell ref="B2:E2"/>
  </mergeCells>
  <dataValidations count="1">
    <dataValidation type="list" allowBlank="1" showInputMessage="1" showErrorMessage="1" sqref="F238" xr:uid="{00000000-0002-0000-0700-000000000000}">
      <formula1>#REF!</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K16"/>
  <sheetViews>
    <sheetView topLeftCell="B1" workbookViewId="0">
      <selection activeCell="I7" sqref="I7"/>
    </sheetView>
  </sheetViews>
  <sheetFormatPr baseColWidth="10" defaultColWidth="14.28515625" defaultRowHeight="12.75" x14ac:dyDescent="0.2"/>
  <cols>
    <col min="1" max="2" width="14.28515625" style="35"/>
    <col min="3" max="3" width="17" style="35" customWidth="1"/>
    <col min="4" max="4" width="14.28515625" style="35"/>
    <col min="5" max="5" width="46" style="35" customWidth="1"/>
    <col min="6" max="16384" width="14.28515625" style="35"/>
  </cols>
  <sheetData>
    <row r="1" spans="2:11" ht="24" customHeight="1" thickBot="1" x14ac:dyDescent="0.25">
      <c r="B1" s="410" t="s">
        <v>401</v>
      </c>
      <c r="C1" s="411"/>
      <c r="D1" s="411"/>
      <c r="E1" s="411"/>
      <c r="F1" s="412"/>
    </row>
    <row r="2" spans="2:11" ht="16.5" thickBot="1" x14ac:dyDescent="0.3">
      <c r="B2" s="36"/>
      <c r="C2" s="36"/>
      <c r="D2" s="36"/>
      <c r="E2" s="36"/>
      <c r="F2" s="36"/>
      <c r="I2" s="130"/>
      <c r="J2" s="145" t="s">
        <v>402</v>
      </c>
      <c r="K2" s="145" t="s">
        <v>263</v>
      </c>
    </row>
    <row r="3" spans="2:11" ht="16.5" thickBot="1" x14ac:dyDescent="0.25">
      <c r="B3" s="413" t="s">
        <v>403</v>
      </c>
      <c r="C3" s="414"/>
      <c r="D3" s="414"/>
      <c r="E3" s="37" t="s">
        <v>404</v>
      </c>
      <c r="F3" s="38" t="s">
        <v>405</v>
      </c>
      <c r="I3" s="144" t="s">
        <v>262</v>
      </c>
      <c r="J3" s="134">
        <v>0.5</v>
      </c>
      <c r="K3" s="134">
        <v>0.45</v>
      </c>
    </row>
    <row r="4" spans="2:11" ht="31.5" x14ac:dyDescent="0.2">
      <c r="B4" s="415" t="s">
        <v>406</v>
      </c>
      <c r="C4" s="417" t="s">
        <v>247</v>
      </c>
      <c r="D4" s="39" t="s">
        <v>262</v>
      </c>
      <c r="E4" s="40" t="s">
        <v>407</v>
      </c>
      <c r="F4" s="41">
        <v>0.25</v>
      </c>
      <c r="I4" s="145" t="s">
        <v>292</v>
      </c>
      <c r="J4" s="134">
        <v>0.4</v>
      </c>
      <c r="K4" s="134">
        <v>0.35</v>
      </c>
    </row>
    <row r="5" spans="2:11" ht="47.25" x14ac:dyDescent="0.2">
      <c r="B5" s="416"/>
      <c r="C5" s="418"/>
      <c r="D5" s="42" t="s">
        <v>292</v>
      </c>
      <c r="E5" s="43" t="s">
        <v>408</v>
      </c>
      <c r="F5" s="44">
        <v>0.15</v>
      </c>
      <c r="I5" s="145" t="s">
        <v>409</v>
      </c>
      <c r="J5" s="134">
        <v>0.35</v>
      </c>
      <c r="K5" s="134">
        <v>0.3</v>
      </c>
    </row>
    <row r="6" spans="2:11" ht="47.25" x14ac:dyDescent="0.2">
      <c r="B6" s="416"/>
      <c r="C6" s="418"/>
      <c r="D6" s="42" t="s">
        <v>409</v>
      </c>
      <c r="E6" s="43" t="s">
        <v>410</v>
      </c>
      <c r="F6" s="44">
        <v>0.1</v>
      </c>
    </row>
    <row r="7" spans="2:11" ht="63" x14ac:dyDescent="0.2">
      <c r="B7" s="416"/>
      <c r="C7" s="418" t="s">
        <v>248</v>
      </c>
      <c r="D7" s="42" t="s">
        <v>402</v>
      </c>
      <c r="E7" s="43" t="s">
        <v>411</v>
      </c>
      <c r="F7" s="44">
        <v>0.25</v>
      </c>
      <c r="G7" s="131"/>
    </row>
    <row r="8" spans="2:11" ht="31.5" x14ac:dyDescent="0.2">
      <c r="B8" s="416"/>
      <c r="C8" s="418"/>
      <c r="D8" s="42" t="s">
        <v>263</v>
      </c>
      <c r="E8" s="43" t="s">
        <v>412</v>
      </c>
      <c r="F8" s="44">
        <v>0.2</v>
      </c>
      <c r="G8" s="131"/>
    </row>
    <row r="9" spans="2:11" ht="47.25" x14ac:dyDescent="0.2">
      <c r="B9" s="416" t="s">
        <v>413</v>
      </c>
      <c r="C9" s="418" t="s">
        <v>250</v>
      </c>
      <c r="D9" s="42" t="s">
        <v>264</v>
      </c>
      <c r="E9" s="43" t="s">
        <v>414</v>
      </c>
      <c r="F9" s="45" t="s">
        <v>415</v>
      </c>
    </row>
    <row r="10" spans="2:11" ht="63" x14ac:dyDescent="0.2">
      <c r="B10" s="416"/>
      <c r="C10" s="418"/>
      <c r="D10" s="42" t="s">
        <v>416</v>
      </c>
      <c r="E10" s="43" t="s">
        <v>417</v>
      </c>
      <c r="F10" s="45" t="s">
        <v>415</v>
      </c>
    </row>
    <row r="11" spans="2:11" ht="47.25" x14ac:dyDescent="0.2">
      <c r="B11" s="416"/>
      <c r="C11" s="418" t="s">
        <v>251</v>
      </c>
      <c r="D11" s="42" t="s">
        <v>265</v>
      </c>
      <c r="E11" s="43" t="s">
        <v>418</v>
      </c>
      <c r="F11" s="45" t="s">
        <v>415</v>
      </c>
    </row>
    <row r="12" spans="2:11" ht="47.25" x14ac:dyDescent="0.2">
      <c r="B12" s="416"/>
      <c r="C12" s="418"/>
      <c r="D12" s="42" t="s">
        <v>419</v>
      </c>
      <c r="E12" s="43" t="s">
        <v>420</v>
      </c>
      <c r="F12" s="45" t="s">
        <v>415</v>
      </c>
    </row>
    <row r="13" spans="2:11" ht="31.5" x14ac:dyDescent="0.2">
      <c r="B13" s="416"/>
      <c r="C13" s="418" t="s">
        <v>252</v>
      </c>
      <c r="D13" s="42" t="s">
        <v>266</v>
      </c>
      <c r="E13" s="43" t="s">
        <v>421</v>
      </c>
      <c r="F13" s="45" t="s">
        <v>415</v>
      </c>
    </row>
    <row r="14" spans="2:11" ht="32.25" thickBot="1" x14ac:dyDescent="0.25">
      <c r="B14" s="419"/>
      <c r="C14" s="420"/>
      <c r="D14" s="46" t="s">
        <v>422</v>
      </c>
      <c r="E14" s="47" t="s">
        <v>423</v>
      </c>
      <c r="F14" s="48" t="s">
        <v>415</v>
      </c>
    </row>
    <row r="15" spans="2:11" ht="49.5" customHeight="1" x14ac:dyDescent="0.2">
      <c r="B15" s="409" t="s">
        <v>424</v>
      </c>
      <c r="C15" s="409"/>
      <c r="D15" s="409"/>
      <c r="E15" s="409"/>
      <c r="F15" s="409"/>
    </row>
    <row r="16" spans="2:11" ht="27" customHeight="1" x14ac:dyDescent="0.25">
      <c r="B16" s="49"/>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B4:AU63"/>
  <sheetViews>
    <sheetView topLeftCell="E41" workbookViewId="0">
      <selection activeCell="AT50" sqref="AT50"/>
    </sheetView>
  </sheetViews>
  <sheetFormatPr baseColWidth="10" defaultColWidth="11.42578125" defaultRowHeight="15" x14ac:dyDescent="0.25"/>
  <cols>
    <col min="1" max="1" width="3.7109375" style="7" customWidth="1"/>
    <col min="2" max="2" width="6.7109375" style="7" customWidth="1"/>
    <col min="3" max="3" width="0.5703125" style="7" hidden="1" customWidth="1"/>
    <col min="4" max="4" width="11.42578125" style="7" hidden="1" customWidth="1"/>
    <col min="5" max="5" width="9.85546875" style="7" customWidth="1"/>
    <col min="6" max="8" width="11.42578125" style="7" hidden="1" customWidth="1"/>
    <col min="9" max="9" width="8.42578125" style="7" customWidth="1"/>
    <col min="10" max="11" width="11.42578125" style="7"/>
    <col min="12" max="12" width="0.140625" style="7" customWidth="1"/>
    <col min="13" max="13" width="0.28515625" style="7" hidden="1" customWidth="1"/>
    <col min="14" max="15" width="11.42578125" style="7" hidden="1" customWidth="1"/>
    <col min="16" max="16" width="11.42578125" style="7"/>
    <col min="17" max="17" width="10.28515625" style="7" customWidth="1"/>
    <col min="18" max="18" width="11.42578125" style="7" hidden="1" customWidth="1"/>
    <col min="19" max="19" width="0.85546875" style="7" hidden="1" customWidth="1"/>
    <col min="20" max="20" width="11.42578125" style="7" hidden="1" customWidth="1"/>
    <col min="21" max="21" width="0.140625" style="7" hidden="1" customWidth="1"/>
    <col min="22" max="22" width="11.42578125" style="7"/>
    <col min="23" max="23" width="10.140625" style="7" customWidth="1"/>
    <col min="24" max="24" width="3.85546875" style="7" hidden="1" customWidth="1"/>
    <col min="25" max="25" width="4.42578125" style="7" hidden="1" customWidth="1"/>
    <col min="26" max="27" width="11.42578125" style="7" hidden="1" customWidth="1"/>
    <col min="28" max="28" width="11.42578125" style="7"/>
    <col min="29" max="29" width="9.7109375" style="7" customWidth="1"/>
    <col min="30" max="30" width="1.5703125" style="7" hidden="1" customWidth="1"/>
    <col min="31" max="32" width="11.42578125" style="7" hidden="1" customWidth="1"/>
    <col min="33" max="33" width="0.85546875" style="7" hidden="1" customWidth="1"/>
    <col min="34" max="34" width="11.42578125" style="7"/>
    <col min="35" max="35" width="13" style="7" customWidth="1"/>
    <col min="36" max="37" width="1.5703125" style="7" hidden="1" customWidth="1"/>
    <col min="38" max="38" width="1" style="7" customWidth="1"/>
    <col min="39" max="40" width="11.42578125" style="7"/>
    <col min="41" max="41" width="4.5703125" style="7" customWidth="1"/>
    <col min="42" max="42" width="2.42578125" style="7" hidden="1" customWidth="1"/>
    <col min="43" max="45" width="11.42578125" style="7" hidden="1" customWidth="1"/>
    <col min="46" max="46" width="11.42578125" style="7"/>
    <col min="47" max="47" width="15.7109375" style="7" customWidth="1"/>
    <col min="48" max="16384" width="11.42578125" style="7"/>
  </cols>
  <sheetData>
    <row r="4" spans="2:47" x14ac:dyDescent="0.25">
      <c r="B4" s="450" t="s">
        <v>425</v>
      </c>
      <c r="C4" s="450"/>
      <c r="D4" s="450"/>
      <c r="E4" s="450"/>
      <c r="F4" s="450"/>
      <c r="G4" s="450"/>
      <c r="H4" s="450"/>
      <c r="I4" s="450"/>
      <c r="J4" s="451" t="s">
        <v>171</v>
      </c>
      <c r="K4" s="451"/>
      <c r="L4" s="451"/>
      <c r="M4" s="451"/>
      <c r="N4" s="451"/>
      <c r="O4" s="451"/>
      <c r="P4" s="451"/>
      <c r="Q4" s="451"/>
      <c r="R4" s="451"/>
      <c r="S4" s="451"/>
      <c r="T4" s="451"/>
      <c r="U4" s="451"/>
      <c r="V4" s="451"/>
      <c r="W4" s="451"/>
      <c r="X4" s="451"/>
      <c r="Y4" s="451"/>
      <c r="Z4" s="451"/>
      <c r="AA4" s="451"/>
      <c r="AB4" s="451"/>
      <c r="AC4" s="451"/>
      <c r="AD4" s="451"/>
      <c r="AE4" s="451"/>
      <c r="AF4" s="451"/>
      <c r="AG4" s="451"/>
      <c r="AH4" s="451"/>
      <c r="AI4" s="451"/>
      <c r="AJ4" s="451"/>
      <c r="AK4" s="451"/>
      <c r="AL4" s="451"/>
      <c r="AT4" s="452" t="s">
        <v>205</v>
      </c>
      <c r="AU4" s="452"/>
    </row>
    <row r="5" spans="2:47" x14ac:dyDescent="0.25">
      <c r="B5" s="450"/>
      <c r="C5" s="450"/>
      <c r="D5" s="450"/>
      <c r="E5" s="450"/>
      <c r="F5" s="450"/>
      <c r="G5" s="450"/>
      <c r="H5" s="450"/>
      <c r="I5" s="450"/>
      <c r="J5" s="451"/>
      <c r="K5" s="451"/>
      <c r="L5" s="451"/>
      <c r="M5" s="451"/>
      <c r="N5" s="451"/>
      <c r="O5" s="451"/>
      <c r="P5" s="451"/>
      <c r="Q5" s="451"/>
      <c r="R5" s="451"/>
      <c r="S5" s="451"/>
      <c r="T5" s="451"/>
      <c r="U5" s="451"/>
      <c r="V5" s="451"/>
      <c r="W5" s="451"/>
      <c r="X5" s="451"/>
      <c r="Y5" s="451"/>
      <c r="Z5" s="451"/>
      <c r="AA5" s="451"/>
      <c r="AB5" s="451"/>
      <c r="AC5" s="451"/>
      <c r="AD5" s="451"/>
      <c r="AE5" s="451"/>
      <c r="AF5" s="451"/>
      <c r="AG5" s="451"/>
      <c r="AH5" s="451"/>
      <c r="AI5" s="451"/>
      <c r="AJ5" s="451"/>
      <c r="AK5" s="451"/>
      <c r="AL5" s="451"/>
      <c r="AT5" s="452"/>
      <c r="AU5" s="452"/>
    </row>
    <row r="6" spans="2:47" x14ac:dyDescent="0.25">
      <c r="B6" s="450"/>
      <c r="C6" s="450"/>
      <c r="D6" s="450"/>
      <c r="E6" s="450"/>
      <c r="F6" s="450"/>
      <c r="G6" s="450"/>
      <c r="H6" s="450"/>
      <c r="I6" s="450"/>
      <c r="J6" s="451"/>
      <c r="K6" s="451"/>
      <c r="L6" s="451"/>
      <c r="M6" s="451"/>
      <c r="N6" s="451"/>
      <c r="O6" s="451"/>
      <c r="P6" s="451"/>
      <c r="Q6" s="451"/>
      <c r="R6" s="451"/>
      <c r="S6" s="451"/>
      <c r="T6" s="451"/>
      <c r="U6" s="451"/>
      <c r="V6" s="451"/>
      <c r="W6" s="451"/>
      <c r="X6" s="451"/>
      <c r="Y6" s="451"/>
      <c r="Z6" s="451"/>
      <c r="AA6" s="451"/>
      <c r="AB6" s="451"/>
      <c r="AC6" s="451"/>
      <c r="AD6" s="451"/>
      <c r="AE6" s="451"/>
      <c r="AF6" s="451"/>
      <c r="AG6" s="451"/>
      <c r="AH6" s="451"/>
      <c r="AI6" s="451"/>
      <c r="AJ6" s="451"/>
      <c r="AK6" s="451"/>
      <c r="AL6" s="451"/>
      <c r="AT6" s="452"/>
      <c r="AU6" s="452"/>
    </row>
    <row r="7" spans="2:47" ht="15.75" thickBot="1" x14ac:dyDescent="0.3"/>
    <row r="8" spans="2:47" ht="15.75" x14ac:dyDescent="0.25">
      <c r="B8" s="453" t="s">
        <v>334</v>
      </c>
      <c r="C8" s="453"/>
      <c r="D8" s="454"/>
      <c r="E8" s="421" t="s">
        <v>426</v>
      </c>
      <c r="F8" s="422"/>
      <c r="G8" s="422"/>
      <c r="H8" s="422"/>
      <c r="I8" s="423"/>
      <c r="J8" s="50" t="s">
        <v>427</v>
      </c>
      <c r="K8" s="51" t="s">
        <v>427</v>
      </c>
      <c r="L8" s="51" t="s">
        <v>427</v>
      </c>
      <c r="M8" s="51" t="s">
        <v>427</v>
      </c>
      <c r="N8" s="51" t="s">
        <v>427</v>
      </c>
      <c r="O8" s="52" t="s">
        <v>427</v>
      </c>
      <c r="P8" s="50" t="s">
        <v>427</v>
      </c>
      <c r="Q8" s="51" t="s">
        <v>427</v>
      </c>
      <c r="R8" s="51" t="s">
        <v>427</v>
      </c>
      <c r="S8" s="51" t="s">
        <v>427</v>
      </c>
      <c r="T8" s="51" t="s">
        <v>427</v>
      </c>
      <c r="U8" s="52" t="s">
        <v>427</v>
      </c>
      <c r="V8" s="50" t="s">
        <v>427</v>
      </c>
      <c r="W8" s="51" t="s">
        <v>427</v>
      </c>
      <c r="X8" s="51" t="s">
        <v>427</v>
      </c>
      <c r="Y8" s="51" t="s">
        <v>427</v>
      </c>
      <c r="Z8" s="51" t="s">
        <v>427</v>
      </c>
      <c r="AA8" s="52" t="s">
        <v>427</v>
      </c>
      <c r="AB8" s="50" t="s">
        <v>427</v>
      </c>
      <c r="AC8" s="51" t="s">
        <v>427</v>
      </c>
      <c r="AD8" s="51" t="s">
        <v>427</v>
      </c>
      <c r="AE8" s="51" t="s">
        <v>427</v>
      </c>
      <c r="AF8" s="51" t="s">
        <v>427</v>
      </c>
      <c r="AG8" s="52" t="s">
        <v>427</v>
      </c>
      <c r="AH8" s="53" t="s">
        <v>427</v>
      </c>
      <c r="AI8" s="54" t="s">
        <v>427</v>
      </c>
      <c r="AJ8" s="54" t="s">
        <v>427</v>
      </c>
      <c r="AK8" s="54" t="s">
        <v>427</v>
      </c>
      <c r="AL8" s="54" t="s">
        <v>427</v>
      </c>
      <c r="AN8" s="455" t="s">
        <v>428</v>
      </c>
      <c r="AO8" s="456"/>
      <c r="AP8" s="456"/>
      <c r="AQ8" s="456"/>
      <c r="AR8" s="456"/>
      <c r="AS8" s="457"/>
      <c r="AT8" s="439" t="s">
        <v>429</v>
      </c>
      <c r="AU8" s="439"/>
    </row>
    <row r="9" spans="2:47" ht="15.75" x14ac:dyDescent="0.25">
      <c r="B9" s="453"/>
      <c r="C9" s="453"/>
      <c r="D9" s="454"/>
      <c r="E9" s="427"/>
      <c r="F9" s="425"/>
      <c r="G9" s="425"/>
      <c r="H9" s="425"/>
      <c r="I9" s="426"/>
      <c r="J9" s="55" t="s">
        <v>427</v>
      </c>
      <c r="K9" s="56" t="s">
        <v>427</v>
      </c>
      <c r="L9" s="56" t="s">
        <v>427</v>
      </c>
      <c r="M9" s="56" t="s">
        <v>427</v>
      </c>
      <c r="N9" s="56" t="s">
        <v>427</v>
      </c>
      <c r="O9" s="57" t="s">
        <v>427</v>
      </c>
      <c r="P9" s="55" t="s">
        <v>427</v>
      </c>
      <c r="Q9" s="56" t="s">
        <v>427</v>
      </c>
      <c r="R9" s="56" t="s">
        <v>427</v>
      </c>
      <c r="S9" s="56" t="s">
        <v>427</v>
      </c>
      <c r="T9" s="56" t="s">
        <v>427</v>
      </c>
      <c r="U9" s="57" t="s">
        <v>427</v>
      </c>
      <c r="V9" s="55" t="s">
        <v>427</v>
      </c>
      <c r="W9" s="56" t="s">
        <v>427</v>
      </c>
      <c r="X9" s="56" t="s">
        <v>427</v>
      </c>
      <c r="Y9" s="56" t="s">
        <v>427</v>
      </c>
      <c r="Z9" s="56" t="s">
        <v>427</v>
      </c>
      <c r="AA9" s="57" t="s">
        <v>427</v>
      </c>
      <c r="AB9" s="55" t="s">
        <v>427</v>
      </c>
      <c r="AC9" s="56" t="s">
        <v>427</v>
      </c>
      <c r="AD9" s="56" t="s">
        <v>427</v>
      </c>
      <c r="AE9" s="56" t="s">
        <v>427</v>
      </c>
      <c r="AF9" s="56" t="s">
        <v>427</v>
      </c>
      <c r="AG9" s="57" t="s">
        <v>427</v>
      </c>
      <c r="AH9" s="58" t="s">
        <v>427</v>
      </c>
      <c r="AI9" s="59" t="s">
        <v>427</v>
      </c>
      <c r="AJ9" s="59" t="s">
        <v>427</v>
      </c>
      <c r="AK9" s="59" t="s">
        <v>427</v>
      </c>
      <c r="AL9" s="59" t="s">
        <v>427</v>
      </c>
      <c r="AN9" s="458"/>
      <c r="AO9" s="459"/>
      <c r="AP9" s="459"/>
      <c r="AQ9" s="459"/>
      <c r="AR9" s="459"/>
      <c r="AS9" s="460"/>
      <c r="AT9" s="439"/>
      <c r="AU9" s="439"/>
    </row>
    <row r="10" spans="2:47" ht="15.75" x14ac:dyDescent="0.25">
      <c r="B10" s="453"/>
      <c r="C10" s="453"/>
      <c r="D10" s="454"/>
      <c r="E10" s="427"/>
      <c r="F10" s="425"/>
      <c r="G10" s="425"/>
      <c r="H10" s="425"/>
      <c r="I10" s="426"/>
      <c r="J10" s="55" t="s">
        <v>427</v>
      </c>
      <c r="K10" s="56" t="s">
        <v>427</v>
      </c>
      <c r="L10" s="56" t="s">
        <v>427</v>
      </c>
      <c r="M10" s="56" t="s">
        <v>427</v>
      </c>
      <c r="N10" s="56" t="s">
        <v>427</v>
      </c>
      <c r="O10" s="57" t="s">
        <v>427</v>
      </c>
      <c r="P10" s="55" t="s">
        <v>427</v>
      </c>
      <c r="Q10" s="56" t="s">
        <v>427</v>
      </c>
      <c r="R10" s="56" t="s">
        <v>427</v>
      </c>
      <c r="S10" s="56" t="s">
        <v>427</v>
      </c>
      <c r="T10" s="56" t="s">
        <v>427</v>
      </c>
      <c r="U10" s="57" t="s">
        <v>427</v>
      </c>
      <c r="V10" s="55" t="s">
        <v>427</v>
      </c>
      <c r="W10" s="56" t="s">
        <v>427</v>
      </c>
      <c r="X10" s="56" t="s">
        <v>427</v>
      </c>
      <c r="Y10" s="56" t="s">
        <v>427</v>
      </c>
      <c r="Z10" s="56" t="s">
        <v>427</v>
      </c>
      <c r="AA10" s="57" t="s">
        <v>427</v>
      </c>
      <c r="AB10" s="55" t="s">
        <v>427</v>
      </c>
      <c r="AC10" s="56" t="s">
        <v>427</v>
      </c>
      <c r="AD10" s="56" t="s">
        <v>427</v>
      </c>
      <c r="AE10" s="56" t="s">
        <v>427</v>
      </c>
      <c r="AF10" s="56" t="s">
        <v>427</v>
      </c>
      <c r="AG10" s="57" t="s">
        <v>427</v>
      </c>
      <c r="AH10" s="58" t="s">
        <v>427</v>
      </c>
      <c r="AI10" s="59" t="s">
        <v>427</v>
      </c>
      <c r="AJ10" s="59" t="s">
        <v>427</v>
      </c>
      <c r="AK10" s="59" t="s">
        <v>427</v>
      </c>
      <c r="AL10" s="59" t="s">
        <v>427</v>
      </c>
      <c r="AN10" s="458"/>
      <c r="AO10" s="459"/>
      <c r="AP10" s="459"/>
      <c r="AQ10" s="459"/>
      <c r="AR10" s="459"/>
      <c r="AS10" s="460"/>
      <c r="AT10" s="439"/>
      <c r="AU10" s="439"/>
    </row>
    <row r="11" spans="2:47" ht="15.75" x14ac:dyDescent="0.25">
      <c r="B11" s="453"/>
      <c r="C11" s="453"/>
      <c r="D11" s="454"/>
      <c r="E11" s="427"/>
      <c r="F11" s="425"/>
      <c r="G11" s="425"/>
      <c r="H11" s="425"/>
      <c r="I11" s="426"/>
      <c r="J11" s="55" t="s">
        <v>427</v>
      </c>
      <c r="K11" s="56" t="s">
        <v>427</v>
      </c>
      <c r="L11" s="56" t="s">
        <v>427</v>
      </c>
      <c r="M11" s="56" t="s">
        <v>427</v>
      </c>
      <c r="N11" s="56" t="s">
        <v>427</v>
      </c>
      <c r="O11" s="57" t="s">
        <v>427</v>
      </c>
      <c r="P11" s="55" t="s">
        <v>427</v>
      </c>
      <c r="Q11" s="56" t="s">
        <v>427</v>
      </c>
      <c r="R11" s="56" t="s">
        <v>427</v>
      </c>
      <c r="S11" s="56" t="s">
        <v>427</v>
      </c>
      <c r="T11" s="56" t="s">
        <v>427</v>
      </c>
      <c r="U11" s="57" t="s">
        <v>427</v>
      </c>
      <c r="V11" s="55" t="s">
        <v>427</v>
      </c>
      <c r="W11" s="56" t="s">
        <v>427</v>
      </c>
      <c r="X11" s="56" t="s">
        <v>427</v>
      </c>
      <c r="Y11" s="56" t="s">
        <v>427</v>
      </c>
      <c r="Z11" s="56" t="s">
        <v>427</v>
      </c>
      <c r="AA11" s="57" t="s">
        <v>427</v>
      </c>
      <c r="AB11" s="55" t="s">
        <v>427</v>
      </c>
      <c r="AC11" s="56" t="s">
        <v>427</v>
      </c>
      <c r="AD11" s="56" t="s">
        <v>427</v>
      </c>
      <c r="AE11" s="56" t="s">
        <v>427</v>
      </c>
      <c r="AF11" s="56" t="s">
        <v>427</v>
      </c>
      <c r="AG11" s="57" t="s">
        <v>427</v>
      </c>
      <c r="AH11" s="58" t="s">
        <v>427</v>
      </c>
      <c r="AI11" s="59" t="s">
        <v>427</v>
      </c>
      <c r="AJ11" s="59" t="s">
        <v>427</v>
      </c>
      <c r="AK11" s="59" t="s">
        <v>427</v>
      </c>
      <c r="AL11" s="59" t="s">
        <v>427</v>
      </c>
      <c r="AN11" s="458"/>
      <c r="AO11" s="459"/>
      <c r="AP11" s="459"/>
      <c r="AQ11" s="459"/>
      <c r="AR11" s="459"/>
      <c r="AS11" s="460"/>
      <c r="AT11" s="439"/>
      <c r="AU11" s="439"/>
    </row>
    <row r="12" spans="2:47" ht="15.75" x14ac:dyDescent="0.25">
      <c r="B12" s="453"/>
      <c r="C12" s="453"/>
      <c r="D12" s="454"/>
      <c r="E12" s="427"/>
      <c r="F12" s="425"/>
      <c r="G12" s="425"/>
      <c r="H12" s="425"/>
      <c r="I12" s="426"/>
      <c r="J12" s="55" t="s">
        <v>427</v>
      </c>
      <c r="K12" s="56" t="s">
        <v>427</v>
      </c>
      <c r="L12" s="56" t="s">
        <v>427</v>
      </c>
      <c r="M12" s="56" t="s">
        <v>427</v>
      </c>
      <c r="N12" s="56" t="s">
        <v>427</v>
      </c>
      <c r="O12" s="57" t="s">
        <v>427</v>
      </c>
      <c r="P12" s="55" t="s">
        <v>427</v>
      </c>
      <c r="Q12" s="56" t="s">
        <v>427</v>
      </c>
      <c r="R12" s="56" t="s">
        <v>427</v>
      </c>
      <c r="S12" s="56" t="s">
        <v>427</v>
      </c>
      <c r="T12" s="56" t="s">
        <v>427</v>
      </c>
      <c r="U12" s="57" t="s">
        <v>427</v>
      </c>
      <c r="V12" s="55" t="s">
        <v>427</v>
      </c>
      <c r="W12" s="56" t="s">
        <v>427</v>
      </c>
      <c r="X12" s="56" t="s">
        <v>427</v>
      </c>
      <c r="Y12" s="56" t="s">
        <v>427</v>
      </c>
      <c r="Z12" s="56" t="s">
        <v>427</v>
      </c>
      <c r="AA12" s="57" t="s">
        <v>427</v>
      </c>
      <c r="AB12" s="55" t="s">
        <v>427</v>
      </c>
      <c r="AC12" s="56" t="s">
        <v>427</v>
      </c>
      <c r="AD12" s="56" t="s">
        <v>427</v>
      </c>
      <c r="AE12" s="56" t="s">
        <v>427</v>
      </c>
      <c r="AF12" s="56" t="s">
        <v>427</v>
      </c>
      <c r="AG12" s="57" t="s">
        <v>427</v>
      </c>
      <c r="AH12" s="58" t="s">
        <v>427</v>
      </c>
      <c r="AI12" s="59" t="s">
        <v>427</v>
      </c>
      <c r="AJ12" s="59" t="s">
        <v>427</v>
      </c>
      <c r="AK12" s="59" t="s">
        <v>427</v>
      </c>
      <c r="AL12" s="59" t="s">
        <v>427</v>
      </c>
      <c r="AN12" s="458"/>
      <c r="AO12" s="459"/>
      <c r="AP12" s="459"/>
      <c r="AQ12" s="459"/>
      <c r="AR12" s="459"/>
      <c r="AS12" s="460"/>
      <c r="AT12" s="439"/>
      <c r="AU12" s="439"/>
    </row>
    <row r="13" spans="2:47" ht="15.75" x14ac:dyDescent="0.25">
      <c r="B13" s="453"/>
      <c r="C13" s="453"/>
      <c r="D13" s="454"/>
      <c r="E13" s="427"/>
      <c r="F13" s="425"/>
      <c r="G13" s="425"/>
      <c r="H13" s="425"/>
      <c r="I13" s="426"/>
      <c r="J13" s="55" t="s">
        <v>427</v>
      </c>
      <c r="K13" s="56" t="s">
        <v>427</v>
      </c>
      <c r="L13" s="56" t="s">
        <v>427</v>
      </c>
      <c r="M13" s="56" t="s">
        <v>427</v>
      </c>
      <c r="N13" s="56" t="s">
        <v>427</v>
      </c>
      <c r="O13" s="57" t="s">
        <v>427</v>
      </c>
      <c r="P13" s="55" t="s">
        <v>427</v>
      </c>
      <c r="Q13" s="56" t="s">
        <v>427</v>
      </c>
      <c r="R13" s="56" t="s">
        <v>427</v>
      </c>
      <c r="S13" s="56" t="s">
        <v>427</v>
      </c>
      <c r="T13" s="56" t="s">
        <v>427</v>
      </c>
      <c r="U13" s="57" t="s">
        <v>427</v>
      </c>
      <c r="V13" s="55" t="s">
        <v>427</v>
      </c>
      <c r="W13" s="56" t="s">
        <v>427</v>
      </c>
      <c r="X13" s="56" t="s">
        <v>427</v>
      </c>
      <c r="Y13" s="56" t="s">
        <v>427</v>
      </c>
      <c r="Z13" s="56" t="s">
        <v>427</v>
      </c>
      <c r="AA13" s="57" t="s">
        <v>427</v>
      </c>
      <c r="AB13" s="55" t="s">
        <v>427</v>
      </c>
      <c r="AC13" s="56" t="s">
        <v>427</v>
      </c>
      <c r="AD13" s="56" t="s">
        <v>427</v>
      </c>
      <c r="AE13" s="56" t="s">
        <v>427</v>
      </c>
      <c r="AF13" s="56" t="s">
        <v>427</v>
      </c>
      <c r="AG13" s="57" t="s">
        <v>427</v>
      </c>
      <c r="AH13" s="58" t="s">
        <v>427</v>
      </c>
      <c r="AI13" s="59" t="s">
        <v>427</v>
      </c>
      <c r="AJ13" s="59" t="s">
        <v>427</v>
      </c>
      <c r="AK13" s="59" t="s">
        <v>427</v>
      </c>
      <c r="AL13" s="59" t="s">
        <v>427</v>
      </c>
      <c r="AN13" s="458"/>
      <c r="AO13" s="459"/>
      <c r="AP13" s="459"/>
      <c r="AQ13" s="459"/>
      <c r="AR13" s="459"/>
      <c r="AS13" s="460"/>
      <c r="AT13" s="439"/>
      <c r="AU13" s="439"/>
    </row>
    <row r="14" spans="2:47" ht="5.25" customHeight="1" thickBot="1" x14ac:dyDescent="0.3">
      <c r="B14" s="453"/>
      <c r="C14" s="453"/>
      <c r="D14" s="454"/>
      <c r="E14" s="427"/>
      <c r="F14" s="425"/>
      <c r="G14" s="425"/>
      <c r="H14" s="425"/>
      <c r="I14" s="426"/>
      <c r="J14" s="55" t="s">
        <v>427</v>
      </c>
      <c r="K14" s="56" t="s">
        <v>427</v>
      </c>
      <c r="L14" s="56" t="s">
        <v>427</v>
      </c>
      <c r="M14" s="56" t="s">
        <v>427</v>
      </c>
      <c r="N14" s="56" t="s">
        <v>427</v>
      </c>
      <c r="O14" s="57" t="s">
        <v>427</v>
      </c>
      <c r="P14" s="55" t="s">
        <v>427</v>
      </c>
      <c r="Q14" s="56" t="s">
        <v>427</v>
      </c>
      <c r="R14" s="56" t="s">
        <v>427</v>
      </c>
      <c r="S14" s="56" t="s">
        <v>427</v>
      </c>
      <c r="T14" s="56" t="s">
        <v>427</v>
      </c>
      <c r="U14" s="57" t="s">
        <v>427</v>
      </c>
      <c r="V14" s="55" t="s">
        <v>427</v>
      </c>
      <c r="W14" s="56" t="s">
        <v>427</v>
      </c>
      <c r="X14" s="56" t="s">
        <v>427</v>
      </c>
      <c r="Y14" s="56" t="s">
        <v>427</v>
      </c>
      <c r="Z14" s="56" t="s">
        <v>427</v>
      </c>
      <c r="AA14" s="57" t="s">
        <v>427</v>
      </c>
      <c r="AB14" s="55" t="s">
        <v>427</v>
      </c>
      <c r="AC14" s="56" t="s">
        <v>427</v>
      </c>
      <c r="AD14" s="56" t="s">
        <v>427</v>
      </c>
      <c r="AE14" s="56" t="s">
        <v>427</v>
      </c>
      <c r="AF14" s="56" t="s">
        <v>427</v>
      </c>
      <c r="AG14" s="57" t="s">
        <v>427</v>
      </c>
      <c r="AH14" s="58" t="s">
        <v>427</v>
      </c>
      <c r="AI14" s="59" t="s">
        <v>427</v>
      </c>
      <c r="AJ14" s="59" t="s">
        <v>427</v>
      </c>
      <c r="AK14" s="59" t="s">
        <v>427</v>
      </c>
      <c r="AL14" s="59" t="s">
        <v>427</v>
      </c>
      <c r="AN14" s="458"/>
      <c r="AO14" s="459"/>
      <c r="AP14" s="459"/>
      <c r="AQ14" s="459"/>
      <c r="AR14" s="459"/>
      <c r="AS14" s="460"/>
      <c r="AT14" s="439"/>
      <c r="AU14" s="439"/>
    </row>
    <row r="15" spans="2:47" ht="16.5" hidden="1" thickBot="1" x14ac:dyDescent="0.3">
      <c r="B15" s="453"/>
      <c r="C15" s="453"/>
      <c r="D15" s="454"/>
      <c r="E15" s="427"/>
      <c r="F15" s="425"/>
      <c r="G15" s="425"/>
      <c r="H15" s="425"/>
      <c r="I15" s="426"/>
      <c r="J15" s="55" t="s">
        <v>427</v>
      </c>
      <c r="K15" s="56" t="s">
        <v>427</v>
      </c>
      <c r="L15" s="56" t="s">
        <v>427</v>
      </c>
      <c r="M15" s="56" t="s">
        <v>427</v>
      </c>
      <c r="N15" s="56" t="s">
        <v>427</v>
      </c>
      <c r="O15" s="57" t="s">
        <v>427</v>
      </c>
      <c r="P15" s="55" t="s">
        <v>427</v>
      </c>
      <c r="Q15" s="56" t="s">
        <v>427</v>
      </c>
      <c r="R15" s="56" t="s">
        <v>427</v>
      </c>
      <c r="S15" s="56" t="s">
        <v>427</v>
      </c>
      <c r="T15" s="56" t="s">
        <v>427</v>
      </c>
      <c r="U15" s="57" t="s">
        <v>427</v>
      </c>
      <c r="V15" s="55" t="s">
        <v>427</v>
      </c>
      <c r="W15" s="56" t="s">
        <v>427</v>
      </c>
      <c r="X15" s="56" t="s">
        <v>427</v>
      </c>
      <c r="Y15" s="56" t="s">
        <v>427</v>
      </c>
      <c r="Z15" s="56" t="s">
        <v>427</v>
      </c>
      <c r="AA15" s="57" t="s">
        <v>427</v>
      </c>
      <c r="AB15" s="55" t="s">
        <v>427</v>
      </c>
      <c r="AC15" s="56" t="s">
        <v>427</v>
      </c>
      <c r="AD15" s="56" t="s">
        <v>427</v>
      </c>
      <c r="AE15" s="56" t="s">
        <v>427</v>
      </c>
      <c r="AF15" s="56" t="s">
        <v>427</v>
      </c>
      <c r="AG15" s="57" t="s">
        <v>427</v>
      </c>
      <c r="AH15" s="58" t="s">
        <v>427</v>
      </c>
      <c r="AI15" s="59" t="s">
        <v>427</v>
      </c>
      <c r="AJ15" s="59" t="s">
        <v>427</v>
      </c>
      <c r="AK15" s="59" t="s">
        <v>427</v>
      </c>
      <c r="AL15" s="59" t="s">
        <v>427</v>
      </c>
      <c r="AN15" s="458"/>
      <c r="AO15" s="459"/>
      <c r="AP15" s="459"/>
      <c r="AQ15" s="459"/>
      <c r="AR15" s="459"/>
      <c r="AS15" s="460"/>
      <c r="AT15" s="36"/>
      <c r="AU15" s="36"/>
    </row>
    <row r="16" spans="2:47" ht="16.5" hidden="1" thickBot="1" x14ac:dyDescent="0.3">
      <c r="B16" s="453"/>
      <c r="C16" s="453"/>
      <c r="D16" s="454"/>
      <c r="E16" s="427"/>
      <c r="F16" s="425"/>
      <c r="G16" s="425"/>
      <c r="H16" s="425"/>
      <c r="I16" s="426"/>
      <c r="J16" s="55" t="s">
        <v>427</v>
      </c>
      <c r="K16" s="56" t="s">
        <v>427</v>
      </c>
      <c r="L16" s="56" t="s">
        <v>427</v>
      </c>
      <c r="M16" s="56" t="s">
        <v>427</v>
      </c>
      <c r="N16" s="56" t="s">
        <v>427</v>
      </c>
      <c r="O16" s="57" t="s">
        <v>427</v>
      </c>
      <c r="P16" s="55" t="s">
        <v>427</v>
      </c>
      <c r="Q16" s="56" t="s">
        <v>427</v>
      </c>
      <c r="R16" s="56" t="s">
        <v>427</v>
      </c>
      <c r="S16" s="56" t="s">
        <v>427</v>
      </c>
      <c r="T16" s="56" t="s">
        <v>427</v>
      </c>
      <c r="U16" s="57" t="s">
        <v>427</v>
      </c>
      <c r="V16" s="55" t="s">
        <v>427</v>
      </c>
      <c r="W16" s="56" t="s">
        <v>427</v>
      </c>
      <c r="X16" s="56" t="s">
        <v>427</v>
      </c>
      <c r="Y16" s="56" t="s">
        <v>427</v>
      </c>
      <c r="Z16" s="56" t="s">
        <v>427</v>
      </c>
      <c r="AA16" s="57" t="s">
        <v>427</v>
      </c>
      <c r="AB16" s="55" t="s">
        <v>427</v>
      </c>
      <c r="AC16" s="56" t="s">
        <v>427</v>
      </c>
      <c r="AD16" s="56" t="s">
        <v>427</v>
      </c>
      <c r="AE16" s="56" t="s">
        <v>427</v>
      </c>
      <c r="AF16" s="56" t="s">
        <v>427</v>
      </c>
      <c r="AG16" s="57" t="s">
        <v>427</v>
      </c>
      <c r="AH16" s="58" t="s">
        <v>427</v>
      </c>
      <c r="AI16" s="59" t="s">
        <v>427</v>
      </c>
      <c r="AJ16" s="59" t="s">
        <v>427</v>
      </c>
      <c r="AK16" s="59" t="s">
        <v>427</v>
      </c>
      <c r="AL16" s="59" t="s">
        <v>427</v>
      </c>
      <c r="AN16" s="458"/>
      <c r="AO16" s="459"/>
      <c r="AP16" s="459"/>
      <c r="AQ16" s="459"/>
      <c r="AR16" s="459"/>
      <c r="AS16" s="460"/>
      <c r="AT16" s="36"/>
      <c r="AU16" s="36"/>
    </row>
    <row r="17" spans="2:47" ht="16.5" hidden="1" thickBot="1" x14ac:dyDescent="0.3">
      <c r="B17" s="453"/>
      <c r="C17" s="453"/>
      <c r="D17" s="454"/>
      <c r="E17" s="428"/>
      <c r="F17" s="429"/>
      <c r="G17" s="429"/>
      <c r="H17" s="429"/>
      <c r="I17" s="430"/>
      <c r="J17" s="60" t="s">
        <v>427</v>
      </c>
      <c r="K17" s="61" t="s">
        <v>427</v>
      </c>
      <c r="L17" s="61" t="s">
        <v>427</v>
      </c>
      <c r="M17" s="61" t="s">
        <v>427</v>
      </c>
      <c r="N17" s="61" t="s">
        <v>427</v>
      </c>
      <c r="O17" s="62" t="s">
        <v>427</v>
      </c>
      <c r="P17" s="55" t="s">
        <v>427</v>
      </c>
      <c r="Q17" s="56" t="s">
        <v>427</v>
      </c>
      <c r="R17" s="56" t="s">
        <v>427</v>
      </c>
      <c r="S17" s="56" t="s">
        <v>427</v>
      </c>
      <c r="T17" s="56" t="s">
        <v>427</v>
      </c>
      <c r="U17" s="57" t="s">
        <v>427</v>
      </c>
      <c r="V17" s="60" t="s">
        <v>427</v>
      </c>
      <c r="W17" s="61" t="s">
        <v>427</v>
      </c>
      <c r="X17" s="61" t="s">
        <v>427</v>
      </c>
      <c r="Y17" s="61" t="s">
        <v>427</v>
      </c>
      <c r="Z17" s="61" t="s">
        <v>427</v>
      </c>
      <c r="AA17" s="62" t="s">
        <v>427</v>
      </c>
      <c r="AB17" s="55" t="s">
        <v>427</v>
      </c>
      <c r="AC17" s="56" t="s">
        <v>427</v>
      </c>
      <c r="AD17" s="56" t="s">
        <v>427</v>
      </c>
      <c r="AE17" s="56" t="s">
        <v>427</v>
      </c>
      <c r="AF17" s="56" t="s">
        <v>427</v>
      </c>
      <c r="AG17" s="57" t="s">
        <v>427</v>
      </c>
      <c r="AH17" s="63" t="s">
        <v>427</v>
      </c>
      <c r="AI17" s="64" t="s">
        <v>427</v>
      </c>
      <c r="AJ17" s="64" t="s">
        <v>427</v>
      </c>
      <c r="AK17" s="64" t="s">
        <v>427</v>
      </c>
      <c r="AL17" s="64" t="s">
        <v>427</v>
      </c>
      <c r="AN17" s="461"/>
      <c r="AO17" s="462"/>
      <c r="AP17" s="462"/>
      <c r="AQ17" s="462"/>
      <c r="AR17" s="462"/>
      <c r="AS17" s="463"/>
      <c r="AT17" s="36"/>
      <c r="AU17" s="36"/>
    </row>
    <row r="18" spans="2:47" ht="15.75" customHeight="1" x14ac:dyDescent="0.25">
      <c r="B18" s="453"/>
      <c r="C18" s="453"/>
      <c r="D18" s="454"/>
      <c r="E18" s="421" t="s">
        <v>430</v>
      </c>
      <c r="F18" s="422"/>
      <c r="G18" s="422"/>
      <c r="H18" s="422"/>
      <c r="I18" s="422"/>
      <c r="J18" s="174" t="s">
        <v>427</v>
      </c>
      <c r="K18" s="175" t="s">
        <v>427</v>
      </c>
      <c r="L18" s="175" t="s">
        <v>427</v>
      </c>
      <c r="M18" s="175" t="s">
        <v>427</v>
      </c>
      <c r="N18" s="175" t="s">
        <v>427</v>
      </c>
      <c r="O18" s="176" t="s">
        <v>427</v>
      </c>
      <c r="P18" s="174" t="s">
        <v>427</v>
      </c>
      <c r="Q18" s="175" t="s">
        <v>427</v>
      </c>
      <c r="R18" s="65" t="s">
        <v>427</v>
      </c>
      <c r="S18" s="65" t="s">
        <v>427</v>
      </c>
      <c r="T18" s="65" t="s">
        <v>427</v>
      </c>
      <c r="U18" s="66" t="s">
        <v>427</v>
      </c>
      <c r="V18" s="50" t="s">
        <v>427</v>
      </c>
      <c r="W18" s="51" t="s">
        <v>427</v>
      </c>
      <c r="X18" s="51" t="s">
        <v>427</v>
      </c>
      <c r="Y18" s="51" t="s">
        <v>427</v>
      </c>
      <c r="Z18" s="51" t="s">
        <v>427</v>
      </c>
      <c r="AA18" s="52" t="s">
        <v>427</v>
      </c>
      <c r="AB18" s="50" t="s">
        <v>427</v>
      </c>
      <c r="AC18" s="51" t="s">
        <v>427</v>
      </c>
      <c r="AD18" s="51" t="s">
        <v>427</v>
      </c>
      <c r="AE18" s="51" t="s">
        <v>427</v>
      </c>
      <c r="AF18" s="51" t="s">
        <v>427</v>
      </c>
      <c r="AG18" s="52" t="s">
        <v>427</v>
      </c>
      <c r="AH18" s="53" t="s">
        <v>427</v>
      </c>
      <c r="AI18" s="54" t="s">
        <v>427</v>
      </c>
      <c r="AJ18" s="54" t="s">
        <v>427</v>
      </c>
      <c r="AK18" s="54" t="s">
        <v>427</v>
      </c>
      <c r="AL18" s="54" t="s">
        <v>427</v>
      </c>
      <c r="AN18" s="464" t="s">
        <v>431</v>
      </c>
      <c r="AO18" s="465"/>
      <c r="AP18" s="465"/>
      <c r="AQ18" s="465"/>
      <c r="AR18" s="465"/>
      <c r="AS18" s="465"/>
      <c r="AT18" s="470" t="s">
        <v>432</v>
      </c>
      <c r="AU18" s="471"/>
    </row>
    <row r="19" spans="2:47" ht="15.75" customHeight="1" x14ac:dyDescent="0.25">
      <c r="B19" s="453"/>
      <c r="C19" s="453"/>
      <c r="D19" s="454"/>
      <c r="E19" s="424"/>
      <c r="F19" s="425"/>
      <c r="G19" s="425"/>
      <c r="H19" s="425"/>
      <c r="I19" s="425"/>
      <c r="J19" s="177" t="s">
        <v>427</v>
      </c>
      <c r="K19" s="178" t="s">
        <v>427</v>
      </c>
      <c r="L19" s="178" t="s">
        <v>427</v>
      </c>
      <c r="M19" s="178" t="s">
        <v>427</v>
      </c>
      <c r="N19" s="178" t="s">
        <v>427</v>
      </c>
      <c r="O19" s="179" t="s">
        <v>427</v>
      </c>
      <c r="P19" s="177" t="s">
        <v>427</v>
      </c>
      <c r="Q19" s="178" t="s">
        <v>427</v>
      </c>
      <c r="R19" s="68" t="s">
        <v>427</v>
      </c>
      <c r="S19" s="68" t="s">
        <v>427</v>
      </c>
      <c r="T19" s="68" t="s">
        <v>427</v>
      </c>
      <c r="U19" s="69" t="s">
        <v>427</v>
      </c>
      <c r="V19" s="55" t="s">
        <v>427</v>
      </c>
      <c r="W19" s="56" t="s">
        <v>427</v>
      </c>
      <c r="X19" s="56" t="s">
        <v>427</v>
      </c>
      <c r="Y19" s="56" t="s">
        <v>427</v>
      </c>
      <c r="Z19" s="56" t="s">
        <v>427</v>
      </c>
      <c r="AA19" s="57" t="s">
        <v>427</v>
      </c>
      <c r="AB19" s="55" t="s">
        <v>427</v>
      </c>
      <c r="AC19" s="56" t="s">
        <v>427</v>
      </c>
      <c r="AD19" s="56" t="s">
        <v>427</v>
      </c>
      <c r="AE19" s="56" t="s">
        <v>427</v>
      </c>
      <c r="AF19" s="56" t="s">
        <v>427</v>
      </c>
      <c r="AG19" s="57" t="s">
        <v>427</v>
      </c>
      <c r="AH19" s="58" t="s">
        <v>427</v>
      </c>
      <c r="AI19" s="59" t="s">
        <v>427</v>
      </c>
      <c r="AJ19" s="59" t="s">
        <v>427</v>
      </c>
      <c r="AK19" s="59" t="s">
        <v>427</v>
      </c>
      <c r="AL19" s="59" t="s">
        <v>427</v>
      </c>
      <c r="AN19" s="466"/>
      <c r="AO19" s="467"/>
      <c r="AP19" s="467"/>
      <c r="AQ19" s="467"/>
      <c r="AR19" s="467"/>
      <c r="AS19" s="467"/>
      <c r="AT19" s="472"/>
      <c r="AU19" s="473"/>
    </row>
    <row r="20" spans="2:47" ht="15.75" customHeight="1" x14ac:dyDescent="0.25">
      <c r="B20" s="453"/>
      <c r="C20" s="453"/>
      <c r="D20" s="454"/>
      <c r="E20" s="427"/>
      <c r="F20" s="425"/>
      <c r="G20" s="425"/>
      <c r="H20" s="425"/>
      <c r="I20" s="425"/>
      <c r="J20" s="177" t="s">
        <v>427</v>
      </c>
      <c r="K20" s="178" t="s">
        <v>427</v>
      </c>
      <c r="L20" s="178" t="s">
        <v>427</v>
      </c>
      <c r="M20" s="178" t="s">
        <v>427</v>
      </c>
      <c r="N20" s="178" t="s">
        <v>427</v>
      </c>
      <c r="O20" s="179" t="s">
        <v>427</v>
      </c>
      <c r="P20" s="177" t="s">
        <v>427</v>
      </c>
      <c r="Q20" s="178" t="s">
        <v>427</v>
      </c>
      <c r="R20" s="68" t="s">
        <v>427</v>
      </c>
      <c r="S20" s="68" t="s">
        <v>427</v>
      </c>
      <c r="T20" s="68" t="s">
        <v>427</v>
      </c>
      <c r="U20" s="69" t="s">
        <v>427</v>
      </c>
      <c r="V20" s="55" t="s">
        <v>427</v>
      </c>
      <c r="W20" s="56" t="s">
        <v>427</v>
      </c>
      <c r="X20" s="56" t="s">
        <v>427</v>
      </c>
      <c r="Y20" s="56" t="s">
        <v>427</v>
      </c>
      <c r="Z20" s="56" t="s">
        <v>427</v>
      </c>
      <c r="AA20" s="57" t="s">
        <v>427</v>
      </c>
      <c r="AB20" s="55" t="s">
        <v>427</v>
      </c>
      <c r="AC20" s="56" t="s">
        <v>427</v>
      </c>
      <c r="AD20" s="56" t="s">
        <v>427</v>
      </c>
      <c r="AE20" s="56" t="s">
        <v>427</v>
      </c>
      <c r="AF20" s="56" t="s">
        <v>427</v>
      </c>
      <c r="AG20" s="57" t="s">
        <v>427</v>
      </c>
      <c r="AH20" s="58" t="s">
        <v>427</v>
      </c>
      <c r="AI20" s="59" t="s">
        <v>427</v>
      </c>
      <c r="AJ20" s="59" t="s">
        <v>427</v>
      </c>
      <c r="AK20" s="59" t="s">
        <v>427</v>
      </c>
      <c r="AL20" s="59" t="s">
        <v>427</v>
      </c>
      <c r="AN20" s="466"/>
      <c r="AO20" s="467"/>
      <c r="AP20" s="467"/>
      <c r="AQ20" s="467"/>
      <c r="AR20" s="467"/>
      <c r="AS20" s="467"/>
      <c r="AT20" s="472"/>
      <c r="AU20" s="473"/>
    </row>
    <row r="21" spans="2:47" ht="15.75" customHeight="1" x14ac:dyDescent="0.25">
      <c r="B21" s="453"/>
      <c r="C21" s="453"/>
      <c r="D21" s="454"/>
      <c r="E21" s="427"/>
      <c r="F21" s="425"/>
      <c r="G21" s="425"/>
      <c r="H21" s="425"/>
      <c r="I21" s="425"/>
      <c r="J21" s="177" t="s">
        <v>427</v>
      </c>
      <c r="K21" s="178" t="s">
        <v>427</v>
      </c>
      <c r="L21" s="178" t="s">
        <v>427</v>
      </c>
      <c r="M21" s="178" t="s">
        <v>427</v>
      </c>
      <c r="N21" s="178" t="s">
        <v>427</v>
      </c>
      <c r="O21" s="179" t="s">
        <v>427</v>
      </c>
      <c r="P21" s="177" t="s">
        <v>427</v>
      </c>
      <c r="Q21" s="178" t="s">
        <v>427</v>
      </c>
      <c r="R21" s="68" t="s">
        <v>427</v>
      </c>
      <c r="S21" s="68" t="s">
        <v>427</v>
      </c>
      <c r="T21" s="68" t="s">
        <v>427</v>
      </c>
      <c r="U21" s="69" t="s">
        <v>427</v>
      </c>
      <c r="V21" s="55" t="s">
        <v>427</v>
      </c>
      <c r="W21" s="56" t="s">
        <v>427</v>
      </c>
      <c r="X21" s="56" t="s">
        <v>427</v>
      </c>
      <c r="Y21" s="56" t="s">
        <v>427</v>
      </c>
      <c r="Z21" s="56" t="s">
        <v>427</v>
      </c>
      <c r="AA21" s="57" t="s">
        <v>427</v>
      </c>
      <c r="AB21" s="55" t="s">
        <v>427</v>
      </c>
      <c r="AC21" s="56" t="s">
        <v>427</v>
      </c>
      <c r="AD21" s="56" t="s">
        <v>427</v>
      </c>
      <c r="AE21" s="56" t="s">
        <v>427</v>
      </c>
      <c r="AF21" s="56" t="s">
        <v>427</v>
      </c>
      <c r="AG21" s="57" t="s">
        <v>427</v>
      </c>
      <c r="AH21" s="58" t="s">
        <v>427</v>
      </c>
      <c r="AI21" s="59" t="s">
        <v>427</v>
      </c>
      <c r="AJ21" s="59" t="s">
        <v>427</v>
      </c>
      <c r="AK21" s="59" t="s">
        <v>427</v>
      </c>
      <c r="AL21" s="59" t="s">
        <v>427</v>
      </c>
      <c r="AN21" s="466"/>
      <c r="AO21" s="467"/>
      <c r="AP21" s="467"/>
      <c r="AQ21" s="467"/>
      <c r="AR21" s="467"/>
      <c r="AS21" s="467"/>
      <c r="AT21" s="472"/>
      <c r="AU21" s="473"/>
    </row>
    <row r="22" spans="2:47" ht="15.75" customHeight="1" x14ac:dyDescent="0.25">
      <c r="B22" s="453"/>
      <c r="C22" s="453"/>
      <c r="D22" s="454"/>
      <c r="E22" s="427"/>
      <c r="F22" s="425"/>
      <c r="G22" s="425"/>
      <c r="H22" s="425"/>
      <c r="I22" s="425"/>
      <c r="J22" s="177" t="s">
        <v>427</v>
      </c>
      <c r="K22" s="178" t="s">
        <v>427</v>
      </c>
      <c r="L22" s="178" t="s">
        <v>427</v>
      </c>
      <c r="M22" s="178" t="s">
        <v>427</v>
      </c>
      <c r="N22" s="178" t="s">
        <v>427</v>
      </c>
      <c r="O22" s="179" t="s">
        <v>427</v>
      </c>
      <c r="P22" s="177" t="s">
        <v>427</v>
      </c>
      <c r="Q22" s="178" t="s">
        <v>427</v>
      </c>
      <c r="R22" s="68" t="s">
        <v>427</v>
      </c>
      <c r="S22" s="68" t="s">
        <v>427</v>
      </c>
      <c r="T22" s="68" t="s">
        <v>427</v>
      </c>
      <c r="U22" s="69" t="s">
        <v>427</v>
      </c>
      <c r="V22" s="55" t="s">
        <v>427</v>
      </c>
      <c r="W22" s="56" t="s">
        <v>427</v>
      </c>
      <c r="X22" s="56" t="s">
        <v>427</v>
      </c>
      <c r="Y22" s="56" t="s">
        <v>427</v>
      </c>
      <c r="Z22" s="56" t="s">
        <v>427</v>
      </c>
      <c r="AA22" s="57" t="s">
        <v>427</v>
      </c>
      <c r="AB22" s="55" t="s">
        <v>427</v>
      </c>
      <c r="AC22" s="56" t="s">
        <v>427</v>
      </c>
      <c r="AD22" s="56" t="s">
        <v>427</v>
      </c>
      <c r="AE22" s="56" t="s">
        <v>427</v>
      </c>
      <c r="AF22" s="56" t="s">
        <v>427</v>
      </c>
      <c r="AG22" s="57" t="s">
        <v>427</v>
      </c>
      <c r="AH22" s="58" t="s">
        <v>427</v>
      </c>
      <c r="AI22" s="59" t="s">
        <v>427</v>
      </c>
      <c r="AJ22" s="59" t="s">
        <v>427</v>
      </c>
      <c r="AK22" s="59" t="s">
        <v>427</v>
      </c>
      <c r="AL22" s="59" t="s">
        <v>427</v>
      </c>
      <c r="AN22" s="466"/>
      <c r="AO22" s="467"/>
      <c r="AP22" s="467"/>
      <c r="AQ22" s="467"/>
      <c r="AR22" s="467"/>
      <c r="AS22" s="467"/>
      <c r="AT22" s="472"/>
      <c r="AU22" s="473"/>
    </row>
    <row r="23" spans="2:47" ht="0.75" customHeight="1" x14ac:dyDescent="0.25">
      <c r="B23" s="453"/>
      <c r="C23" s="453"/>
      <c r="D23" s="454"/>
      <c r="E23" s="427"/>
      <c r="F23" s="425"/>
      <c r="G23" s="425"/>
      <c r="H23" s="425"/>
      <c r="I23" s="425"/>
      <c r="J23" s="177" t="s">
        <v>427</v>
      </c>
      <c r="K23" s="178" t="s">
        <v>427</v>
      </c>
      <c r="L23" s="178" t="s">
        <v>427</v>
      </c>
      <c r="M23" s="178" t="s">
        <v>427</v>
      </c>
      <c r="N23" s="178" t="s">
        <v>427</v>
      </c>
      <c r="O23" s="179" t="s">
        <v>427</v>
      </c>
      <c r="P23" s="177" t="s">
        <v>427</v>
      </c>
      <c r="Q23" s="178" t="s">
        <v>427</v>
      </c>
      <c r="R23" s="68" t="s">
        <v>427</v>
      </c>
      <c r="S23" s="68" t="s">
        <v>427</v>
      </c>
      <c r="T23" s="68" t="s">
        <v>427</v>
      </c>
      <c r="U23" s="69" t="s">
        <v>427</v>
      </c>
      <c r="V23" s="55" t="s">
        <v>427</v>
      </c>
      <c r="W23" s="56" t="s">
        <v>427</v>
      </c>
      <c r="X23" s="56" t="s">
        <v>427</v>
      </c>
      <c r="Y23" s="56" t="s">
        <v>427</v>
      </c>
      <c r="Z23" s="56" t="s">
        <v>427</v>
      </c>
      <c r="AA23" s="57" t="s">
        <v>427</v>
      </c>
      <c r="AB23" s="55" t="s">
        <v>427</v>
      </c>
      <c r="AC23" s="56" t="s">
        <v>427</v>
      </c>
      <c r="AD23" s="56" t="s">
        <v>427</v>
      </c>
      <c r="AE23" s="56" t="s">
        <v>427</v>
      </c>
      <c r="AF23" s="56" t="s">
        <v>427</v>
      </c>
      <c r="AG23" s="57" t="s">
        <v>427</v>
      </c>
      <c r="AH23" s="58" t="s">
        <v>427</v>
      </c>
      <c r="AI23" s="59" t="s">
        <v>427</v>
      </c>
      <c r="AJ23" s="59" t="s">
        <v>427</v>
      </c>
      <c r="AK23" s="59" t="s">
        <v>427</v>
      </c>
      <c r="AL23" s="59" t="s">
        <v>427</v>
      </c>
      <c r="AN23" s="466"/>
      <c r="AO23" s="467"/>
      <c r="AP23" s="467"/>
      <c r="AQ23" s="467"/>
      <c r="AR23" s="467"/>
      <c r="AS23" s="467"/>
      <c r="AT23" s="472"/>
      <c r="AU23" s="473"/>
    </row>
    <row r="24" spans="2:47" ht="15.75" hidden="1" customHeight="1" x14ac:dyDescent="0.25">
      <c r="B24" s="453"/>
      <c r="C24" s="453"/>
      <c r="D24" s="454"/>
      <c r="E24" s="427"/>
      <c r="F24" s="425"/>
      <c r="G24" s="425"/>
      <c r="H24" s="425"/>
      <c r="I24" s="425"/>
      <c r="J24" s="177" t="s">
        <v>427</v>
      </c>
      <c r="K24" s="178" t="s">
        <v>427</v>
      </c>
      <c r="L24" s="178" t="s">
        <v>427</v>
      </c>
      <c r="M24" s="178" t="s">
        <v>427</v>
      </c>
      <c r="N24" s="178" t="s">
        <v>427</v>
      </c>
      <c r="O24" s="179" t="s">
        <v>427</v>
      </c>
      <c r="P24" s="177" t="s">
        <v>427</v>
      </c>
      <c r="Q24" s="178" t="s">
        <v>427</v>
      </c>
      <c r="R24" s="68" t="s">
        <v>427</v>
      </c>
      <c r="S24" s="68" t="s">
        <v>427</v>
      </c>
      <c r="T24" s="68" t="s">
        <v>427</v>
      </c>
      <c r="U24" s="69" t="s">
        <v>427</v>
      </c>
      <c r="V24" s="55" t="s">
        <v>427</v>
      </c>
      <c r="W24" s="56" t="s">
        <v>427</v>
      </c>
      <c r="X24" s="56" t="s">
        <v>427</v>
      </c>
      <c r="Y24" s="56" t="s">
        <v>427</v>
      </c>
      <c r="Z24" s="56" t="s">
        <v>427</v>
      </c>
      <c r="AA24" s="57" t="s">
        <v>427</v>
      </c>
      <c r="AB24" s="55" t="s">
        <v>427</v>
      </c>
      <c r="AC24" s="56" t="s">
        <v>427</v>
      </c>
      <c r="AD24" s="56" t="s">
        <v>427</v>
      </c>
      <c r="AE24" s="56" t="s">
        <v>427</v>
      </c>
      <c r="AF24" s="56" t="s">
        <v>427</v>
      </c>
      <c r="AG24" s="57" t="s">
        <v>427</v>
      </c>
      <c r="AH24" s="58" t="s">
        <v>427</v>
      </c>
      <c r="AI24" s="59" t="s">
        <v>427</v>
      </c>
      <c r="AJ24" s="59" t="s">
        <v>427</v>
      </c>
      <c r="AK24" s="59" t="s">
        <v>427</v>
      </c>
      <c r="AL24" s="59" t="s">
        <v>427</v>
      </c>
      <c r="AN24" s="466"/>
      <c r="AO24" s="467"/>
      <c r="AP24" s="467"/>
      <c r="AQ24" s="467"/>
      <c r="AR24" s="467"/>
      <c r="AS24" s="467"/>
      <c r="AT24" s="472"/>
      <c r="AU24" s="473"/>
    </row>
    <row r="25" spans="2:47" ht="15.75" hidden="1" customHeight="1" thickBot="1" x14ac:dyDescent="0.3">
      <c r="B25" s="453"/>
      <c r="C25" s="453"/>
      <c r="D25" s="454"/>
      <c r="E25" s="427"/>
      <c r="F25" s="425"/>
      <c r="G25" s="425"/>
      <c r="H25" s="425"/>
      <c r="I25" s="425"/>
      <c r="J25" s="177" t="s">
        <v>427</v>
      </c>
      <c r="K25" s="178" t="s">
        <v>427</v>
      </c>
      <c r="L25" s="178" t="s">
        <v>427</v>
      </c>
      <c r="M25" s="178" t="s">
        <v>427</v>
      </c>
      <c r="N25" s="178" t="s">
        <v>427</v>
      </c>
      <c r="O25" s="179" t="s">
        <v>427</v>
      </c>
      <c r="P25" s="177" t="s">
        <v>427</v>
      </c>
      <c r="Q25" s="178" t="s">
        <v>427</v>
      </c>
      <c r="R25" s="68" t="s">
        <v>427</v>
      </c>
      <c r="S25" s="68" t="s">
        <v>427</v>
      </c>
      <c r="T25" s="68" t="s">
        <v>427</v>
      </c>
      <c r="U25" s="69" t="s">
        <v>427</v>
      </c>
      <c r="V25" s="55" t="s">
        <v>427</v>
      </c>
      <c r="W25" s="56" t="s">
        <v>427</v>
      </c>
      <c r="X25" s="56" t="s">
        <v>427</v>
      </c>
      <c r="Y25" s="56" t="s">
        <v>427</v>
      </c>
      <c r="Z25" s="56" t="s">
        <v>427</v>
      </c>
      <c r="AA25" s="57" t="s">
        <v>427</v>
      </c>
      <c r="AB25" s="55" t="s">
        <v>427</v>
      </c>
      <c r="AC25" s="56" t="s">
        <v>427</v>
      </c>
      <c r="AD25" s="56" t="s">
        <v>427</v>
      </c>
      <c r="AE25" s="56" t="s">
        <v>427</v>
      </c>
      <c r="AF25" s="56" t="s">
        <v>427</v>
      </c>
      <c r="AG25" s="57" t="s">
        <v>427</v>
      </c>
      <c r="AH25" s="58" t="s">
        <v>427</v>
      </c>
      <c r="AI25" s="59" t="s">
        <v>427</v>
      </c>
      <c r="AJ25" s="59" t="s">
        <v>427</v>
      </c>
      <c r="AK25" s="59" t="s">
        <v>427</v>
      </c>
      <c r="AL25" s="59" t="s">
        <v>427</v>
      </c>
      <c r="AN25" s="466"/>
      <c r="AO25" s="467"/>
      <c r="AP25" s="467"/>
      <c r="AQ25" s="467"/>
      <c r="AR25" s="467"/>
      <c r="AS25" s="467"/>
      <c r="AT25" s="472"/>
      <c r="AU25" s="473"/>
    </row>
    <row r="26" spans="2:47" ht="15.75" hidden="1" customHeight="1" thickBot="1" x14ac:dyDescent="0.3">
      <c r="B26" s="453"/>
      <c r="C26" s="453"/>
      <c r="D26" s="454"/>
      <c r="E26" s="427"/>
      <c r="F26" s="425"/>
      <c r="G26" s="425"/>
      <c r="H26" s="425"/>
      <c r="I26" s="425"/>
      <c r="J26" s="177" t="s">
        <v>427</v>
      </c>
      <c r="K26" s="178" t="s">
        <v>427</v>
      </c>
      <c r="L26" s="178" t="s">
        <v>427</v>
      </c>
      <c r="M26" s="178" t="s">
        <v>427</v>
      </c>
      <c r="N26" s="178" t="s">
        <v>427</v>
      </c>
      <c r="O26" s="179" t="s">
        <v>427</v>
      </c>
      <c r="P26" s="177" t="s">
        <v>427</v>
      </c>
      <c r="Q26" s="178" t="s">
        <v>427</v>
      </c>
      <c r="R26" s="68" t="s">
        <v>427</v>
      </c>
      <c r="S26" s="68" t="s">
        <v>427</v>
      </c>
      <c r="T26" s="68" t="s">
        <v>427</v>
      </c>
      <c r="U26" s="69" t="s">
        <v>427</v>
      </c>
      <c r="V26" s="55" t="s">
        <v>427</v>
      </c>
      <c r="W26" s="56" t="s">
        <v>427</v>
      </c>
      <c r="X26" s="56" t="s">
        <v>427</v>
      </c>
      <c r="Y26" s="56" t="s">
        <v>427</v>
      </c>
      <c r="Z26" s="56" t="s">
        <v>427</v>
      </c>
      <c r="AA26" s="57" t="s">
        <v>427</v>
      </c>
      <c r="AB26" s="55" t="s">
        <v>427</v>
      </c>
      <c r="AC26" s="56" t="s">
        <v>427</v>
      </c>
      <c r="AD26" s="56" t="s">
        <v>427</v>
      </c>
      <c r="AE26" s="56" t="s">
        <v>427</v>
      </c>
      <c r="AF26" s="56" t="s">
        <v>427</v>
      </c>
      <c r="AG26" s="57" t="s">
        <v>427</v>
      </c>
      <c r="AH26" s="58" t="s">
        <v>427</v>
      </c>
      <c r="AI26" s="59" t="s">
        <v>427</v>
      </c>
      <c r="AJ26" s="59" t="s">
        <v>427</v>
      </c>
      <c r="AK26" s="59" t="s">
        <v>427</v>
      </c>
      <c r="AL26" s="59" t="s">
        <v>427</v>
      </c>
      <c r="AN26" s="466"/>
      <c r="AO26" s="467"/>
      <c r="AP26" s="467"/>
      <c r="AQ26" s="467"/>
      <c r="AR26" s="467"/>
      <c r="AS26" s="467"/>
      <c r="AT26" s="472"/>
      <c r="AU26" s="473"/>
    </row>
    <row r="27" spans="2:47" ht="21" customHeight="1" thickBot="1" x14ac:dyDescent="0.3">
      <c r="B27" s="453"/>
      <c r="C27" s="453"/>
      <c r="D27" s="454"/>
      <c r="E27" s="428"/>
      <c r="F27" s="429"/>
      <c r="G27" s="429"/>
      <c r="H27" s="429"/>
      <c r="I27" s="429"/>
      <c r="J27" s="180" t="s">
        <v>427</v>
      </c>
      <c r="K27" s="181" t="s">
        <v>427</v>
      </c>
      <c r="L27" s="181" t="s">
        <v>427</v>
      </c>
      <c r="M27" s="181" t="s">
        <v>427</v>
      </c>
      <c r="N27" s="181" t="s">
        <v>427</v>
      </c>
      <c r="O27" s="182" t="s">
        <v>427</v>
      </c>
      <c r="P27" s="180" t="s">
        <v>427</v>
      </c>
      <c r="Q27" s="181" t="s">
        <v>427</v>
      </c>
      <c r="R27" s="71" t="s">
        <v>427</v>
      </c>
      <c r="S27" s="71" t="s">
        <v>427</v>
      </c>
      <c r="T27" s="71" t="s">
        <v>427</v>
      </c>
      <c r="U27" s="72" t="s">
        <v>427</v>
      </c>
      <c r="V27" s="60" t="s">
        <v>427</v>
      </c>
      <c r="W27" s="61" t="s">
        <v>427</v>
      </c>
      <c r="X27" s="61" t="s">
        <v>427</v>
      </c>
      <c r="Y27" s="61" t="s">
        <v>427</v>
      </c>
      <c r="Z27" s="61" t="s">
        <v>427</v>
      </c>
      <c r="AA27" s="62" t="s">
        <v>427</v>
      </c>
      <c r="AB27" s="60" t="s">
        <v>427</v>
      </c>
      <c r="AC27" s="61" t="s">
        <v>427</v>
      </c>
      <c r="AD27" s="61" t="s">
        <v>427</v>
      </c>
      <c r="AE27" s="61" t="s">
        <v>427</v>
      </c>
      <c r="AF27" s="61" t="s">
        <v>427</v>
      </c>
      <c r="AG27" s="62" t="s">
        <v>427</v>
      </c>
      <c r="AH27" s="63" t="s">
        <v>427</v>
      </c>
      <c r="AI27" s="64" t="s">
        <v>427</v>
      </c>
      <c r="AJ27" s="64" t="s">
        <v>427</v>
      </c>
      <c r="AK27" s="64" t="s">
        <v>427</v>
      </c>
      <c r="AL27" s="64" t="s">
        <v>427</v>
      </c>
      <c r="AN27" s="468"/>
      <c r="AO27" s="469"/>
      <c r="AP27" s="469"/>
      <c r="AQ27" s="469"/>
      <c r="AR27" s="469"/>
      <c r="AS27" s="469"/>
      <c r="AT27" s="474"/>
      <c r="AU27" s="475"/>
    </row>
    <row r="28" spans="2:47" ht="15.75" customHeight="1" x14ac:dyDescent="0.25">
      <c r="B28" s="453"/>
      <c r="C28" s="453"/>
      <c r="D28" s="454"/>
      <c r="E28" s="421" t="s">
        <v>433</v>
      </c>
      <c r="F28" s="422"/>
      <c r="G28" s="422"/>
      <c r="H28" s="422"/>
      <c r="I28" s="423"/>
      <c r="J28" s="174" t="s">
        <v>427</v>
      </c>
      <c r="K28" s="175" t="s">
        <v>427</v>
      </c>
      <c r="L28" s="175" t="s">
        <v>427</v>
      </c>
      <c r="M28" s="175" t="s">
        <v>427</v>
      </c>
      <c r="N28" s="175" t="s">
        <v>427</v>
      </c>
      <c r="O28" s="176" t="s">
        <v>427</v>
      </c>
      <c r="P28" s="174" t="s">
        <v>427</v>
      </c>
      <c r="Q28" s="175" t="s">
        <v>427</v>
      </c>
      <c r="R28" s="175" t="s">
        <v>427</v>
      </c>
      <c r="S28" s="175" t="s">
        <v>427</v>
      </c>
      <c r="T28" s="175" t="s">
        <v>427</v>
      </c>
      <c r="U28" s="176" t="s">
        <v>427</v>
      </c>
      <c r="V28" s="174" t="s">
        <v>427</v>
      </c>
      <c r="W28" s="175" t="s">
        <v>427</v>
      </c>
      <c r="X28" s="65" t="s">
        <v>427</v>
      </c>
      <c r="Y28" s="65" t="s">
        <v>427</v>
      </c>
      <c r="Z28" s="65" t="s">
        <v>427</v>
      </c>
      <c r="AA28" s="66" t="s">
        <v>427</v>
      </c>
      <c r="AB28" s="50" t="s">
        <v>427</v>
      </c>
      <c r="AC28" s="51" t="s">
        <v>427</v>
      </c>
      <c r="AD28" s="51" t="s">
        <v>427</v>
      </c>
      <c r="AE28" s="51" t="s">
        <v>427</v>
      </c>
      <c r="AF28" s="51" t="s">
        <v>427</v>
      </c>
      <c r="AG28" s="52" t="s">
        <v>427</v>
      </c>
      <c r="AH28" s="53" t="s">
        <v>427</v>
      </c>
      <c r="AI28" s="54" t="s">
        <v>427</v>
      </c>
      <c r="AJ28" s="54" t="s">
        <v>427</v>
      </c>
      <c r="AK28" s="54" t="s">
        <v>427</v>
      </c>
      <c r="AL28" s="54" t="s">
        <v>427</v>
      </c>
      <c r="AN28" s="431" t="s">
        <v>279</v>
      </c>
      <c r="AO28" s="432"/>
      <c r="AP28" s="432"/>
      <c r="AQ28" s="432"/>
      <c r="AR28" s="432"/>
      <c r="AS28" s="432"/>
      <c r="AT28" s="439" t="s">
        <v>434</v>
      </c>
      <c r="AU28" s="439"/>
    </row>
    <row r="29" spans="2:47" ht="15.75" x14ac:dyDescent="0.25">
      <c r="B29" s="453"/>
      <c r="C29" s="453"/>
      <c r="D29" s="454"/>
      <c r="E29" s="424"/>
      <c r="F29" s="425"/>
      <c r="G29" s="425"/>
      <c r="H29" s="425"/>
      <c r="I29" s="426"/>
      <c r="J29" s="177" t="s">
        <v>427</v>
      </c>
      <c r="K29" s="178" t="s">
        <v>427</v>
      </c>
      <c r="L29" s="178" t="s">
        <v>427</v>
      </c>
      <c r="M29" s="178" t="s">
        <v>427</v>
      </c>
      <c r="N29" s="178" t="s">
        <v>427</v>
      </c>
      <c r="O29" s="179" t="s">
        <v>427</v>
      </c>
      <c r="P29" s="177" t="s">
        <v>427</v>
      </c>
      <c r="Q29" s="178" t="s">
        <v>427</v>
      </c>
      <c r="R29" s="178" t="s">
        <v>427</v>
      </c>
      <c r="S29" s="178" t="s">
        <v>427</v>
      </c>
      <c r="T29" s="178" t="s">
        <v>427</v>
      </c>
      <c r="U29" s="179" t="s">
        <v>427</v>
      </c>
      <c r="V29" s="177" t="s">
        <v>427</v>
      </c>
      <c r="W29" s="178" t="s">
        <v>427</v>
      </c>
      <c r="X29" s="68" t="s">
        <v>427</v>
      </c>
      <c r="Y29" s="68" t="s">
        <v>427</v>
      </c>
      <c r="Z29" s="68" t="s">
        <v>427</v>
      </c>
      <c r="AA29" s="69" t="s">
        <v>427</v>
      </c>
      <c r="AB29" s="55" t="s">
        <v>427</v>
      </c>
      <c r="AC29" s="56" t="s">
        <v>427</v>
      </c>
      <c r="AD29" s="56" t="s">
        <v>427</v>
      </c>
      <c r="AE29" s="56" t="s">
        <v>427</v>
      </c>
      <c r="AF29" s="56" t="s">
        <v>427</v>
      </c>
      <c r="AG29" s="57" t="s">
        <v>427</v>
      </c>
      <c r="AH29" s="58" t="s">
        <v>427</v>
      </c>
      <c r="AI29" s="59" t="s">
        <v>427</v>
      </c>
      <c r="AJ29" s="59" t="s">
        <v>427</v>
      </c>
      <c r="AK29" s="59" t="s">
        <v>427</v>
      </c>
      <c r="AL29" s="59" t="s">
        <v>427</v>
      </c>
      <c r="AN29" s="433"/>
      <c r="AO29" s="434"/>
      <c r="AP29" s="434"/>
      <c r="AQ29" s="434"/>
      <c r="AR29" s="434"/>
      <c r="AS29" s="434"/>
      <c r="AT29" s="439"/>
      <c r="AU29" s="439"/>
    </row>
    <row r="30" spans="2:47" ht="15.75" x14ac:dyDescent="0.25">
      <c r="B30" s="453"/>
      <c r="C30" s="453"/>
      <c r="D30" s="454"/>
      <c r="E30" s="427"/>
      <c r="F30" s="425"/>
      <c r="G30" s="425"/>
      <c r="H30" s="425"/>
      <c r="I30" s="426"/>
      <c r="J30" s="177" t="s">
        <v>427</v>
      </c>
      <c r="K30" s="178" t="s">
        <v>427</v>
      </c>
      <c r="L30" s="178" t="s">
        <v>427</v>
      </c>
      <c r="M30" s="178" t="s">
        <v>427</v>
      </c>
      <c r="N30" s="178" t="s">
        <v>427</v>
      </c>
      <c r="O30" s="179" t="s">
        <v>427</v>
      </c>
      <c r="P30" s="177" t="s">
        <v>427</v>
      </c>
      <c r="Q30" s="178" t="s">
        <v>427</v>
      </c>
      <c r="R30" s="178" t="s">
        <v>427</v>
      </c>
      <c r="S30" s="178" t="s">
        <v>427</v>
      </c>
      <c r="T30" s="178" t="s">
        <v>427</v>
      </c>
      <c r="U30" s="179" t="s">
        <v>427</v>
      </c>
      <c r="V30" s="177" t="s">
        <v>427</v>
      </c>
      <c r="W30" s="178" t="s">
        <v>427</v>
      </c>
      <c r="X30" s="68" t="s">
        <v>427</v>
      </c>
      <c r="Y30" s="68" t="s">
        <v>427</v>
      </c>
      <c r="Z30" s="68" t="s">
        <v>427</v>
      </c>
      <c r="AA30" s="69" t="s">
        <v>427</v>
      </c>
      <c r="AB30" s="55" t="s">
        <v>427</v>
      </c>
      <c r="AC30" s="56" t="s">
        <v>427</v>
      </c>
      <c r="AD30" s="56" t="s">
        <v>427</v>
      </c>
      <c r="AE30" s="56" t="s">
        <v>427</v>
      </c>
      <c r="AF30" s="56" t="s">
        <v>427</v>
      </c>
      <c r="AG30" s="57" t="s">
        <v>427</v>
      </c>
      <c r="AH30" s="58" t="s">
        <v>427</v>
      </c>
      <c r="AI30" s="59" t="s">
        <v>427</v>
      </c>
      <c r="AJ30" s="59" t="s">
        <v>427</v>
      </c>
      <c r="AK30" s="59" t="s">
        <v>427</v>
      </c>
      <c r="AL30" s="59" t="s">
        <v>427</v>
      </c>
      <c r="AN30" s="433"/>
      <c r="AO30" s="434"/>
      <c r="AP30" s="434"/>
      <c r="AQ30" s="434"/>
      <c r="AR30" s="434"/>
      <c r="AS30" s="434"/>
      <c r="AT30" s="439"/>
      <c r="AU30" s="439"/>
    </row>
    <row r="31" spans="2:47" ht="15.75" x14ac:dyDescent="0.25">
      <c r="B31" s="453"/>
      <c r="C31" s="453"/>
      <c r="D31" s="454"/>
      <c r="E31" s="427"/>
      <c r="F31" s="425"/>
      <c r="G31" s="425"/>
      <c r="H31" s="425"/>
      <c r="I31" s="426"/>
      <c r="J31" s="177" t="s">
        <v>427</v>
      </c>
      <c r="K31" s="178" t="s">
        <v>427</v>
      </c>
      <c r="L31" s="178" t="s">
        <v>427</v>
      </c>
      <c r="M31" s="178" t="s">
        <v>427</v>
      </c>
      <c r="N31" s="178" t="s">
        <v>427</v>
      </c>
      <c r="O31" s="179" t="s">
        <v>427</v>
      </c>
      <c r="P31" s="177" t="s">
        <v>427</v>
      </c>
      <c r="Q31" s="178" t="s">
        <v>427</v>
      </c>
      <c r="R31" s="178" t="s">
        <v>427</v>
      </c>
      <c r="S31" s="178" t="s">
        <v>427</v>
      </c>
      <c r="T31" s="178" t="s">
        <v>427</v>
      </c>
      <c r="U31" s="179" t="s">
        <v>427</v>
      </c>
      <c r="V31" s="177" t="s">
        <v>427</v>
      </c>
      <c r="W31" s="178" t="s">
        <v>427</v>
      </c>
      <c r="X31" s="68" t="s">
        <v>427</v>
      </c>
      <c r="Y31" s="68" t="s">
        <v>427</v>
      </c>
      <c r="Z31" s="68" t="s">
        <v>427</v>
      </c>
      <c r="AA31" s="69" t="s">
        <v>427</v>
      </c>
      <c r="AB31" s="55" t="s">
        <v>427</v>
      </c>
      <c r="AC31" s="56" t="s">
        <v>427</v>
      </c>
      <c r="AD31" s="56" t="s">
        <v>427</v>
      </c>
      <c r="AE31" s="56" t="s">
        <v>427</v>
      </c>
      <c r="AF31" s="56" t="s">
        <v>427</v>
      </c>
      <c r="AG31" s="57" t="s">
        <v>427</v>
      </c>
      <c r="AH31" s="58" t="s">
        <v>427</v>
      </c>
      <c r="AI31" s="59" t="s">
        <v>427</v>
      </c>
      <c r="AJ31" s="59" t="s">
        <v>427</v>
      </c>
      <c r="AK31" s="59" t="s">
        <v>427</v>
      </c>
      <c r="AL31" s="59" t="s">
        <v>427</v>
      </c>
      <c r="AN31" s="433"/>
      <c r="AO31" s="434"/>
      <c r="AP31" s="434"/>
      <c r="AQ31" s="434"/>
      <c r="AR31" s="434"/>
      <c r="AS31" s="434"/>
      <c r="AT31" s="439"/>
      <c r="AU31" s="439"/>
    </row>
    <row r="32" spans="2:47" ht="15.75" x14ac:dyDescent="0.25">
      <c r="B32" s="453"/>
      <c r="C32" s="453"/>
      <c r="D32" s="454"/>
      <c r="E32" s="427"/>
      <c r="F32" s="425"/>
      <c r="G32" s="425"/>
      <c r="H32" s="425"/>
      <c r="I32" s="426"/>
      <c r="J32" s="177" t="s">
        <v>427</v>
      </c>
      <c r="K32" s="178" t="s">
        <v>427</v>
      </c>
      <c r="L32" s="178" t="s">
        <v>427</v>
      </c>
      <c r="M32" s="178" t="s">
        <v>427</v>
      </c>
      <c r="N32" s="178" t="s">
        <v>427</v>
      </c>
      <c r="O32" s="179" t="s">
        <v>427</v>
      </c>
      <c r="P32" s="177" t="s">
        <v>427</v>
      </c>
      <c r="Q32" s="178" t="s">
        <v>427</v>
      </c>
      <c r="R32" s="178" t="s">
        <v>427</v>
      </c>
      <c r="S32" s="178" t="s">
        <v>427</v>
      </c>
      <c r="T32" s="178" t="s">
        <v>427</v>
      </c>
      <c r="U32" s="179" t="s">
        <v>427</v>
      </c>
      <c r="V32" s="177" t="s">
        <v>427</v>
      </c>
      <c r="W32" s="178" t="s">
        <v>427</v>
      </c>
      <c r="X32" s="68" t="s">
        <v>427</v>
      </c>
      <c r="Y32" s="68" t="s">
        <v>427</v>
      </c>
      <c r="Z32" s="68" t="s">
        <v>427</v>
      </c>
      <c r="AA32" s="69" t="s">
        <v>427</v>
      </c>
      <c r="AB32" s="55" t="s">
        <v>427</v>
      </c>
      <c r="AC32" s="56" t="s">
        <v>427</v>
      </c>
      <c r="AD32" s="56" t="s">
        <v>427</v>
      </c>
      <c r="AE32" s="56" t="s">
        <v>427</v>
      </c>
      <c r="AF32" s="56" t="s">
        <v>427</v>
      </c>
      <c r="AG32" s="57" t="s">
        <v>427</v>
      </c>
      <c r="AH32" s="58" t="s">
        <v>427</v>
      </c>
      <c r="AI32" s="59" t="s">
        <v>427</v>
      </c>
      <c r="AJ32" s="59" t="s">
        <v>427</v>
      </c>
      <c r="AK32" s="59" t="s">
        <v>427</v>
      </c>
      <c r="AL32" s="59" t="s">
        <v>427</v>
      </c>
      <c r="AN32" s="433"/>
      <c r="AO32" s="434"/>
      <c r="AP32" s="434"/>
      <c r="AQ32" s="434"/>
      <c r="AR32" s="434"/>
      <c r="AS32" s="434"/>
      <c r="AT32" s="439"/>
      <c r="AU32" s="439"/>
    </row>
    <row r="33" spans="2:47" ht="15.75" x14ac:dyDescent="0.25">
      <c r="B33" s="453"/>
      <c r="C33" s="453"/>
      <c r="D33" s="454"/>
      <c r="E33" s="427"/>
      <c r="F33" s="425"/>
      <c r="G33" s="425"/>
      <c r="H33" s="425"/>
      <c r="I33" s="426"/>
      <c r="J33" s="177" t="s">
        <v>427</v>
      </c>
      <c r="K33" s="178" t="s">
        <v>427</v>
      </c>
      <c r="L33" s="178" t="s">
        <v>427</v>
      </c>
      <c r="M33" s="178" t="s">
        <v>427</v>
      </c>
      <c r="N33" s="178" t="s">
        <v>427</v>
      </c>
      <c r="O33" s="179" t="s">
        <v>427</v>
      </c>
      <c r="P33" s="177" t="s">
        <v>427</v>
      </c>
      <c r="Q33" s="178" t="s">
        <v>427</v>
      </c>
      <c r="R33" s="178" t="s">
        <v>427</v>
      </c>
      <c r="S33" s="178" t="s">
        <v>427</v>
      </c>
      <c r="T33" s="178" t="s">
        <v>427</v>
      </c>
      <c r="U33" s="179" t="s">
        <v>427</v>
      </c>
      <c r="V33" s="177" t="s">
        <v>427</v>
      </c>
      <c r="W33" s="178" t="s">
        <v>427</v>
      </c>
      <c r="X33" s="68" t="s">
        <v>427</v>
      </c>
      <c r="Y33" s="68" t="s">
        <v>427</v>
      </c>
      <c r="Z33" s="68" t="s">
        <v>427</v>
      </c>
      <c r="AA33" s="69" t="s">
        <v>427</v>
      </c>
      <c r="AB33" s="55" t="s">
        <v>427</v>
      </c>
      <c r="AC33" s="56" t="s">
        <v>427</v>
      </c>
      <c r="AD33" s="56" t="s">
        <v>427</v>
      </c>
      <c r="AE33" s="56" t="s">
        <v>427</v>
      </c>
      <c r="AF33" s="56" t="s">
        <v>427</v>
      </c>
      <c r="AG33" s="57" t="s">
        <v>427</v>
      </c>
      <c r="AH33" s="58" t="s">
        <v>427</v>
      </c>
      <c r="AI33" s="59" t="s">
        <v>427</v>
      </c>
      <c r="AJ33" s="59" t="s">
        <v>427</v>
      </c>
      <c r="AK33" s="59" t="s">
        <v>427</v>
      </c>
      <c r="AL33" s="59" t="s">
        <v>427</v>
      </c>
      <c r="AN33" s="433"/>
      <c r="AO33" s="434"/>
      <c r="AP33" s="434"/>
      <c r="AQ33" s="434"/>
      <c r="AR33" s="434"/>
      <c r="AS33" s="434"/>
      <c r="AT33" s="439"/>
      <c r="AU33" s="439"/>
    </row>
    <row r="34" spans="2:47" ht="15.75" x14ac:dyDescent="0.25">
      <c r="B34" s="453"/>
      <c r="C34" s="453"/>
      <c r="D34" s="454"/>
      <c r="E34" s="427"/>
      <c r="F34" s="425"/>
      <c r="G34" s="425"/>
      <c r="H34" s="425"/>
      <c r="I34" s="426"/>
      <c r="J34" s="177" t="s">
        <v>427</v>
      </c>
      <c r="K34" s="178" t="s">
        <v>427</v>
      </c>
      <c r="L34" s="178" t="s">
        <v>427</v>
      </c>
      <c r="M34" s="178" t="s">
        <v>427</v>
      </c>
      <c r="N34" s="178" t="s">
        <v>427</v>
      </c>
      <c r="O34" s="179" t="s">
        <v>427</v>
      </c>
      <c r="P34" s="177" t="s">
        <v>427</v>
      </c>
      <c r="Q34" s="178" t="s">
        <v>427</v>
      </c>
      <c r="R34" s="178" t="s">
        <v>427</v>
      </c>
      <c r="S34" s="178" t="s">
        <v>427</v>
      </c>
      <c r="T34" s="178" t="s">
        <v>427</v>
      </c>
      <c r="U34" s="179" t="s">
        <v>427</v>
      </c>
      <c r="V34" s="177" t="s">
        <v>427</v>
      </c>
      <c r="W34" s="178" t="s">
        <v>427</v>
      </c>
      <c r="X34" s="68" t="s">
        <v>427</v>
      </c>
      <c r="Y34" s="68" t="s">
        <v>427</v>
      </c>
      <c r="Z34" s="68" t="s">
        <v>427</v>
      </c>
      <c r="AA34" s="69" t="s">
        <v>427</v>
      </c>
      <c r="AB34" s="55" t="s">
        <v>427</v>
      </c>
      <c r="AC34" s="56" t="s">
        <v>427</v>
      </c>
      <c r="AD34" s="56" t="s">
        <v>427</v>
      </c>
      <c r="AE34" s="56" t="s">
        <v>427</v>
      </c>
      <c r="AF34" s="56" t="s">
        <v>427</v>
      </c>
      <c r="AG34" s="57" t="s">
        <v>427</v>
      </c>
      <c r="AH34" s="58" t="s">
        <v>427</v>
      </c>
      <c r="AI34" s="59" t="s">
        <v>427</v>
      </c>
      <c r="AJ34" s="59" t="s">
        <v>427</v>
      </c>
      <c r="AK34" s="59" t="s">
        <v>427</v>
      </c>
      <c r="AL34" s="59" t="s">
        <v>427</v>
      </c>
      <c r="AN34" s="433"/>
      <c r="AO34" s="434"/>
      <c r="AP34" s="434"/>
      <c r="AQ34" s="434"/>
      <c r="AR34" s="434"/>
      <c r="AS34" s="434"/>
      <c r="AT34" s="439"/>
      <c r="AU34" s="439"/>
    </row>
    <row r="35" spans="2:47" ht="6" customHeight="1" thickBot="1" x14ac:dyDescent="0.3">
      <c r="B35" s="453"/>
      <c r="C35" s="453"/>
      <c r="D35" s="454"/>
      <c r="E35" s="427"/>
      <c r="F35" s="425"/>
      <c r="G35" s="425"/>
      <c r="H35" s="425"/>
      <c r="I35" s="426"/>
      <c r="J35" s="177" t="s">
        <v>427</v>
      </c>
      <c r="K35" s="178" t="s">
        <v>427</v>
      </c>
      <c r="L35" s="178" t="s">
        <v>427</v>
      </c>
      <c r="M35" s="178" t="s">
        <v>427</v>
      </c>
      <c r="N35" s="178" t="s">
        <v>427</v>
      </c>
      <c r="O35" s="179" t="s">
        <v>427</v>
      </c>
      <c r="P35" s="177" t="s">
        <v>427</v>
      </c>
      <c r="Q35" s="178" t="s">
        <v>427</v>
      </c>
      <c r="R35" s="178" t="s">
        <v>427</v>
      </c>
      <c r="S35" s="178" t="s">
        <v>427</v>
      </c>
      <c r="T35" s="178" t="s">
        <v>427</v>
      </c>
      <c r="U35" s="179" t="s">
        <v>427</v>
      </c>
      <c r="V35" s="177" t="s">
        <v>427</v>
      </c>
      <c r="W35" s="178" t="s">
        <v>427</v>
      </c>
      <c r="X35" s="68" t="s">
        <v>427</v>
      </c>
      <c r="Y35" s="68" t="s">
        <v>427</v>
      </c>
      <c r="Z35" s="68" t="s">
        <v>427</v>
      </c>
      <c r="AA35" s="69" t="s">
        <v>427</v>
      </c>
      <c r="AB35" s="55" t="s">
        <v>427</v>
      </c>
      <c r="AC35" s="56" t="s">
        <v>427</v>
      </c>
      <c r="AD35" s="56" t="s">
        <v>427</v>
      </c>
      <c r="AE35" s="56" t="s">
        <v>427</v>
      </c>
      <c r="AF35" s="56" t="s">
        <v>427</v>
      </c>
      <c r="AG35" s="57" t="s">
        <v>427</v>
      </c>
      <c r="AH35" s="58" t="s">
        <v>427</v>
      </c>
      <c r="AI35" s="59" t="s">
        <v>427</v>
      </c>
      <c r="AJ35" s="59" t="s">
        <v>427</v>
      </c>
      <c r="AK35" s="59" t="s">
        <v>427</v>
      </c>
      <c r="AL35" s="59" t="s">
        <v>427</v>
      </c>
      <c r="AN35" s="433"/>
      <c r="AO35" s="434"/>
      <c r="AP35" s="434"/>
      <c r="AQ35" s="434"/>
      <c r="AR35" s="434"/>
      <c r="AS35" s="434"/>
      <c r="AT35" s="439"/>
      <c r="AU35" s="439"/>
    </row>
    <row r="36" spans="2:47" ht="16.5" hidden="1" thickBot="1" x14ac:dyDescent="0.3">
      <c r="B36" s="453"/>
      <c r="C36" s="453"/>
      <c r="D36" s="454"/>
      <c r="E36" s="427"/>
      <c r="F36" s="425"/>
      <c r="G36" s="425"/>
      <c r="H36" s="425"/>
      <c r="I36" s="426"/>
      <c r="J36" s="67" t="s">
        <v>427</v>
      </c>
      <c r="K36" s="68" t="s">
        <v>427</v>
      </c>
      <c r="L36" s="68" t="s">
        <v>427</v>
      </c>
      <c r="M36" s="68" t="s">
        <v>427</v>
      </c>
      <c r="N36" s="68" t="s">
        <v>427</v>
      </c>
      <c r="O36" s="69" t="s">
        <v>427</v>
      </c>
      <c r="P36" s="67" t="s">
        <v>427</v>
      </c>
      <c r="Q36" s="68" t="s">
        <v>427</v>
      </c>
      <c r="R36" s="68" t="s">
        <v>427</v>
      </c>
      <c r="S36" s="68" t="s">
        <v>427</v>
      </c>
      <c r="T36" s="68" t="s">
        <v>427</v>
      </c>
      <c r="U36" s="69" t="s">
        <v>427</v>
      </c>
      <c r="V36" s="67" t="s">
        <v>427</v>
      </c>
      <c r="W36" s="68" t="s">
        <v>427</v>
      </c>
      <c r="X36" s="68" t="s">
        <v>427</v>
      </c>
      <c r="Y36" s="68" t="s">
        <v>427</v>
      </c>
      <c r="Z36" s="68" t="s">
        <v>427</v>
      </c>
      <c r="AA36" s="69" t="s">
        <v>427</v>
      </c>
      <c r="AB36" s="55" t="s">
        <v>427</v>
      </c>
      <c r="AC36" s="56" t="s">
        <v>427</v>
      </c>
      <c r="AD36" s="56" t="s">
        <v>427</v>
      </c>
      <c r="AE36" s="56" t="s">
        <v>427</v>
      </c>
      <c r="AF36" s="56" t="s">
        <v>427</v>
      </c>
      <c r="AG36" s="57" t="s">
        <v>427</v>
      </c>
      <c r="AH36" s="58" t="s">
        <v>427</v>
      </c>
      <c r="AI36" s="59" t="s">
        <v>427</v>
      </c>
      <c r="AJ36" s="59" t="s">
        <v>427</v>
      </c>
      <c r="AK36" s="59" t="s">
        <v>427</v>
      </c>
      <c r="AL36" s="59" t="s">
        <v>427</v>
      </c>
      <c r="AN36" s="433"/>
      <c r="AO36" s="434"/>
      <c r="AP36" s="434"/>
      <c r="AQ36" s="434"/>
      <c r="AR36" s="434"/>
      <c r="AS36" s="435"/>
      <c r="AT36" s="36"/>
      <c r="AU36" s="36"/>
    </row>
    <row r="37" spans="2:47" ht="16.5" hidden="1" thickBot="1" x14ac:dyDescent="0.3">
      <c r="B37" s="453"/>
      <c r="C37" s="453"/>
      <c r="D37" s="454"/>
      <c r="E37" s="428"/>
      <c r="F37" s="429"/>
      <c r="G37" s="429"/>
      <c r="H37" s="429"/>
      <c r="I37" s="430"/>
      <c r="J37" s="67" t="s">
        <v>427</v>
      </c>
      <c r="K37" s="68" t="s">
        <v>427</v>
      </c>
      <c r="L37" s="68" t="s">
        <v>427</v>
      </c>
      <c r="M37" s="68" t="s">
        <v>427</v>
      </c>
      <c r="N37" s="68" t="s">
        <v>427</v>
      </c>
      <c r="O37" s="69" t="s">
        <v>427</v>
      </c>
      <c r="P37" s="67" t="s">
        <v>427</v>
      </c>
      <c r="Q37" s="68" t="s">
        <v>427</v>
      </c>
      <c r="R37" s="68" t="s">
        <v>427</v>
      </c>
      <c r="S37" s="68" t="s">
        <v>427</v>
      </c>
      <c r="T37" s="68" t="s">
        <v>427</v>
      </c>
      <c r="U37" s="69" t="s">
        <v>427</v>
      </c>
      <c r="V37" s="67" t="s">
        <v>427</v>
      </c>
      <c r="W37" s="68" t="s">
        <v>427</v>
      </c>
      <c r="X37" s="68" t="s">
        <v>427</v>
      </c>
      <c r="Y37" s="68" t="s">
        <v>427</v>
      </c>
      <c r="Z37" s="68" t="s">
        <v>427</v>
      </c>
      <c r="AA37" s="69" t="s">
        <v>427</v>
      </c>
      <c r="AB37" s="60" t="s">
        <v>427</v>
      </c>
      <c r="AC37" s="61" t="s">
        <v>427</v>
      </c>
      <c r="AD37" s="61" t="s">
        <v>427</v>
      </c>
      <c r="AE37" s="61" t="s">
        <v>427</v>
      </c>
      <c r="AF37" s="61" t="s">
        <v>427</v>
      </c>
      <c r="AG37" s="62" t="s">
        <v>427</v>
      </c>
      <c r="AH37" s="63" t="s">
        <v>427</v>
      </c>
      <c r="AI37" s="64" t="s">
        <v>427</v>
      </c>
      <c r="AJ37" s="64" t="s">
        <v>427</v>
      </c>
      <c r="AK37" s="64" t="s">
        <v>427</v>
      </c>
      <c r="AL37" s="64" t="s">
        <v>427</v>
      </c>
      <c r="AN37" s="436"/>
      <c r="AO37" s="437"/>
      <c r="AP37" s="437"/>
      <c r="AQ37" s="437"/>
      <c r="AR37" s="437"/>
      <c r="AS37" s="438"/>
      <c r="AT37" s="36"/>
      <c r="AU37" s="36"/>
    </row>
    <row r="38" spans="2:47" ht="15.75" x14ac:dyDescent="0.25">
      <c r="B38" s="453"/>
      <c r="C38" s="453"/>
      <c r="D38" s="454"/>
      <c r="E38" s="421" t="s">
        <v>435</v>
      </c>
      <c r="F38" s="422"/>
      <c r="G38" s="422"/>
      <c r="H38" s="422"/>
      <c r="I38" s="422"/>
      <c r="J38" s="73" t="s">
        <v>427</v>
      </c>
      <c r="K38" s="74" t="s">
        <v>427</v>
      </c>
      <c r="L38" s="74" t="s">
        <v>427</v>
      </c>
      <c r="M38" s="74" t="s">
        <v>427</v>
      </c>
      <c r="N38" s="74" t="s">
        <v>427</v>
      </c>
      <c r="O38" s="75" t="s">
        <v>427</v>
      </c>
      <c r="P38" s="174" t="s">
        <v>427</v>
      </c>
      <c r="Q38" s="175" t="s">
        <v>427</v>
      </c>
      <c r="R38" s="175" t="s">
        <v>427</v>
      </c>
      <c r="S38" s="175" t="s">
        <v>427</v>
      </c>
      <c r="T38" s="175" t="s">
        <v>427</v>
      </c>
      <c r="U38" s="176" t="s">
        <v>427</v>
      </c>
      <c r="V38" s="174"/>
      <c r="W38" s="175"/>
      <c r="X38" s="65" t="s">
        <v>427</v>
      </c>
      <c r="Y38" s="65" t="s">
        <v>427</v>
      </c>
      <c r="Z38" s="65" t="s">
        <v>427</v>
      </c>
      <c r="AA38" s="66" t="s">
        <v>427</v>
      </c>
      <c r="AB38" s="50" t="s">
        <v>427</v>
      </c>
      <c r="AC38" s="51" t="s">
        <v>427</v>
      </c>
      <c r="AD38" s="51" t="s">
        <v>427</v>
      </c>
      <c r="AE38" s="51" t="s">
        <v>427</v>
      </c>
      <c r="AF38" s="51" t="s">
        <v>427</v>
      </c>
      <c r="AG38" s="52" t="s">
        <v>427</v>
      </c>
      <c r="AH38" s="53" t="s">
        <v>427</v>
      </c>
      <c r="AI38" s="54" t="s">
        <v>427</v>
      </c>
      <c r="AJ38" s="54" t="s">
        <v>427</v>
      </c>
      <c r="AK38" s="54" t="s">
        <v>427</v>
      </c>
      <c r="AL38" s="54" t="s">
        <v>427</v>
      </c>
      <c r="AN38" s="440" t="s">
        <v>436</v>
      </c>
      <c r="AO38" s="441"/>
      <c r="AP38" s="441"/>
      <c r="AQ38" s="441"/>
      <c r="AR38" s="441"/>
      <c r="AS38" s="441"/>
      <c r="AT38" s="439" t="s">
        <v>437</v>
      </c>
      <c r="AU38" s="448"/>
    </row>
    <row r="39" spans="2:47" ht="15.75" x14ac:dyDescent="0.25">
      <c r="B39" s="453"/>
      <c r="C39" s="453"/>
      <c r="D39" s="454"/>
      <c r="E39" s="424"/>
      <c r="F39" s="425"/>
      <c r="G39" s="425"/>
      <c r="H39" s="425"/>
      <c r="I39" s="425"/>
      <c r="J39" s="76" t="s">
        <v>427</v>
      </c>
      <c r="K39" s="77" t="s">
        <v>427</v>
      </c>
      <c r="L39" s="77" t="s">
        <v>427</v>
      </c>
      <c r="M39" s="77" t="s">
        <v>427</v>
      </c>
      <c r="N39" s="77" t="s">
        <v>427</v>
      </c>
      <c r="O39" s="78" t="s">
        <v>427</v>
      </c>
      <c r="P39" s="177" t="s">
        <v>427</v>
      </c>
      <c r="Q39" s="178" t="s">
        <v>427</v>
      </c>
      <c r="R39" s="178" t="s">
        <v>427</v>
      </c>
      <c r="S39" s="178" t="s">
        <v>427</v>
      </c>
      <c r="T39" s="178" t="s">
        <v>427</v>
      </c>
      <c r="U39" s="179" t="s">
        <v>427</v>
      </c>
      <c r="V39" s="177" t="s">
        <v>427</v>
      </c>
      <c r="W39" s="178" t="s">
        <v>427</v>
      </c>
      <c r="X39" s="68" t="s">
        <v>427</v>
      </c>
      <c r="Y39" s="68" t="s">
        <v>427</v>
      </c>
      <c r="Z39" s="68" t="s">
        <v>427</v>
      </c>
      <c r="AA39" s="69" t="s">
        <v>427</v>
      </c>
      <c r="AB39" s="55" t="s">
        <v>427</v>
      </c>
      <c r="AC39" s="56" t="s">
        <v>427</v>
      </c>
      <c r="AD39" s="56" t="s">
        <v>427</v>
      </c>
      <c r="AE39" s="56" t="s">
        <v>427</v>
      </c>
      <c r="AF39" s="56" t="s">
        <v>427</v>
      </c>
      <c r="AG39" s="57" t="s">
        <v>427</v>
      </c>
      <c r="AH39" s="58" t="s">
        <v>427</v>
      </c>
      <c r="AI39" s="59" t="s">
        <v>427</v>
      </c>
      <c r="AJ39" s="59" t="s">
        <v>427</v>
      </c>
      <c r="AK39" s="59" t="s">
        <v>427</v>
      </c>
      <c r="AL39" s="59" t="s">
        <v>427</v>
      </c>
      <c r="AN39" s="442"/>
      <c r="AO39" s="443"/>
      <c r="AP39" s="443"/>
      <c r="AQ39" s="443"/>
      <c r="AR39" s="443"/>
      <c r="AS39" s="443"/>
      <c r="AT39" s="448"/>
      <c r="AU39" s="448"/>
    </row>
    <row r="40" spans="2:47" ht="15.75" x14ac:dyDescent="0.25">
      <c r="B40" s="453"/>
      <c r="C40" s="453"/>
      <c r="D40" s="454"/>
      <c r="E40" s="427"/>
      <c r="F40" s="425"/>
      <c r="G40" s="425"/>
      <c r="H40" s="425"/>
      <c r="I40" s="425"/>
      <c r="J40" s="76" t="s">
        <v>427</v>
      </c>
      <c r="K40" s="77" t="s">
        <v>427</v>
      </c>
      <c r="L40" s="77" t="s">
        <v>427</v>
      </c>
      <c r="M40" s="77" t="s">
        <v>427</v>
      </c>
      <c r="N40" s="77" t="s">
        <v>427</v>
      </c>
      <c r="O40" s="78" t="s">
        <v>427</v>
      </c>
      <c r="P40" s="177" t="s">
        <v>427</v>
      </c>
      <c r="Q40" s="178" t="s">
        <v>427</v>
      </c>
      <c r="R40" s="178" t="s">
        <v>427</v>
      </c>
      <c r="S40" s="178" t="s">
        <v>427</v>
      </c>
      <c r="T40" s="178" t="s">
        <v>427</v>
      </c>
      <c r="U40" s="179" t="s">
        <v>427</v>
      </c>
      <c r="V40" s="177" t="s">
        <v>427</v>
      </c>
      <c r="W40" s="178" t="s">
        <v>427</v>
      </c>
      <c r="X40" s="68" t="s">
        <v>427</v>
      </c>
      <c r="Y40" s="68" t="s">
        <v>427</v>
      </c>
      <c r="Z40" s="68" t="s">
        <v>427</v>
      </c>
      <c r="AA40" s="69" t="s">
        <v>427</v>
      </c>
      <c r="AB40" s="55" t="s">
        <v>427</v>
      </c>
      <c r="AC40" s="56" t="s">
        <v>427</v>
      </c>
      <c r="AD40" s="56" t="s">
        <v>427</v>
      </c>
      <c r="AE40" s="56" t="s">
        <v>427</v>
      </c>
      <c r="AF40" s="56" t="s">
        <v>427</v>
      </c>
      <c r="AG40" s="57" t="s">
        <v>427</v>
      </c>
      <c r="AH40" s="58" t="s">
        <v>427</v>
      </c>
      <c r="AI40" s="59" t="s">
        <v>427</v>
      </c>
      <c r="AJ40" s="59" t="s">
        <v>427</v>
      </c>
      <c r="AK40" s="59" t="s">
        <v>427</v>
      </c>
      <c r="AL40" s="59" t="s">
        <v>427</v>
      </c>
      <c r="AN40" s="442"/>
      <c r="AO40" s="443"/>
      <c r="AP40" s="443"/>
      <c r="AQ40" s="443"/>
      <c r="AR40" s="443"/>
      <c r="AS40" s="443"/>
      <c r="AT40" s="448"/>
      <c r="AU40" s="448"/>
    </row>
    <row r="41" spans="2:47" ht="15.75" x14ac:dyDescent="0.25">
      <c r="B41" s="453"/>
      <c r="C41" s="453"/>
      <c r="D41" s="454"/>
      <c r="E41" s="427"/>
      <c r="F41" s="425"/>
      <c r="G41" s="425"/>
      <c r="H41" s="425"/>
      <c r="I41" s="425"/>
      <c r="J41" s="76" t="s">
        <v>427</v>
      </c>
      <c r="K41" s="77" t="s">
        <v>427</v>
      </c>
      <c r="L41" s="77" t="s">
        <v>427</v>
      </c>
      <c r="M41" s="77" t="s">
        <v>427</v>
      </c>
      <c r="N41" s="77" t="s">
        <v>427</v>
      </c>
      <c r="O41" s="78" t="s">
        <v>427</v>
      </c>
      <c r="P41" s="177" t="s">
        <v>427</v>
      </c>
      <c r="Q41" s="178" t="s">
        <v>427</v>
      </c>
      <c r="R41" s="178" t="s">
        <v>427</v>
      </c>
      <c r="S41" s="178" t="s">
        <v>427</v>
      </c>
      <c r="T41" s="178" t="s">
        <v>427</v>
      </c>
      <c r="U41" s="179" t="s">
        <v>427</v>
      </c>
      <c r="V41" s="177" t="s">
        <v>427</v>
      </c>
      <c r="W41" s="178" t="s">
        <v>427</v>
      </c>
      <c r="X41" s="68" t="s">
        <v>427</v>
      </c>
      <c r="Y41" s="68" t="s">
        <v>427</v>
      </c>
      <c r="Z41" s="68" t="s">
        <v>427</v>
      </c>
      <c r="AA41" s="69" t="s">
        <v>427</v>
      </c>
      <c r="AB41" s="55" t="s">
        <v>427</v>
      </c>
      <c r="AC41" s="56" t="s">
        <v>427</v>
      </c>
      <c r="AD41" s="56" t="s">
        <v>427</v>
      </c>
      <c r="AE41" s="56" t="s">
        <v>427</v>
      </c>
      <c r="AF41" s="56" t="s">
        <v>427</v>
      </c>
      <c r="AG41" s="57" t="s">
        <v>427</v>
      </c>
      <c r="AH41" s="58" t="s">
        <v>427</v>
      </c>
      <c r="AI41" s="59" t="s">
        <v>427</v>
      </c>
      <c r="AJ41" s="59" t="s">
        <v>427</v>
      </c>
      <c r="AK41" s="59" t="s">
        <v>427</v>
      </c>
      <c r="AL41" s="59" t="s">
        <v>427</v>
      </c>
      <c r="AN41" s="442"/>
      <c r="AO41" s="443"/>
      <c r="AP41" s="443"/>
      <c r="AQ41" s="443"/>
      <c r="AR41" s="443"/>
      <c r="AS41" s="443"/>
      <c r="AT41" s="448"/>
      <c r="AU41" s="448"/>
    </row>
    <row r="42" spans="2:47" ht="15.75" x14ac:dyDescent="0.25">
      <c r="B42" s="453"/>
      <c r="C42" s="453"/>
      <c r="D42" s="454"/>
      <c r="E42" s="427"/>
      <c r="F42" s="425"/>
      <c r="G42" s="425"/>
      <c r="H42" s="425"/>
      <c r="I42" s="425"/>
      <c r="J42" s="76" t="s">
        <v>427</v>
      </c>
      <c r="K42" s="77" t="s">
        <v>427</v>
      </c>
      <c r="L42" s="77" t="s">
        <v>427</v>
      </c>
      <c r="M42" s="77" t="s">
        <v>427</v>
      </c>
      <c r="N42" s="77" t="s">
        <v>427</v>
      </c>
      <c r="O42" s="78" t="s">
        <v>427</v>
      </c>
      <c r="P42" s="177" t="s">
        <v>427</v>
      </c>
      <c r="Q42" s="178" t="s">
        <v>427</v>
      </c>
      <c r="R42" s="178" t="s">
        <v>427</v>
      </c>
      <c r="S42" s="178" t="s">
        <v>427</v>
      </c>
      <c r="T42" s="178" t="s">
        <v>427</v>
      </c>
      <c r="U42" s="179" t="s">
        <v>427</v>
      </c>
      <c r="V42" s="177" t="s">
        <v>427</v>
      </c>
      <c r="W42" s="178" t="s">
        <v>427</v>
      </c>
      <c r="X42" s="68" t="s">
        <v>427</v>
      </c>
      <c r="Y42" s="68" t="s">
        <v>427</v>
      </c>
      <c r="Z42" s="68" t="s">
        <v>427</v>
      </c>
      <c r="AA42" s="69" t="s">
        <v>427</v>
      </c>
      <c r="AB42" s="55" t="s">
        <v>427</v>
      </c>
      <c r="AC42" s="56" t="s">
        <v>427</v>
      </c>
      <c r="AD42" s="56" t="s">
        <v>427</v>
      </c>
      <c r="AE42" s="56" t="s">
        <v>427</v>
      </c>
      <c r="AF42" s="56" t="s">
        <v>427</v>
      </c>
      <c r="AG42" s="57" t="s">
        <v>427</v>
      </c>
      <c r="AH42" s="58" t="s">
        <v>427</v>
      </c>
      <c r="AI42" s="59" t="s">
        <v>427</v>
      </c>
      <c r="AJ42" s="59" t="s">
        <v>427</v>
      </c>
      <c r="AK42" s="59" t="s">
        <v>427</v>
      </c>
      <c r="AL42" s="59" t="s">
        <v>427</v>
      </c>
      <c r="AN42" s="442"/>
      <c r="AO42" s="443"/>
      <c r="AP42" s="443"/>
      <c r="AQ42" s="443"/>
      <c r="AR42" s="443"/>
      <c r="AS42" s="443"/>
      <c r="AT42" s="448"/>
      <c r="AU42" s="448"/>
    </row>
    <row r="43" spans="2:47" ht="15.75" x14ac:dyDescent="0.25">
      <c r="B43" s="453"/>
      <c r="C43" s="453"/>
      <c r="D43" s="454"/>
      <c r="E43" s="427"/>
      <c r="F43" s="425"/>
      <c r="G43" s="425"/>
      <c r="H43" s="425"/>
      <c r="I43" s="425"/>
      <c r="J43" s="76" t="s">
        <v>427</v>
      </c>
      <c r="K43" s="77" t="s">
        <v>427</v>
      </c>
      <c r="L43" s="77" t="s">
        <v>427</v>
      </c>
      <c r="M43" s="77" t="s">
        <v>427</v>
      </c>
      <c r="N43" s="77" t="s">
        <v>427</v>
      </c>
      <c r="O43" s="78" t="s">
        <v>427</v>
      </c>
      <c r="P43" s="177" t="s">
        <v>427</v>
      </c>
      <c r="Q43" s="178" t="s">
        <v>427</v>
      </c>
      <c r="R43" s="178" t="s">
        <v>427</v>
      </c>
      <c r="S43" s="178" t="s">
        <v>427</v>
      </c>
      <c r="T43" s="178" t="s">
        <v>427</v>
      </c>
      <c r="U43" s="179" t="s">
        <v>427</v>
      </c>
      <c r="V43" s="177" t="s">
        <v>427</v>
      </c>
      <c r="W43" s="178" t="s">
        <v>427</v>
      </c>
      <c r="X43" s="68" t="s">
        <v>427</v>
      </c>
      <c r="Y43" s="68" t="s">
        <v>427</v>
      </c>
      <c r="Z43" s="68" t="s">
        <v>427</v>
      </c>
      <c r="AA43" s="69" t="s">
        <v>427</v>
      </c>
      <c r="AB43" s="55" t="s">
        <v>427</v>
      </c>
      <c r="AC43" s="56" t="s">
        <v>427</v>
      </c>
      <c r="AD43" s="56" t="s">
        <v>427</v>
      </c>
      <c r="AE43" s="56" t="s">
        <v>427</v>
      </c>
      <c r="AF43" s="56" t="s">
        <v>427</v>
      </c>
      <c r="AG43" s="57" t="s">
        <v>427</v>
      </c>
      <c r="AH43" s="58" t="s">
        <v>427</v>
      </c>
      <c r="AI43" s="59" t="s">
        <v>427</v>
      </c>
      <c r="AJ43" s="59" t="s">
        <v>427</v>
      </c>
      <c r="AK43" s="59" t="s">
        <v>427</v>
      </c>
      <c r="AL43" s="59" t="s">
        <v>427</v>
      </c>
      <c r="AN43" s="442"/>
      <c r="AO43" s="443"/>
      <c r="AP43" s="443"/>
      <c r="AQ43" s="443"/>
      <c r="AR43" s="443"/>
      <c r="AS43" s="443"/>
      <c r="AT43" s="448"/>
      <c r="AU43" s="448"/>
    </row>
    <row r="44" spans="2:47" ht="15.75" x14ac:dyDescent="0.25">
      <c r="B44" s="453"/>
      <c r="C44" s="453"/>
      <c r="D44" s="454"/>
      <c r="E44" s="427"/>
      <c r="F44" s="425"/>
      <c r="G44" s="425"/>
      <c r="H44" s="425"/>
      <c r="I44" s="425"/>
      <c r="J44" s="76" t="s">
        <v>427</v>
      </c>
      <c r="K44" s="77" t="s">
        <v>427</v>
      </c>
      <c r="L44" s="77" t="s">
        <v>427</v>
      </c>
      <c r="M44" s="77" t="s">
        <v>427</v>
      </c>
      <c r="N44" s="77" t="s">
        <v>427</v>
      </c>
      <c r="O44" s="78" t="s">
        <v>427</v>
      </c>
      <c r="P44" s="177" t="s">
        <v>427</v>
      </c>
      <c r="Q44" s="178" t="s">
        <v>427</v>
      </c>
      <c r="R44" s="178" t="s">
        <v>427</v>
      </c>
      <c r="S44" s="178" t="s">
        <v>427</v>
      </c>
      <c r="T44" s="178" t="s">
        <v>427</v>
      </c>
      <c r="U44" s="179" t="s">
        <v>427</v>
      </c>
      <c r="V44" s="177" t="s">
        <v>427</v>
      </c>
      <c r="W44" s="178" t="s">
        <v>427</v>
      </c>
      <c r="X44" s="68" t="s">
        <v>427</v>
      </c>
      <c r="Y44" s="68" t="s">
        <v>427</v>
      </c>
      <c r="Z44" s="68" t="s">
        <v>427</v>
      </c>
      <c r="AA44" s="69" t="s">
        <v>427</v>
      </c>
      <c r="AB44" s="55" t="s">
        <v>427</v>
      </c>
      <c r="AC44" s="56" t="s">
        <v>427</v>
      </c>
      <c r="AD44" s="56" t="s">
        <v>427</v>
      </c>
      <c r="AE44" s="56" t="s">
        <v>427</v>
      </c>
      <c r="AF44" s="56" t="s">
        <v>427</v>
      </c>
      <c r="AG44" s="57" t="s">
        <v>427</v>
      </c>
      <c r="AH44" s="58" t="s">
        <v>427</v>
      </c>
      <c r="AI44" s="59" t="s">
        <v>427</v>
      </c>
      <c r="AJ44" s="59" t="s">
        <v>427</v>
      </c>
      <c r="AK44" s="59" t="s">
        <v>427</v>
      </c>
      <c r="AL44" s="59" t="s">
        <v>427</v>
      </c>
      <c r="AN44" s="442"/>
      <c r="AO44" s="443"/>
      <c r="AP44" s="443"/>
      <c r="AQ44" s="443"/>
      <c r="AR44" s="443"/>
      <c r="AS44" s="443"/>
      <c r="AT44" s="448"/>
      <c r="AU44" s="448"/>
    </row>
    <row r="45" spans="2:47" ht="3" customHeight="1" thickBot="1" x14ac:dyDescent="0.3">
      <c r="B45" s="453"/>
      <c r="C45" s="453"/>
      <c r="D45" s="454"/>
      <c r="E45" s="427"/>
      <c r="F45" s="425"/>
      <c r="G45" s="425"/>
      <c r="H45" s="425"/>
      <c r="I45" s="425"/>
      <c r="J45" s="76" t="s">
        <v>427</v>
      </c>
      <c r="K45" s="77" t="s">
        <v>427</v>
      </c>
      <c r="L45" s="77" t="s">
        <v>427</v>
      </c>
      <c r="M45" s="77" t="s">
        <v>427</v>
      </c>
      <c r="N45" s="77" t="s">
        <v>427</v>
      </c>
      <c r="O45" s="78" t="s">
        <v>427</v>
      </c>
      <c r="P45" s="177" t="s">
        <v>427</v>
      </c>
      <c r="Q45" s="178" t="s">
        <v>427</v>
      </c>
      <c r="R45" s="178" t="s">
        <v>427</v>
      </c>
      <c r="S45" s="178" t="s">
        <v>427</v>
      </c>
      <c r="T45" s="178" t="s">
        <v>427</v>
      </c>
      <c r="U45" s="179" t="s">
        <v>427</v>
      </c>
      <c r="V45" s="177" t="s">
        <v>427</v>
      </c>
      <c r="W45" s="178" t="s">
        <v>427</v>
      </c>
      <c r="X45" s="68" t="s">
        <v>427</v>
      </c>
      <c r="Y45" s="68" t="s">
        <v>427</v>
      </c>
      <c r="Z45" s="68" t="s">
        <v>427</v>
      </c>
      <c r="AA45" s="69" t="s">
        <v>427</v>
      </c>
      <c r="AB45" s="55" t="s">
        <v>427</v>
      </c>
      <c r="AC45" s="56" t="s">
        <v>427</v>
      </c>
      <c r="AD45" s="56" t="s">
        <v>427</v>
      </c>
      <c r="AE45" s="56" t="s">
        <v>427</v>
      </c>
      <c r="AF45" s="56" t="s">
        <v>427</v>
      </c>
      <c r="AG45" s="57" t="s">
        <v>427</v>
      </c>
      <c r="AH45" s="58" t="s">
        <v>427</v>
      </c>
      <c r="AI45" s="59" t="s">
        <v>427</v>
      </c>
      <c r="AJ45" s="59" t="s">
        <v>427</v>
      </c>
      <c r="AK45" s="59" t="s">
        <v>427</v>
      </c>
      <c r="AL45" s="59" t="s">
        <v>427</v>
      </c>
      <c r="AN45" s="442"/>
      <c r="AO45" s="443"/>
      <c r="AP45" s="443"/>
      <c r="AQ45" s="443"/>
      <c r="AR45" s="443"/>
      <c r="AS45" s="444"/>
      <c r="AT45" s="36"/>
      <c r="AU45" s="36"/>
    </row>
    <row r="46" spans="2:47" ht="16.5" hidden="1" thickBot="1" x14ac:dyDescent="0.3">
      <c r="B46" s="453"/>
      <c r="C46" s="453"/>
      <c r="D46" s="454"/>
      <c r="E46" s="427"/>
      <c r="F46" s="425"/>
      <c r="G46" s="425"/>
      <c r="H46" s="425"/>
      <c r="I46" s="425"/>
      <c r="J46" s="76" t="s">
        <v>427</v>
      </c>
      <c r="K46" s="77" t="s">
        <v>427</v>
      </c>
      <c r="L46" s="77" t="s">
        <v>427</v>
      </c>
      <c r="M46" s="77" t="s">
        <v>427</v>
      </c>
      <c r="N46" s="77" t="s">
        <v>427</v>
      </c>
      <c r="O46" s="78" t="s">
        <v>427</v>
      </c>
      <c r="P46" s="67" t="s">
        <v>427</v>
      </c>
      <c r="Q46" s="68" t="s">
        <v>427</v>
      </c>
      <c r="R46" s="68" t="s">
        <v>427</v>
      </c>
      <c r="S46" s="68" t="s">
        <v>427</v>
      </c>
      <c r="T46" s="68" t="s">
        <v>427</v>
      </c>
      <c r="U46" s="69" t="s">
        <v>427</v>
      </c>
      <c r="V46" s="67" t="s">
        <v>427</v>
      </c>
      <c r="W46" s="68" t="s">
        <v>427</v>
      </c>
      <c r="X46" s="68" t="s">
        <v>427</v>
      </c>
      <c r="Y46" s="68" t="s">
        <v>427</v>
      </c>
      <c r="Z46" s="68" t="s">
        <v>427</v>
      </c>
      <c r="AA46" s="69" t="s">
        <v>427</v>
      </c>
      <c r="AB46" s="55" t="s">
        <v>427</v>
      </c>
      <c r="AC46" s="56" t="s">
        <v>427</v>
      </c>
      <c r="AD46" s="56" t="s">
        <v>427</v>
      </c>
      <c r="AE46" s="56" t="s">
        <v>427</v>
      </c>
      <c r="AF46" s="56" t="s">
        <v>427</v>
      </c>
      <c r="AG46" s="57" t="s">
        <v>427</v>
      </c>
      <c r="AH46" s="58" t="s">
        <v>427</v>
      </c>
      <c r="AI46" s="59" t="s">
        <v>427</v>
      </c>
      <c r="AJ46" s="59" t="s">
        <v>427</v>
      </c>
      <c r="AK46" s="59" t="s">
        <v>427</v>
      </c>
      <c r="AL46" s="59" t="s">
        <v>427</v>
      </c>
      <c r="AN46" s="442"/>
      <c r="AO46" s="443"/>
      <c r="AP46" s="443"/>
      <c r="AQ46" s="443"/>
      <c r="AR46" s="443"/>
      <c r="AS46" s="444"/>
    </row>
    <row r="47" spans="2:47" ht="16.5" hidden="1" thickBot="1" x14ac:dyDescent="0.3">
      <c r="B47" s="453"/>
      <c r="C47" s="453"/>
      <c r="D47" s="454"/>
      <c r="E47" s="428"/>
      <c r="F47" s="429"/>
      <c r="G47" s="429"/>
      <c r="H47" s="429"/>
      <c r="I47" s="429"/>
      <c r="J47" s="79" t="s">
        <v>427</v>
      </c>
      <c r="K47" s="80" t="s">
        <v>427</v>
      </c>
      <c r="L47" s="80" t="s">
        <v>427</v>
      </c>
      <c r="M47" s="80" t="s">
        <v>427</v>
      </c>
      <c r="N47" s="80" t="s">
        <v>427</v>
      </c>
      <c r="O47" s="81" t="s">
        <v>427</v>
      </c>
      <c r="P47" s="67" t="s">
        <v>427</v>
      </c>
      <c r="Q47" s="68" t="s">
        <v>427</v>
      </c>
      <c r="R47" s="68" t="s">
        <v>427</v>
      </c>
      <c r="S47" s="68" t="s">
        <v>427</v>
      </c>
      <c r="T47" s="68" t="s">
        <v>427</v>
      </c>
      <c r="U47" s="69" t="s">
        <v>427</v>
      </c>
      <c r="V47" s="70" t="s">
        <v>427</v>
      </c>
      <c r="W47" s="71" t="s">
        <v>427</v>
      </c>
      <c r="X47" s="71" t="s">
        <v>427</v>
      </c>
      <c r="Y47" s="71" t="s">
        <v>427</v>
      </c>
      <c r="Z47" s="71" t="s">
        <v>427</v>
      </c>
      <c r="AA47" s="72" t="s">
        <v>427</v>
      </c>
      <c r="AB47" s="60" t="s">
        <v>427</v>
      </c>
      <c r="AC47" s="61" t="s">
        <v>427</v>
      </c>
      <c r="AD47" s="61" t="s">
        <v>427</v>
      </c>
      <c r="AE47" s="61" t="s">
        <v>427</v>
      </c>
      <c r="AF47" s="61" t="s">
        <v>427</v>
      </c>
      <c r="AG47" s="62" t="s">
        <v>427</v>
      </c>
      <c r="AH47" s="63" t="s">
        <v>427</v>
      </c>
      <c r="AI47" s="64" t="s">
        <v>427</v>
      </c>
      <c r="AJ47" s="64" t="s">
        <v>427</v>
      </c>
      <c r="AK47" s="64" t="s">
        <v>427</v>
      </c>
      <c r="AL47" s="64" t="s">
        <v>427</v>
      </c>
      <c r="AN47" s="445"/>
      <c r="AO47" s="446"/>
      <c r="AP47" s="446"/>
      <c r="AQ47" s="446"/>
      <c r="AR47" s="446"/>
      <c r="AS47" s="447"/>
    </row>
    <row r="48" spans="2:47" ht="23.25" x14ac:dyDescent="0.35">
      <c r="B48" s="453"/>
      <c r="C48" s="453"/>
      <c r="D48" s="454"/>
      <c r="E48" s="421" t="s">
        <v>438</v>
      </c>
      <c r="F48" s="422"/>
      <c r="G48" s="422"/>
      <c r="H48" s="422"/>
      <c r="I48" s="423"/>
      <c r="J48" s="73" t="s">
        <v>427</v>
      </c>
      <c r="K48" s="74" t="s">
        <v>427</v>
      </c>
      <c r="L48" s="74" t="s">
        <v>427</v>
      </c>
      <c r="M48" s="74" t="s">
        <v>427</v>
      </c>
      <c r="N48" s="74" t="s">
        <v>427</v>
      </c>
      <c r="O48" s="75" t="s">
        <v>427</v>
      </c>
      <c r="P48" s="73" t="s">
        <v>427</v>
      </c>
      <c r="Q48" s="74" t="s">
        <v>427</v>
      </c>
      <c r="R48" s="74" t="s">
        <v>427</v>
      </c>
      <c r="S48" s="74" t="s">
        <v>427</v>
      </c>
      <c r="T48" s="74" t="s">
        <v>427</v>
      </c>
      <c r="U48" s="75" t="s">
        <v>427</v>
      </c>
      <c r="V48" s="174" t="s">
        <v>427</v>
      </c>
      <c r="W48" s="183" t="s">
        <v>427</v>
      </c>
      <c r="X48" s="65" t="s">
        <v>427</v>
      </c>
      <c r="Y48" s="65" t="s">
        <v>427</v>
      </c>
      <c r="Z48" s="65" t="s">
        <v>427</v>
      </c>
      <c r="AA48" s="66" t="s">
        <v>427</v>
      </c>
      <c r="AB48" s="50" t="s">
        <v>427</v>
      </c>
      <c r="AC48" s="51" t="s">
        <v>427</v>
      </c>
      <c r="AD48" s="51" t="s">
        <v>427</v>
      </c>
      <c r="AE48" s="51" t="s">
        <v>427</v>
      </c>
      <c r="AF48" s="51" t="s">
        <v>427</v>
      </c>
      <c r="AG48" s="52" t="s">
        <v>427</v>
      </c>
      <c r="AH48" s="53" t="s">
        <v>427</v>
      </c>
      <c r="AI48" s="54" t="s">
        <v>427</v>
      </c>
      <c r="AJ48" s="54" t="s">
        <v>427</v>
      </c>
      <c r="AK48" s="54" t="s">
        <v>427</v>
      </c>
      <c r="AL48" s="54" t="s">
        <v>427</v>
      </c>
    </row>
    <row r="49" spans="2:38" ht="15.75" x14ac:dyDescent="0.25">
      <c r="B49" s="453"/>
      <c r="C49" s="453"/>
      <c r="D49" s="454"/>
      <c r="E49" s="424"/>
      <c r="F49" s="425"/>
      <c r="G49" s="425"/>
      <c r="H49" s="425"/>
      <c r="I49" s="426"/>
      <c r="J49" s="76" t="s">
        <v>427</v>
      </c>
      <c r="K49" s="77" t="s">
        <v>427</v>
      </c>
      <c r="L49" s="77" t="s">
        <v>427</v>
      </c>
      <c r="M49" s="77" t="s">
        <v>427</v>
      </c>
      <c r="N49" s="77" t="s">
        <v>427</v>
      </c>
      <c r="O49" s="78" t="s">
        <v>427</v>
      </c>
      <c r="P49" s="76" t="s">
        <v>427</v>
      </c>
      <c r="Q49" s="77" t="s">
        <v>427</v>
      </c>
      <c r="R49" s="77" t="s">
        <v>427</v>
      </c>
      <c r="S49" s="77" t="s">
        <v>427</v>
      </c>
      <c r="T49" s="77" t="s">
        <v>427</v>
      </c>
      <c r="U49" s="78" t="s">
        <v>427</v>
      </c>
      <c r="V49" s="177" t="s">
        <v>427</v>
      </c>
      <c r="W49" s="178" t="s">
        <v>427</v>
      </c>
      <c r="X49" s="68" t="s">
        <v>427</v>
      </c>
      <c r="Y49" s="68" t="s">
        <v>427</v>
      </c>
      <c r="Z49" s="68" t="s">
        <v>427</v>
      </c>
      <c r="AA49" s="69" t="s">
        <v>427</v>
      </c>
      <c r="AB49" s="55" t="s">
        <v>427</v>
      </c>
      <c r="AC49" s="56" t="s">
        <v>427</v>
      </c>
      <c r="AD49" s="56" t="s">
        <v>427</v>
      </c>
      <c r="AE49" s="56" t="s">
        <v>427</v>
      </c>
      <c r="AF49" s="56" t="s">
        <v>427</v>
      </c>
      <c r="AG49" s="57" t="s">
        <v>427</v>
      </c>
      <c r="AH49" s="58" t="s">
        <v>427</v>
      </c>
      <c r="AI49" s="59" t="s">
        <v>427</v>
      </c>
      <c r="AJ49" s="59" t="s">
        <v>427</v>
      </c>
      <c r="AK49" s="59" t="s">
        <v>427</v>
      </c>
      <c r="AL49" s="59" t="s">
        <v>427</v>
      </c>
    </row>
    <row r="50" spans="2:38" ht="15.75" x14ac:dyDescent="0.25">
      <c r="B50" s="453"/>
      <c r="C50" s="453"/>
      <c r="D50" s="454"/>
      <c r="E50" s="424"/>
      <c r="F50" s="425"/>
      <c r="G50" s="425"/>
      <c r="H50" s="425"/>
      <c r="I50" s="426"/>
      <c r="J50" s="76" t="s">
        <v>427</v>
      </c>
      <c r="K50" s="77" t="s">
        <v>427</v>
      </c>
      <c r="L50" s="77" t="s">
        <v>427</v>
      </c>
      <c r="M50" s="77" t="s">
        <v>427</v>
      </c>
      <c r="N50" s="77" t="s">
        <v>427</v>
      </c>
      <c r="O50" s="78" t="s">
        <v>427</v>
      </c>
      <c r="P50" s="76" t="s">
        <v>427</v>
      </c>
      <c r="Q50" s="77" t="s">
        <v>427</v>
      </c>
      <c r="R50" s="77" t="s">
        <v>427</v>
      </c>
      <c r="S50" s="77" t="s">
        <v>427</v>
      </c>
      <c r="T50" s="77" t="s">
        <v>427</v>
      </c>
      <c r="U50" s="78" t="s">
        <v>427</v>
      </c>
      <c r="V50" s="177" t="s">
        <v>427</v>
      </c>
      <c r="W50" s="178" t="s">
        <v>427</v>
      </c>
      <c r="X50" s="68" t="s">
        <v>427</v>
      </c>
      <c r="Y50" s="68" t="s">
        <v>427</v>
      </c>
      <c r="Z50" s="68" t="s">
        <v>427</v>
      </c>
      <c r="AA50" s="69" t="s">
        <v>427</v>
      </c>
      <c r="AB50" s="55" t="s">
        <v>427</v>
      </c>
      <c r="AC50" s="56" t="s">
        <v>427</v>
      </c>
      <c r="AD50" s="56" t="s">
        <v>427</v>
      </c>
      <c r="AE50" s="56" t="s">
        <v>427</v>
      </c>
      <c r="AF50" s="56" t="s">
        <v>427</v>
      </c>
      <c r="AG50" s="57" t="s">
        <v>427</v>
      </c>
      <c r="AH50" s="58" t="s">
        <v>427</v>
      </c>
      <c r="AI50" s="59" t="s">
        <v>427</v>
      </c>
      <c r="AJ50" s="59" t="s">
        <v>427</v>
      </c>
      <c r="AK50" s="59" t="s">
        <v>427</v>
      </c>
      <c r="AL50" s="59" t="s">
        <v>427</v>
      </c>
    </row>
    <row r="51" spans="2:38" ht="15.75" x14ac:dyDescent="0.25">
      <c r="B51" s="453"/>
      <c r="C51" s="453"/>
      <c r="D51" s="454"/>
      <c r="E51" s="427"/>
      <c r="F51" s="425"/>
      <c r="G51" s="425"/>
      <c r="H51" s="425"/>
      <c r="I51" s="426"/>
      <c r="J51" s="76" t="s">
        <v>427</v>
      </c>
      <c r="K51" s="77" t="s">
        <v>427</v>
      </c>
      <c r="L51" s="77" t="s">
        <v>427</v>
      </c>
      <c r="M51" s="77" t="s">
        <v>427</v>
      </c>
      <c r="N51" s="77" t="s">
        <v>427</v>
      </c>
      <c r="O51" s="78" t="s">
        <v>427</v>
      </c>
      <c r="P51" s="76" t="s">
        <v>427</v>
      </c>
      <c r="Q51" s="77" t="s">
        <v>427</v>
      </c>
      <c r="R51" s="77" t="s">
        <v>427</v>
      </c>
      <c r="S51" s="77" t="s">
        <v>427</v>
      </c>
      <c r="T51" s="77" t="s">
        <v>427</v>
      </c>
      <c r="U51" s="78" t="s">
        <v>427</v>
      </c>
      <c r="V51" s="177" t="s">
        <v>427</v>
      </c>
      <c r="W51" s="178" t="s">
        <v>427</v>
      </c>
      <c r="X51" s="68" t="s">
        <v>427</v>
      </c>
      <c r="Y51" s="68" t="s">
        <v>427</v>
      </c>
      <c r="Z51" s="68" t="s">
        <v>427</v>
      </c>
      <c r="AA51" s="69" t="s">
        <v>427</v>
      </c>
      <c r="AB51" s="55" t="s">
        <v>427</v>
      </c>
      <c r="AC51" s="56" t="s">
        <v>427</v>
      </c>
      <c r="AD51" s="56" t="s">
        <v>427</v>
      </c>
      <c r="AE51" s="56" t="s">
        <v>427</v>
      </c>
      <c r="AF51" s="56" t="s">
        <v>427</v>
      </c>
      <c r="AG51" s="57" t="s">
        <v>427</v>
      </c>
      <c r="AH51" s="58" t="s">
        <v>427</v>
      </c>
      <c r="AI51" s="59" t="s">
        <v>427</v>
      </c>
      <c r="AJ51" s="59" t="s">
        <v>427</v>
      </c>
      <c r="AK51" s="59" t="s">
        <v>427</v>
      </c>
      <c r="AL51" s="59" t="s">
        <v>427</v>
      </c>
    </row>
    <row r="52" spans="2:38" ht="15.75" x14ac:dyDescent="0.25">
      <c r="B52" s="453"/>
      <c r="C52" s="453"/>
      <c r="D52" s="454"/>
      <c r="E52" s="427"/>
      <c r="F52" s="425"/>
      <c r="G52" s="425"/>
      <c r="H52" s="425"/>
      <c r="I52" s="426"/>
      <c r="J52" s="76" t="s">
        <v>427</v>
      </c>
      <c r="K52" s="77" t="s">
        <v>427</v>
      </c>
      <c r="L52" s="77" t="s">
        <v>427</v>
      </c>
      <c r="M52" s="77" t="s">
        <v>427</v>
      </c>
      <c r="N52" s="77" t="s">
        <v>427</v>
      </c>
      <c r="O52" s="78" t="s">
        <v>427</v>
      </c>
      <c r="P52" s="76" t="s">
        <v>427</v>
      </c>
      <c r="Q52" s="77" t="s">
        <v>427</v>
      </c>
      <c r="R52" s="77" t="s">
        <v>427</v>
      </c>
      <c r="S52" s="77" t="s">
        <v>427</v>
      </c>
      <c r="T52" s="77" t="s">
        <v>427</v>
      </c>
      <c r="U52" s="78" t="s">
        <v>427</v>
      </c>
      <c r="V52" s="177" t="s">
        <v>427</v>
      </c>
      <c r="W52" s="178" t="s">
        <v>427</v>
      </c>
      <c r="X52" s="68" t="s">
        <v>427</v>
      </c>
      <c r="Y52" s="68" t="s">
        <v>427</v>
      </c>
      <c r="Z52" s="68" t="s">
        <v>427</v>
      </c>
      <c r="AA52" s="69" t="s">
        <v>427</v>
      </c>
      <c r="AB52" s="55" t="s">
        <v>427</v>
      </c>
      <c r="AC52" s="56" t="s">
        <v>427</v>
      </c>
      <c r="AD52" s="56" t="s">
        <v>427</v>
      </c>
      <c r="AE52" s="56" t="s">
        <v>427</v>
      </c>
      <c r="AF52" s="56" t="s">
        <v>427</v>
      </c>
      <c r="AG52" s="57" t="s">
        <v>427</v>
      </c>
      <c r="AH52" s="58" t="s">
        <v>427</v>
      </c>
      <c r="AI52" s="59" t="s">
        <v>427</v>
      </c>
      <c r="AJ52" s="59" t="s">
        <v>427</v>
      </c>
      <c r="AK52" s="59" t="s">
        <v>427</v>
      </c>
      <c r="AL52" s="59" t="s">
        <v>427</v>
      </c>
    </row>
    <row r="53" spans="2:38" ht="5.25" customHeight="1" x14ac:dyDescent="0.25">
      <c r="B53" s="453"/>
      <c r="C53" s="453"/>
      <c r="D53" s="454"/>
      <c r="E53" s="427"/>
      <c r="F53" s="425"/>
      <c r="G53" s="425"/>
      <c r="H53" s="425"/>
      <c r="I53" s="426"/>
      <c r="J53" s="76" t="s">
        <v>427</v>
      </c>
      <c r="K53" s="77" t="s">
        <v>427</v>
      </c>
      <c r="L53" s="77" t="s">
        <v>427</v>
      </c>
      <c r="M53" s="77" t="s">
        <v>427</v>
      </c>
      <c r="N53" s="77" t="s">
        <v>427</v>
      </c>
      <c r="O53" s="78" t="s">
        <v>427</v>
      </c>
      <c r="P53" s="76" t="s">
        <v>427</v>
      </c>
      <c r="Q53" s="77" t="s">
        <v>427</v>
      </c>
      <c r="R53" s="77" t="s">
        <v>427</v>
      </c>
      <c r="S53" s="77" t="s">
        <v>427</v>
      </c>
      <c r="T53" s="77" t="s">
        <v>427</v>
      </c>
      <c r="U53" s="78" t="s">
        <v>427</v>
      </c>
      <c r="V53" s="177" t="s">
        <v>427</v>
      </c>
      <c r="W53" s="178" t="s">
        <v>427</v>
      </c>
      <c r="X53" s="68" t="s">
        <v>427</v>
      </c>
      <c r="Y53" s="68" t="s">
        <v>427</v>
      </c>
      <c r="Z53" s="68" t="s">
        <v>427</v>
      </c>
      <c r="AA53" s="69" t="s">
        <v>427</v>
      </c>
      <c r="AB53" s="55" t="s">
        <v>427</v>
      </c>
      <c r="AC53" s="56" t="s">
        <v>427</v>
      </c>
      <c r="AD53" s="56" t="s">
        <v>427</v>
      </c>
      <c r="AE53" s="56" t="s">
        <v>427</v>
      </c>
      <c r="AF53" s="56" t="s">
        <v>427</v>
      </c>
      <c r="AG53" s="57" t="s">
        <v>427</v>
      </c>
      <c r="AH53" s="58" t="s">
        <v>427</v>
      </c>
      <c r="AI53" s="59" t="s">
        <v>427</v>
      </c>
      <c r="AJ53" s="59" t="s">
        <v>427</v>
      </c>
      <c r="AK53" s="59" t="s">
        <v>427</v>
      </c>
      <c r="AL53" s="59" t="s">
        <v>427</v>
      </c>
    </row>
    <row r="54" spans="2:38" ht="3" hidden="1" customHeight="1" x14ac:dyDescent="0.25">
      <c r="B54" s="453"/>
      <c r="C54" s="453"/>
      <c r="D54" s="454"/>
      <c r="E54" s="427"/>
      <c r="F54" s="425"/>
      <c r="G54" s="425"/>
      <c r="H54" s="425"/>
      <c r="I54" s="426"/>
      <c r="J54" s="76" t="s">
        <v>427</v>
      </c>
      <c r="K54" s="77" t="s">
        <v>427</v>
      </c>
      <c r="L54" s="77" t="s">
        <v>427</v>
      </c>
      <c r="M54" s="77" t="s">
        <v>427</v>
      </c>
      <c r="N54" s="77" t="s">
        <v>427</v>
      </c>
      <c r="O54" s="78" t="s">
        <v>427</v>
      </c>
      <c r="P54" s="76" t="s">
        <v>427</v>
      </c>
      <c r="Q54" s="77" t="s">
        <v>427</v>
      </c>
      <c r="R54" s="77" t="s">
        <v>427</v>
      </c>
      <c r="S54" s="77" t="s">
        <v>427</v>
      </c>
      <c r="T54" s="77" t="s">
        <v>427</v>
      </c>
      <c r="U54" s="78" t="s">
        <v>427</v>
      </c>
      <c r="V54" s="177" t="s">
        <v>427</v>
      </c>
      <c r="W54" s="178" t="s">
        <v>427</v>
      </c>
      <c r="X54" s="68" t="s">
        <v>427</v>
      </c>
      <c r="Y54" s="68" t="s">
        <v>427</v>
      </c>
      <c r="Z54" s="68" t="s">
        <v>427</v>
      </c>
      <c r="AA54" s="69" t="s">
        <v>427</v>
      </c>
      <c r="AB54" s="55" t="s">
        <v>427</v>
      </c>
      <c r="AC54" s="56" t="s">
        <v>427</v>
      </c>
      <c r="AD54" s="56" t="s">
        <v>427</v>
      </c>
      <c r="AE54" s="56" t="s">
        <v>427</v>
      </c>
      <c r="AF54" s="56" t="s">
        <v>427</v>
      </c>
      <c r="AG54" s="57" t="s">
        <v>427</v>
      </c>
      <c r="AH54" s="58" t="s">
        <v>427</v>
      </c>
      <c r="AI54" s="59" t="s">
        <v>427</v>
      </c>
      <c r="AJ54" s="59" t="s">
        <v>427</v>
      </c>
      <c r="AK54" s="59" t="s">
        <v>427</v>
      </c>
      <c r="AL54" s="59" t="s">
        <v>427</v>
      </c>
    </row>
    <row r="55" spans="2:38" ht="15.75" hidden="1" x14ac:dyDescent="0.25">
      <c r="B55" s="453"/>
      <c r="C55" s="453"/>
      <c r="D55" s="454"/>
      <c r="E55" s="427"/>
      <c r="F55" s="425"/>
      <c r="G55" s="425"/>
      <c r="H55" s="425"/>
      <c r="I55" s="426"/>
      <c r="J55" s="76" t="s">
        <v>427</v>
      </c>
      <c r="K55" s="77" t="s">
        <v>427</v>
      </c>
      <c r="L55" s="77" t="s">
        <v>427</v>
      </c>
      <c r="M55" s="77" t="s">
        <v>427</v>
      </c>
      <c r="N55" s="77" t="s">
        <v>427</v>
      </c>
      <c r="O55" s="78" t="s">
        <v>427</v>
      </c>
      <c r="P55" s="76" t="s">
        <v>427</v>
      </c>
      <c r="Q55" s="77" t="s">
        <v>427</v>
      </c>
      <c r="R55" s="77" t="s">
        <v>427</v>
      </c>
      <c r="S55" s="77" t="s">
        <v>427</v>
      </c>
      <c r="T55" s="77" t="s">
        <v>427</v>
      </c>
      <c r="U55" s="78" t="s">
        <v>427</v>
      </c>
      <c r="V55" s="177" t="s">
        <v>427</v>
      </c>
      <c r="W55" s="178" t="s">
        <v>427</v>
      </c>
      <c r="X55" s="68" t="s">
        <v>427</v>
      </c>
      <c r="Y55" s="68" t="s">
        <v>427</v>
      </c>
      <c r="Z55" s="68" t="s">
        <v>427</v>
      </c>
      <c r="AA55" s="69" t="s">
        <v>427</v>
      </c>
      <c r="AB55" s="55" t="s">
        <v>427</v>
      </c>
      <c r="AC55" s="56" t="s">
        <v>427</v>
      </c>
      <c r="AD55" s="56" t="s">
        <v>427</v>
      </c>
      <c r="AE55" s="56" t="s">
        <v>427</v>
      </c>
      <c r="AF55" s="56" t="s">
        <v>427</v>
      </c>
      <c r="AG55" s="57" t="s">
        <v>427</v>
      </c>
      <c r="AH55" s="58" t="s">
        <v>427</v>
      </c>
      <c r="AI55" s="59" t="s">
        <v>427</v>
      </c>
      <c r="AJ55" s="59" t="s">
        <v>427</v>
      </c>
      <c r="AK55" s="59" t="s">
        <v>427</v>
      </c>
      <c r="AL55" s="59" t="s">
        <v>427</v>
      </c>
    </row>
    <row r="56" spans="2:38" ht="15.75" hidden="1" x14ac:dyDescent="0.25">
      <c r="B56" s="453"/>
      <c r="C56" s="453"/>
      <c r="D56" s="454"/>
      <c r="E56" s="427"/>
      <c r="F56" s="425"/>
      <c r="G56" s="425"/>
      <c r="H56" s="425"/>
      <c r="I56" s="426"/>
      <c r="J56" s="76" t="s">
        <v>427</v>
      </c>
      <c r="K56" s="77" t="s">
        <v>427</v>
      </c>
      <c r="L56" s="77" t="s">
        <v>427</v>
      </c>
      <c r="M56" s="77" t="s">
        <v>427</v>
      </c>
      <c r="N56" s="77" t="s">
        <v>427</v>
      </c>
      <c r="O56" s="78" t="s">
        <v>427</v>
      </c>
      <c r="P56" s="76" t="s">
        <v>427</v>
      </c>
      <c r="Q56" s="77" t="s">
        <v>427</v>
      </c>
      <c r="R56" s="77" t="s">
        <v>427</v>
      </c>
      <c r="S56" s="77" t="s">
        <v>427</v>
      </c>
      <c r="T56" s="77" t="s">
        <v>427</v>
      </c>
      <c r="U56" s="78" t="s">
        <v>427</v>
      </c>
      <c r="V56" s="177" t="s">
        <v>427</v>
      </c>
      <c r="W56" s="178" t="s">
        <v>427</v>
      </c>
      <c r="X56" s="68" t="s">
        <v>427</v>
      </c>
      <c r="Y56" s="68" t="s">
        <v>427</v>
      </c>
      <c r="Z56" s="68" t="s">
        <v>427</v>
      </c>
      <c r="AA56" s="69" t="s">
        <v>427</v>
      </c>
      <c r="AB56" s="55" t="s">
        <v>427</v>
      </c>
      <c r="AC56" s="56" t="s">
        <v>427</v>
      </c>
      <c r="AD56" s="56" t="s">
        <v>427</v>
      </c>
      <c r="AE56" s="56" t="s">
        <v>427</v>
      </c>
      <c r="AF56" s="56" t="s">
        <v>427</v>
      </c>
      <c r="AG56" s="57" t="s">
        <v>427</v>
      </c>
      <c r="AH56" s="58" t="s">
        <v>427</v>
      </c>
      <c r="AI56" s="59" t="s">
        <v>427</v>
      </c>
      <c r="AJ56" s="59" t="s">
        <v>427</v>
      </c>
      <c r="AK56" s="59" t="s">
        <v>427</v>
      </c>
      <c r="AL56" s="59" t="s">
        <v>427</v>
      </c>
    </row>
    <row r="57" spans="2:38" ht="16.5" thickBot="1" x14ac:dyDescent="0.3">
      <c r="B57" s="453"/>
      <c r="C57" s="453"/>
      <c r="D57" s="454"/>
      <c r="E57" s="428"/>
      <c r="F57" s="429"/>
      <c r="G57" s="429"/>
      <c r="H57" s="429"/>
      <c r="I57" s="430"/>
      <c r="J57" s="79" t="s">
        <v>427</v>
      </c>
      <c r="K57" s="80" t="s">
        <v>427</v>
      </c>
      <c r="L57" s="80" t="s">
        <v>427</v>
      </c>
      <c r="M57" s="80" t="s">
        <v>427</v>
      </c>
      <c r="N57" s="80" t="s">
        <v>427</v>
      </c>
      <c r="O57" s="81" t="s">
        <v>427</v>
      </c>
      <c r="P57" s="79" t="s">
        <v>427</v>
      </c>
      <c r="Q57" s="80" t="s">
        <v>427</v>
      </c>
      <c r="R57" s="80" t="s">
        <v>427</v>
      </c>
      <c r="S57" s="80" t="s">
        <v>427</v>
      </c>
      <c r="T57" s="80" t="s">
        <v>427</v>
      </c>
      <c r="U57" s="81" t="s">
        <v>427</v>
      </c>
      <c r="V57" s="180" t="s">
        <v>427</v>
      </c>
      <c r="W57" s="181" t="s">
        <v>427</v>
      </c>
      <c r="X57" s="71" t="s">
        <v>427</v>
      </c>
      <c r="Y57" s="71" t="s">
        <v>427</v>
      </c>
      <c r="Z57" s="71" t="s">
        <v>427</v>
      </c>
      <c r="AA57" s="72" t="s">
        <v>427</v>
      </c>
      <c r="AB57" s="60" t="s">
        <v>427</v>
      </c>
      <c r="AC57" s="61" t="s">
        <v>427</v>
      </c>
      <c r="AD57" s="61" t="s">
        <v>427</v>
      </c>
      <c r="AE57" s="61" t="s">
        <v>427</v>
      </c>
      <c r="AF57" s="61" t="s">
        <v>427</v>
      </c>
      <c r="AG57" s="62" t="s">
        <v>427</v>
      </c>
      <c r="AH57" s="58" t="s">
        <v>427</v>
      </c>
      <c r="AI57" s="59" t="s">
        <v>427</v>
      </c>
      <c r="AJ57" s="59" t="s">
        <v>427</v>
      </c>
      <c r="AK57" s="59" t="s">
        <v>427</v>
      </c>
      <c r="AL57" s="59" t="s">
        <v>427</v>
      </c>
    </row>
    <row r="58" spans="2:38" ht="15" customHeight="1" x14ac:dyDescent="0.25">
      <c r="J58" s="421" t="s">
        <v>439</v>
      </c>
      <c r="K58" s="422"/>
      <c r="L58" s="422"/>
      <c r="M58" s="422"/>
      <c r="N58" s="422"/>
      <c r="O58" s="423"/>
      <c r="P58" s="421" t="s">
        <v>440</v>
      </c>
      <c r="Q58" s="422"/>
      <c r="R58" s="422"/>
      <c r="S58" s="422"/>
      <c r="T58" s="422"/>
      <c r="U58" s="423"/>
      <c r="V58" s="421" t="s">
        <v>441</v>
      </c>
      <c r="W58" s="422"/>
      <c r="X58" s="422"/>
      <c r="Y58" s="422"/>
      <c r="Z58" s="422"/>
      <c r="AA58" s="423"/>
      <c r="AB58" s="421" t="s">
        <v>442</v>
      </c>
      <c r="AC58" s="449"/>
      <c r="AD58" s="422"/>
      <c r="AE58" s="422"/>
      <c r="AF58" s="422"/>
      <c r="AG58" s="422"/>
      <c r="AH58" s="421" t="s">
        <v>443</v>
      </c>
      <c r="AI58" s="422"/>
      <c r="AJ58" s="422"/>
      <c r="AK58" s="422"/>
      <c r="AL58" s="423"/>
    </row>
    <row r="59" spans="2:38" ht="15" customHeight="1" x14ac:dyDescent="0.25">
      <c r="J59" s="427"/>
      <c r="K59" s="425"/>
      <c r="L59" s="425"/>
      <c r="M59" s="425"/>
      <c r="N59" s="425"/>
      <c r="O59" s="426"/>
      <c r="P59" s="427"/>
      <c r="Q59" s="425"/>
      <c r="R59" s="425"/>
      <c r="S59" s="425"/>
      <c r="T59" s="425"/>
      <c r="U59" s="426"/>
      <c r="V59" s="427"/>
      <c r="W59" s="425"/>
      <c r="X59" s="425"/>
      <c r="Y59" s="425"/>
      <c r="Z59" s="425"/>
      <c r="AA59" s="426"/>
      <c r="AB59" s="427"/>
      <c r="AC59" s="425"/>
      <c r="AD59" s="425"/>
      <c r="AE59" s="425"/>
      <c r="AF59" s="425"/>
      <c r="AG59" s="425"/>
      <c r="AH59" s="424"/>
      <c r="AI59" s="425"/>
      <c r="AJ59" s="425"/>
      <c r="AK59" s="425"/>
      <c r="AL59" s="426"/>
    </row>
    <row r="60" spans="2:38" ht="15" customHeight="1" x14ac:dyDescent="0.25">
      <c r="J60" s="427"/>
      <c r="K60" s="425"/>
      <c r="L60" s="425"/>
      <c r="M60" s="425"/>
      <c r="N60" s="425"/>
      <c r="O60" s="426"/>
      <c r="P60" s="427"/>
      <c r="Q60" s="425"/>
      <c r="R60" s="425"/>
      <c r="S60" s="425"/>
      <c r="T60" s="425"/>
      <c r="U60" s="426"/>
      <c r="V60" s="427"/>
      <c r="W60" s="425"/>
      <c r="X60" s="425"/>
      <c r="Y60" s="425"/>
      <c r="Z60" s="425"/>
      <c r="AA60" s="426"/>
      <c r="AB60" s="427"/>
      <c r="AC60" s="425"/>
      <c r="AD60" s="425"/>
      <c r="AE60" s="425"/>
      <c r="AF60" s="425"/>
      <c r="AG60" s="425"/>
      <c r="AH60" s="424"/>
      <c r="AI60" s="425"/>
      <c r="AJ60" s="425"/>
      <c r="AK60" s="425"/>
      <c r="AL60" s="426"/>
    </row>
    <row r="61" spans="2:38" ht="15" customHeight="1" x14ac:dyDescent="0.25">
      <c r="J61" s="427"/>
      <c r="K61" s="425"/>
      <c r="L61" s="425"/>
      <c r="M61" s="425"/>
      <c r="N61" s="425"/>
      <c r="O61" s="426"/>
      <c r="P61" s="427"/>
      <c r="Q61" s="425"/>
      <c r="R61" s="425"/>
      <c r="S61" s="425"/>
      <c r="T61" s="425"/>
      <c r="U61" s="426"/>
      <c r="V61" s="427"/>
      <c r="W61" s="425"/>
      <c r="X61" s="425"/>
      <c r="Y61" s="425"/>
      <c r="Z61" s="425"/>
      <c r="AA61" s="426"/>
      <c r="AB61" s="427"/>
      <c r="AC61" s="425"/>
      <c r="AD61" s="425"/>
      <c r="AE61" s="425"/>
      <c r="AF61" s="425"/>
      <c r="AG61" s="425"/>
      <c r="AH61" s="427"/>
      <c r="AI61" s="425"/>
      <c r="AJ61" s="425"/>
      <c r="AK61" s="425"/>
      <c r="AL61" s="426"/>
    </row>
    <row r="62" spans="2:38" ht="15" customHeight="1" x14ac:dyDescent="0.25">
      <c r="J62" s="427"/>
      <c r="K62" s="425"/>
      <c r="L62" s="425"/>
      <c r="M62" s="425"/>
      <c r="N62" s="425"/>
      <c r="O62" s="426"/>
      <c r="P62" s="427"/>
      <c r="Q62" s="425"/>
      <c r="R62" s="425"/>
      <c r="S62" s="425"/>
      <c r="T62" s="425"/>
      <c r="U62" s="426"/>
      <c r="V62" s="427"/>
      <c r="W62" s="425"/>
      <c r="X62" s="425"/>
      <c r="Y62" s="425"/>
      <c r="Z62" s="425"/>
      <c r="AA62" s="426"/>
      <c r="AB62" s="427"/>
      <c r="AC62" s="425"/>
      <c r="AD62" s="425"/>
      <c r="AE62" s="425"/>
      <c r="AF62" s="425"/>
      <c r="AG62" s="425"/>
      <c r="AH62" s="427"/>
      <c r="AI62" s="425"/>
      <c r="AJ62" s="425"/>
      <c r="AK62" s="425"/>
      <c r="AL62" s="426"/>
    </row>
    <row r="63" spans="2:38" ht="28.5" customHeight="1" thickBot="1" x14ac:dyDescent="0.3">
      <c r="J63" s="428"/>
      <c r="K63" s="429"/>
      <c r="L63" s="429"/>
      <c r="M63" s="429"/>
      <c r="N63" s="429"/>
      <c r="O63" s="430"/>
      <c r="P63" s="428"/>
      <c r="Q63" s="429"/>
      <c r="R63" s="429"/>
      <c r="S63" s="429"/>
      <c r="T63" s="429"/>
      <c r="U63" s="430"/>
      <c r="V63" s="428"/>
      <c r="W63" s="429"/>
      <c r="X63" s="429"/>
      <c r="Y63" s="429"/>
      <c r="Z63" s="429"/>
      <c r="AA63" s="430"/>
      <c r="AB63" s="428"/>
      <c r="AC63" s="429"/>
      <c r="AD63" s="429"/>
      <c r="AE63" s="429"/>
      <c r="AF63" s="429"/>
      <c r="AG63" s="429"/>
      <c r="AH63" s="428"/>
      <c r="AI63" s="429"/>
      <c r="AJ63" s="429"/>
      <c r="AK63" s="429"/>
      <c r="AL63" s="430"/>
    </row>
  </sheetData>
  <mergeCells count="22">
    <mergeCell ref="B4:I6"/>
    <mergeCell ref="J4:AL6"/>
    <mergeCell ref="AT4:AU6"/>
    <mergeCell ref="B8:D57"/>
    <mergeCell ref="E8:I17"/>
    <mergeCell ref="AN8:AS17"/>
    <mergeCell ref="AT8:AU14"/>
    <mergeCell ref="E18:I27"/>
    <mergeCell ref="AN18:AS27"/>
    <mergeCell ref="AT18:AU27"/>
    <mergeCell ref="AH58:AL63"/>
    <mergeCell ref="E28:I37"/>
    <mergeCell ref="AN28:AS37"/>
    <mergeCell ref="AT28:AU35"/>
    <mergeCell ref="E38:I47"/>
    <mergeCell ref="AN38:AS47"/>
    <mergeCell ref="AT38:AU44"/>
    <mergeCell ref="E48:I57"/>
    <mergeCell ref="J58:O63"/>
    <mergeCell ref="P58:U63"/>
    <mergeCell ref="V58:AA63"/>
    <mergeCell ref="AB58:AG6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Z61"/>
  <sheetViews>
    <sheetView workbookViewId="0">
      <selection activeCell="Q15" sqref="Q15"/>
    </sheetView>
  </sheetViews>
  <sheetFormatPr baseColWidth="10" defaultColWidth="11.42578125" defaultRowHeight="15" x14ac:dyDescent="0.25"/>
  <cols>
    <col min="2" max="2" width="25.5703125" customWidth="1"/>
    <col min="6" max="6" width="27.42578125" customWidth="1"/>
    <col min="7" max="7" width="24.7109375" style="122" customWidth="1"/>
    <col min="8" max="8" width="11.42578125" style="122"/>
    <col min="9" max="9" width="18.28515625" style="122" customWidth="1"/>
    <col min="10" max="12" width="11.42578125" style="122"/>
    <col min="17" max="17" width="21.5703125" customWidth="1"/>
    <col min="18" max="18" width="17.5703125" bestFit="1" customWidth="1"/>
    <col min="19" max="19" width="23.85546875" bestFit="1" customWidth="1"/>
    <col min="21" max="21" width="15.5703125" bestFit="1" customWidth="1"/>
    <col min="22" max="22" width="25.28515625" bestFit="1" customWidth="1"/>
    <col min="24" max="24" width="21" bestFit="1" customWidth="1"/>
  </cols>
  <sheetData>
    <row r="1" spans="2:26" x14ac:dyDescent="0.25">
      <c r="G1" s="122" t="s">
        <v>241</v>
      </c>
      <c r="H1" s="122" t="s">
        <v>234</v>
      </c>
    </row>
    <row r="4" spans="2:26" x14ac:dyDescent="0.25">
      <c r="B4" t="s">
        <v>444</v>
      </c>
      <c r="C4" t="s">
        <v>436</v>
      </c>
      <c r="F4" t="s">
        <v>262</v>
      </c>
      <c r="G4" s="121" t="s">
        <v>445</v>
      </c>
      <c r="H4" s="121">
        <v>0.2</v>
      </c>
      <c r="I4" s="121"/>
      <c r="K4" s="121"/>
      <c r="Q4" t="s">
        <v>446</v>
      </c>
      <c r="R4" s="121">
        <v>0.5</v>
      </c>
      <c r="S4" s="122" t="s">
        <v>337</v>
      </c>
      <c r="T4" s="121">
        <v>0.3</v>
      </c>
      <c r="U4" s="122" t="s">
        <v>352</v>
      </c>
      <c r="V4" s="121">
        <v>0.4</v>
      </c>
      <c r="W4" s="122" t="s">
        <v>279</v>
      </c>
    </row>
    <row r="5" spans="2:26" x14ac:dyDescent="0.25">
      <c r="B5" t="s">
        <v>447</v>
      </c>
      <c r="C5" t="s">
        <v>436</v>
      </c>
      <c r="F5" t="s">
        <v>292</v>
      </c>
      <c r="G5" s="121" t="s">
        <v>445</v>
      </c>
      <c r="H5" s="121">
        <v>0.2</v>
      </c>
      <c r="I5" s="121"/>
      <c r="K5" s="121"/>
      <c r="Q5" t="s">
        <v>448</v>
      </c>
      <c r="R5" s="121">
        <v>0.45</v>
      </c>
      <c r="S5" s="122" t="s">
        <v>337</v>
      </c>
      <c r="T5" s="121">
        <v>0.36</v>
      </c>
      <c r="U5" s="122" t="s">
        <v>352</v>
      </c>
      <c r="V5" s="121">
        <v>0.4</v>
      </c>
      <c r="W5" s="122" t="s">
        <v>279</v>
      </c>
    </row>
    <row r="6" spans="2:26" x14ac:dyDescent="0.25">
      <c r="B6" t="s">
        <v>449</v>
      </c>
      <c r="C6" t="s">
        <v>279</v>
      </c>
      <c r="F6" t="s">
        <v>409</v>
      </c>
      <c r="G6" s="121" t="s">
        <v>339</v>
      </c>
      <c r="H6" s="121">
        <v>0.6</v>
      </c>
      <c r="I6" s="121" t="s">
        <v>450</v>
      </c>
      <c r="K6" s="121"/>
      <c r="Q6" t="s">
        <v>451</v>
      </c>
      <c r="R6" s="121">
        <v>0.4</v>
      </c>
      <c r="S6" s="122" t="s">
        <v>337</v>
      </c>
      <c r="T6" s="121">
        <v>0.36</v>
      </c>
      <c r="U6" s="122" t="s">
        <v>352</v>
      </c>
      <c r="V6" s="121">
        <v>0.4</v>
      </c>
      <c r="W6" s="122" t="s">
        <v>279</v>
      </c>
    </row>
    <row r="7" spans="2:26" x14ac:dyDescent="0.25">
      <c r="B7" t="s">
        <v>452</v>
      </c>
      <c r="C7" t="s">
        <v>453</v>
      </c>
      <c r="G7" s="121"/>
      <c r="I7" s="121"/>
      <c r="K7" s="121"/>
      <c r="Q7" t="s">
        <v>454</v>
      </c>
      <c r="R7" s="121">
        <v>0.35</v>
      </c>
      <c r="S7" s="122" t="s">
        <v>339</v>
      </c>
      <c r="T7" s="121">
        <v>0.42</v>
      </c>
      <c r="U7" s="122" t="s">
        <v>352</v>
      </c>
      <c r="V7" s="121">
        <v>0.4</v>
      </c>
      <c r="W7" s="122" t="s">
        <v>279</v>
      </c>
    </row>
    <row r="8" spans="2:26" x14ac:dyDescent="0.25">
      <c r="B8" t="s">
        <v>455</v>
      </c>
      <c r="C8" t="s">
        <v>428</v>
      </c>
      <c r="G8" s="121"/>
      <c r="I8" s="121"/>
      <c r="K8" s="121"/>
      <c r="Q8" t="s">
        <v>456</v>
      </c>
      <c r="R8" s="121">
        <v>0.35</v>
      </c>
      <c r="S8" s="122" t="s">
        <v>339</v>
      </c>
      <c r="T8" s="121">
        <v>0.6</v>
      </c>
      <c r="U8" s="122" t="s">
        <v>352</v>
      </c>
      <c r="V8" s="121">
        <v>0.26</v>
      </c>
      <c r="W8" s="122" t="s">
        <v>279</v>
      </c>
    </row>
    <row r="9" spans="2:26" x14ac:dyDescent="0.25">
      <c r="B9" t="s">
        <v>457</v>
      </c>
      <c r="C9" t="s">
        <v>436</v>
      </c>
      <c r="G9" s="121"/>
      <c r="I9" s="121"/>
      <c r="K9" s="121"/>
      <c r="Q9" t="s">
        <v>458</v>
      </c>
      <c r="R9" s="121">
        <v>0.3</v>
      </c>
      <c r="S9" s="122" t="s">
        <v>339</v>
      </c>
      <c r="T9" s="121">
        <v>0.6</v>
      </c>
      <c r="U9" s="122" t="s">
        <v>352</v>
      </c>
      <c r="V9" s="121">
        <v>0.3</v>
      </c>
      <c r="W9" s="122" t="s">
        <v>279</v>
      </c>
    </row>
    <row r="10" spans="2:26" x14ac:dyDescent="0.25">
      <c r="B10" t="s">
        <v>459</v>
      </c>
      <c r="C10" t="s">
        <v>279</v>
      </c>
    </row>
    <row r="11" spans="2:26" x14ac:dyDescent="0.25">
      <c r="B11" t="s">
        <v>460</v>
      </c>
      <c r="C11" t="s">
        <v>279</v>
      </c>
      <c r="F11" t="s">
        <v>444</v>
      </c>
      <c r="G11" s="122" t="s">
        <v>335</v>
      </c>
      <c r="H11" s="121">
        <v>0.1</v>
      </c>
      <c r="I11" s="122" t="s">
        <v>445</v>
      </c>
      <c r="J11" s="121">
        <v>0.2</v>
      </c>
      <c r="K11" s="122" t="s">
        <v>436</v>
      </c>
    </row>
    <row r="12" spans="2:26" x14ac:dyDescent="0.25">
      <c r="B12" t="s">
        <v>461</v>
      </c>
      <c r="C12" t="s">
        <v>453</v>
      </c>
      <c r="F12" t="s">
        <v>447</v>
      </c>
      <c r="G12" s="122" t="s">
        <v>335</v>
      </c>
      <c r="H12" s="121">
        <v>0.1</v>
      </c>
      <c r="I12" s="122" t="s">
        <v>352</v>
      </c>
      <c r="J12" s="121">
        <v>0.4</v>
      </c>
      <c r="K12" s="122" t="s">
        <v>436</v>
      </c>
      <c r="Q12" t="s">
        <v>233</v>
      </c>
      <c r="R12" t="s">
        <v>462</v>
      </c>
      <c r="S12" s="122" t="s">
        <v>185</v>
      </c>
      <c r="T12" t="s">
        <v>247</v>
      </c>
      <c r="U12" s="122" t="s">
        <v>248</v>
      </c>
      <c r="V12" t="s">
        <v>253</v>
      </c>
      <c r="W12" s="122" t="s">
        <v>234</v>
      </c>
      <c r="X12" t="s">
        <v>241</v>
      </c>
      <c r="Y12" s="122" t="s">
        <v>234</v>
      </c>
      <c r="Z12" t="s">
        <v>463</v>
      </c>
    </row>
    <row r="13" spans="2:26" x14ac:dyDescent="0.25">
      <c r="B13" t="s">
        <v>464</v>
      </c>
      <c r="C13" t="s">
        <v>428</v>
      </c>
      <c r="F13" t="s">
        <v>449</v>
      </c>
      <c r="G13" s="122" t="s">
        <v>335</v>
      </c>
      <c r="H13" s="121">
        <v>0.1</v>
      </c>
      <c r="I13" s="122" t="s">
        <v>279</v>
      </c>
      <c r="J13" s="121">
        <v>0.6</v>
      </c>
      <c r="K13" s="122" t="s">
        <v>279</v>
      </c>
      <c r="Q13" t="s">
        <v>335</v>
      </c>
      <c r="R13" t="s">
        <v>445</v>
      </c>
      <c r="S13" t="s">
        <v>436</v>
      </c>
      <c r="T13" t="s">
        <v>262</v>
      </c>
      <c r="U13" t="s">
        <v>402</v>
      </c>
      <c r="V13" t="s">
        <v>335</v>
      </c>
      <c r="W13" s="120">
        <v>0.1</v>
      </c>
      <c r="X13" t="s">
        <v>445</v>
      </c>
      <c r="Y13" s="120">
        <v>0.2</v>
      </c>
      <c r="Z13" t="s">
        <v>436</v>
      </c>
    </row>
    <row r="14" spans="2:26" x14ac:dyDescent="0.25">
      <c r="B14" t="s">
        <v>465</v>
      </c>
      <c r="C14" t="s">
        <v>279</v>
      </c>
      <c r="F14" t="s">
        <v>452</v>
      </c>
      <c r="G14" s="122" t="s">
        <v>335</v>
      </c>
      <c r="H14" s="121">
        <v>0.1</v>
      </c>
      <c r="I14" s="122" t="s">
        <v>358</v>
      </c>
      <c r="J14" s="121">
        <v>0.8</v>
      </c>
      <c r="K14" s="122" t="s">
        <v>431</v>
      </c>
      <c r="Q14" t="s">
        <v>335</v>
      </c>
      <c r="R14" t="s">
        <v>352</v>
      </c>
      <c r="S14" t="s">
        <v>436</v>
      </c>
      <c r="T14" t="s">
        <v>262</v>
      </c>
      <c r="U14" t="s">
        <v>402</v>
      </c>
      <c r="V14" t="s">
        <v>335</v>
      </c>
      <c r="W14" s="120">
        <v>0.1</v>
      </c>
      <c r="X14" t="s">
        <v>352</v>
      </c>
      <c r="Y14" s="120">
        <v>0.4</v>
      </c>
      <c r="Z14" t="s">
        <v>436</v>
      </c>
    </row>
    <row r="15" spans="2:26" x14ac:dyDescent="0.25">
      <c r="B15" t="s">
        <v>466</v>
      </c>
      <c r="C15" t="s">
        <v>279</v>
      </c>
      <c r="F15" t="s">
        <v>455</v>
      </c>
      <c r="G15" s="122" t="s">
        <v>335</v>
      </c>
      <c r="H15" s="121">
        <v>0.1</v>
      </c>
      <c r="I15" s="122" t="s">
        <v>362</v>
      </c>
      <c r="J15" s="121">
        <v>1</v>
      </c>
      <c r="K15" s="122" t="s">
        <v>428</v>
      </c>
      <c r="Q15" t="s">
        <v>335</v>
      </c>
      <c r="R15" t="s">
        <v>279</v>
      </c>
      <c r="S15" t="s">
        <v>279</v>
      </c>
      <c r="T15" t="s">
        <v>262</v>
      </c>
      <c r="U15" t="s">
        <v>402</v>
      </c>
      <c r="V15" t="s">
        <v>335</v>
      </c>
      <c r="W15" s="120">
        <v>0.1</v>
      </c>
      <c r="X15" t="s">
        <v>279</v>
      </c>
      <c r="Y15" s="120">
        <v>0.6</v>
      </c>
      <c r="Z15" t="s">
        <v>279</v>
      </c>
    </row>
    <row r="16" spans="2:26" x14ac:dyDescent="0.25">
      <c r="B16" t="s">
        <v>467</v>
      </c>
      <c r="C16" t="s">
        <v>279</v>
      </c>
      <c r="F16" t="s">
        <v>457</v>
      </c>
      <c r="G16" s="122" t="s">
        <v>335</v>
      </c>
      <c r="H16" s="121">
        <v>0.2</v>
      </c>
      <c r="I16" s="122" t="s">
        <v>445</v>
      </c>
      <c r="J16" s="121">
        <v>0.2</v>
      </c>
      <c r="K16" s="122" t="s">
        <v>436</v>
      </c>
      <c r="T16" t="s">
        <v>262</v>
      </c>
      <c r="U16" t="s">
        <v>402</v>
      </c>
    </row>
    <row r="17" spans="2:21" x14ac:dyDescent="0.25">
      <c r="B17" t="s">
        <v>468</v>
      </c>
      <c r="C17" t="s">
        <v>453</v>
      </c>
      <c r="F17" t="s">
        <v>459</v>
      </c>
      <c r="G17" s="122" t="s">
        <v>335</v>
      </c>
      <c r="H17" s="121">
        <v>0.2</v>
      </c>
      <c r="I17" s="122" t="s">
        <v>352</v>
      </c>
      <c r="J17" s="121">
        <v>0.4</v>
      </c>
      <c r="K17" s="122" t="s">
        <v>436</v>
      </c>
      <c r="R17" s="121">
        <v>0.5</v>
      </c>
      <c r="S17" s="120">
        <v>0.5</v>
      </c>
      <c r="T17" t="s">
        <v>262</v>
      </c>
      <c r="U17" t="s">
        <v>402</v>
      </c>
    </row>
    <row r="18" spans="2:21" x14ac:dyDescent="0.25">
      <c r="B18" t="s">
        <v>469</v>
      </c>
      <c r="C18" t="s">
        <v>428</v>
      </c>
      <c r="F18" t="s">
        <v>460</v>
      </c>
      <c r="G18" s="122" t="s">
        <v>335</v>
      </c>
      <c r="H18" s="121">
        <v>0.2</v>
      </c>
      <c r="I18" s="122" t="s">
        <v>279</v>
      </c>
      <c r="J18" s="121">
        <v>0.6</v>
      </c>
      <c r="K18" s="122" t="s">
        <v>279</v>
      </c>
      <c r="R18" s="121">
        <v>0.45</v>
      </c>
      <c r="S18" s="120">
        <v>0.35</v>
      </c>
      <c r="T18" t="s">
        <v>262</v>
      </c>
      <c r="U18" t="s">
        <v>402</v>
      </c>
    </row>
    <row r="19" spans="2:21" x14ac:dyDescent="0.25">
      <c r="B19" t="s">
        <v>470</v>
      </c>
      <c r="C19" t="s">
        <v>279</v>
      </c>
      <c r="F19" t="s">
        <v>461</v>
      </c>
      <c r="G19" s="122" t="s">
        <v>335</v>
      </c>
      <c r="H19" s="121">
        <v>0.2</v>
      </c>
      <c r="I19" s="122" t="s">
        <v>358</v>
      </c>
      <c r="J19" s="121">
        <v>0.8</v>
      </c>
      <c r="K19" s="122" t="s">
        <v>431</v>
      </c>
      <c r="R19" s="121">
        <v>0.4</v>
      </c>
      <c r="T19" t="s">
        <v>262</v>
      </c>
      <c r="U19" t="s">
        <v>402</v>
      </c>
    </row>
    <row r="20" spans="2:21" x14ac:dyDescent="0.25">
      <c r="B20" t="s">
        <v>471</v>
      </c>
      <c r="C20" t="s">
        <v>279</v>
      </c>
      <c r="F20" t="s">
        <v>464</v>
      </c>
      <c r="G20" s="122" t="s">
        <v>335</v>
      </c>
      <c r="H20" s="121">
        <v>0.2</v>
      </c>
      <c r="I20" s="122" t="s">
        <v>362</v>
      </c>
      <c r="J20" s="121">
        <v>1</v>
      </c>
      <c r="K20" s="122" t="s">
        <v>428</v>
      </c>
      <c r="R20" s="121">
        <v>0.35</v>
      </c>
      <c r="T20" t="s">
        <v>262</v>
      </c>
      <c r="U20" t="s">
        <v>402</v>
      </c>
    </row>
    <row r="21" spans="2:21" x14ac:dyDescent="0.25">
      <c r="B21" t="s">
        <v>472</v>
      </c>
      <c r="C21" t="s">
        <v>453</v>
      </c>
      <c r="F21" t="s">
        <v>465</v>
      </c>
      <c r="G21" s="122" t="s">
        <v>337</v>
      </c>
      <c r="H21" s="121">
        <v>0.3</v>
      </c>
      <c r="I21" s="122" t="s">
        <v>445</v>
      </c>
      <c r="J21" s="121">
        <v>0.2</v>
      </c>
      <c r="K21" s="122" t="s">
        <v>436</v>
      </c>
      <c r="R21" s="121">
        <v>0.35</v>
      </c>
      <c r="T21" t="s">
        <v>262</v>
      </c>
      <c r="U21" t="s">
        <v>402</v>
      </c>
    </row>
    <row r="22" spans="2:21" x14ac:dyDescent="0.25">
      <c r="B22" t="s">
        <v>473</v>
      </c>
      <c r="C22" t="s">
        <v>453</v>
      </c>
      <c r="F22" t="s">
        <v>466</v>
      </c>
      <c r="G22" s="122" t="s">
        <v>337</v>
      </c>
      <c r="H22" s="121">
        <v>0.3</v>
      </c>
      <c r="I22" s="122" t="s">
        <v>352</v>
      </c>
      <c r="J22" s="121">
        <v>0.4</v>
      </c>
      <c r="K22" s="122" t="s">
        <v>279</v>
      </c>
      <c r="R22" s="121">
        <v>0.3</v>
      </c>
      <c r="T22" t="s">
        <v>262</v>
      </c>
      <c r="U22" t="s">
        <v>402</v>
      </c>
    </row>
    <row r="23" spans="2:21" x14ac:dyDescent="0.25">
      <c r="B23" t="s">
        <v>474</v>
      </c>
      <c r="C23" t="s">
        <v>428</v>
      </c>
      <c r="F23" t="s">
        <v>467</v>
      </c>
      <c r="G23" s="122" t="s">
        <v>337</v>
      </c>
      <c r="H23" s="121">
        <v>0.3</v>
      </c>
      <c r="I23" s="122" t="s">
        <v>279</v>
      </c>
      <c r="J23" s="121">
        <v>0.6</v>
      </c>
      <c r="K23" s="122" t="s">
        <v>279</v>
      </c>
      <c r="T23" t="s">
        <v>262</v>
      </c>
      <c r="U23" t="s">
        <v>402</v>
      </c>
    </row>
    <row r="24" spans="2:21" x14ac:dyDescent="0.25">
      <c r="B24" t="s">
        <v>475</v>
      </c>
      <c r="C24" t="s">
        <v>453</v>
      </c>
      <c r="F24" t="s">
        <v>468</v>
      </c>
      <c r="G24" s="122" t="s">
        <v>337</v>
      </c>
      <c r="H24" s="121">
        <v>0.3</v>
      </c>
      <c r="I24" s="122" t="s">
        <v>358</v>
      </c>
      <c r="J24" s="121">
        <v>0.8</v>
      </c>
      <c r="K24" s="122" t="s">
        <v>431</v>
      </c>
      <c r="T24" t="s">
        <v>262</v>
      </c>
      <c r="U24" t="s">
        <v>402</v>
      </c>
    </row>
    <row r="25" spans="2:21" x14ac:dyDescent="0.25">
      <c r="B25" t="s">
        <v>476</v>
      </c>
      <c r="C25" t="s">
        <v>453</v>
      </c>
      <c r="F25" t="s">
        <v>469</v>
      </c>
      <c r="G25" s="122" t="s">
        <v>337</v>
      </c>
      <c r="H25" s="121">
        <v>0.3</v>
      </c>
      <c r="I25" s="122" t="s">
        <v>362</v>
      </c>
      <c r="J25" s="121">
        <v>1</v>
      </c>
      <c r="K25" s="122" t="s">
        <v>428</v>
      </c>
    </row>
    <row r="26" spans="2:21" x14ac:dyDescent="0.25">
      <c r="B26" t="s">
        <v>477</v>
      </c>
      <c r="C26" t="s">
        <v>453</v>
      </c>
      <c r="F26" t="s">
        <v>470</v>
      </c>
      <c r="G26" s="122" t="s">
        <v>337</v>
      </c>
      <c r="H26" s="121">
        <v>0.4</v>
      </c>
      <c r="I26" s="122" t="s">
        <v>445</v>
      </c>
      <c r="J26" s="121">
        <v>0.2</v>
      </c>
      <c r="K26" s="122" t="s">
        <v>436</v>
      </c>
    </row>
    <row r="27" spans="2:21" x14ac:dyDescent="0.25">
      <c r="B27" t="s">
        <v>478</v>
      </c>
      <c r="C27" t="s">
        <v>453</v>
      </c>
      <c r="F27" t="s">
        <v>471</v>
      </c>
      <c r="G27" s="122" t="s">
        <v>337</v>
      </c>
      <c r="H27" s="121">
        <v>0.4</v>
      </c>
      <c r="I27" s="122" t="s">
        <v>352</v>
      </c>
      <c r="J27" s="121">
        <v>0.4</v>
      </c>
      <c r="K27" s="122" t="s">
        <v>279</v>
      </c>
    </row>
    <row r="28" spans="2:21" x14ac:dyDescent="0.25">
      <c r="B28" t="s">
        <v>479</v>
      </c>
      <c r="C28" t="s">
        <v>428</v>
      </c>
      <c r="F28" t="s">
        <v>472</v>
      </c>
      <c r="G28" s="122" t="s">
        <v>337</v>
      </c>
      <c r="H28" s="121">
        <v>0.4</v>
      </c>
      <c r="I28" s="122" t="s">
        <v>279</v>
      </c>
      <c r="J28" s="121">
        <v>0.6</v>
      </c>
      <c r="K28" s="122" t="s">
        <v>279</v>
      </c>
    </row>
    <row r="29" spans="2:21" x14ac:dyDescent="0.25">
      <c r="F29" t="s">
        <v>473</v>
      </c>
      <c r="G29" s="122" t="s">
        <v>337</v>
      </c>
      <c r="H29" s="121">
        <v>0.4</v>
      </c>
      <c r="I29" s="122" t="s">
        <v>358</v>
      </c>
      <c r="J29" s="121">
        <v>0.8</v>
      </c>
      <c r="K29" s="122" t="s">
        <v>431</v>
      </c>
    </row>
    <row r="30" spans="2:21" x14ac:dyDescent="0.25">
      <c r="F30" t="s">
        <v>474</v>
      </c>
      <c r="G30" s="122" t="s">
        <v>337</v>
      </c>
      <c r="H30" s="121">
        <v>0.4</v>
      </c>
      <c r="I30" s="122" t="s">
        <v>362</v>
      </c>
      <c r="J30" s="121">
        <v>1</v>
      </c>
      <c r="K30" s="122" t="s">
        <v>428</v>
      </c>
    </row>
    <row r="31" spans="2:21" x14ac:dyDescent="0.25">
      <c r="F31" t="s">
        <v>480</v>
      </c>
      <c r="G31" s="122" t="s">
        <v>339</v>
      </c>
      <c r="H31" s="121">
        <v>0.5</v>
      </c>
      <c r="I31" s="122" t="s">
        <v>445</v>
      </c>
      <c r="J31" s="121">
        <v>0.2</v>
      </c>
      <c r="K31" s="122" t="s">
        <v>279</v>
      </c>
    </row>
    <row r="32" spans="2:21" x14ac:dyDescent="0.25">
      <c r="F32" t="s">
        <v>481</v>
      </c>
      <c r="G32" s="122" t="s">
        <v>339</v>
      </c>
      <c r="H32" s="121">
        <v>0.5</v>
      </c>
      <c r="I32" s="122" t="s">
        <v>352</v>
      </c>
      <c r="J32" s="121">
        <v>0.4</v>
      </c>
      <c r="K32" s="122" t="s">
        <v>279</v>
      </c>
    </row>
    <row r="33" spans="6:11" x14ac:dyDescent="0.25">
      <c r="F33" t="s">
        <v>482</v>
      </c>
      <c r="G33" s="122" t="s">
        <v>339</v>
      </c>
      <c r="H33" s="121">
        <v>0.5</v>
      </c>
      <c r="I33" s="122" t="s">
        <v>279</v>
      </c>
      <c r="J33" s="121">
        <v>0.6</v>
      </c>
      <c r="K33" s="122" t="s">
        <v>279</v>
      </c>
    </row>
    <row r="34" spans="6:11" x14ac:dyDescent="0.25">
      <c r="F34" t="s">
        <v>483</v>
      </c>
      <c r="G34" s="122" t="s">
        <v>339</v>
      </c>
      <c r="H34" s="121">
        <v>0.5</v>
      </c>
      <c r="I34" s="122" t="s">
        <v>358</v>
      </c>
      <c r="J34" s="121">
        <v>0.8</v>
      </c>
      <c r="K34" s="122" t="s">
        <v>431</v>
      </c>
    </row>
    <row r="35" spans="6:11" x14ac:dyDescent="0.25">
      <c r="F35" t="s">
        <v>484</v>
      </c>
      <c r="G35" s="122" t="s">
        <v>339</v>
      </c>
      <c r="H35" s="121">
        <v>0.5</v>
      </c>
      <c r="I35" s="122" t="s">
        <v>362</v>
      </c>
      <c r="J35" s="121">
        <v>1</v>
      </c>
      <c r="K35" s="122" t="s">
        <v>428</v>
      </c>
    </row>
    <row r="37" spans="6:11" ht="45" x14ac:dyDescent="0.25">
      <c r="G37" s="123" t="s">
        <v>485</v>
      </c>
    </row>
    <row r="38" spans="6:11" ht="105" x14ac:dyDescent="0.25">
      <c r="G38" s="123" t="s">
        <v>486</v>
      </c>
    </row>
    <row r="39" spans="6:11" ht="75" x14ac:dyDescent="0.25">
      <c r="G39" s="123" t="s">
        <v>487</v>
      </c>
    </row>
    <row r="40" spans="6:11" ht="75" x14ac:dyDescent="0.25">
      <c r="G40" s="123" t="s">
        <v>488</v>
      </c>
    </row>
    <row r="41" spans="6:11" ht="75" x14ac:dyDescent="0.25">
      <c r="G41" s="123" t="s">
        <v>489</v>
      </c>
    </row>
    <row r="42" spans="6:11" ht="45" x14ac:dyDescent="0.25">
      <c r="G42" s="123" t="s">
        <v>490</v>
      </c>
    </row>
    <row r="43" spans="6:11" ht="105" x14ac:dyDescent="0.25">
      <c r="G43" s="123" t="s">
        <v>491</v>
      </c>
    </row>
    <row r="44" spans="6:11" ht="75" x14ac:dyDescent="0.25">
      <c r="G44" s="123" t="s">
        <v>492</v>
      </c>
    </row>
    <row r="45" spans="6:11" ht="75" x14ac:dyDescent="0.25">
      <c r="G45" s="123" t="s">
        <v>493</v>
      </c>
    </row>
    <row r="46" spans="6:11" ht="75" x14ac:dyDescent="0.25">
      <c r="G46" s="123" t="s">
        <v>494</v>
      </c>
    </row>
    <row r="47" spans="6:11" ht="45" x14ac:dyDescent="0.25">
      <c r="G47" s="123" t="s">
        <v>495</v>
      </c>
    </row>
    <row r="48" spans="6:11" ht="105" x14ac:dyDescent="0.25">
      <c r="G48" s="123" t="s">
        <v>496</v>
      </c>
    </row>
    <row r="49" spans="7:7" ht="75" x14ac:dyDescent="0.25">
      <c r="G49" s="123" t="s">
        <v>497</v>
      </c>
    </row>
    <row r="50" spans="7:7" ht="75" x14ac:dyDescent="0.25">
      <c r="G50" s="123" t="s">
        <v>498</v>
      </c>
    </row>
    <row r="51" spans="7:7" ht="75" x14ac:dyDescent="0.25">
      <c r="G51" s="123" t="s">
        <v>499</v>
      </c>
    </row>
    <row r="52" spans="7:7" ht="45" x14ac:dyDescent="0.25">
      <c r="G52" s="123" t="s">
        <v>500</v>
      </c>
    </row>
    <row r="53" spans="7:7" ht="105" x14ac:dyDescent="0.25">
      <c r="G53" s="123" t="s">
        <v>501</v>
      </c>
    </row>
    <row r="54" spans="7:7" ht="75" x14ac:dyDescent="0.25">
      <c r="G54" s="123" t="s">
        <v>502</v>
      </c>
    </row>
    <row r="55" spans="7:7" ht="75" x14ac:dyDescent="0.25">
      <c r="G55" s="123" t="s">
        <v>503</v>
      </c>
    </row>
    <row r="56" spans="7:7" ht="75" x14ac:dyDescent="0.25">
      <c r="G56" s="123" t="s">
        <v>504</v>
      </c>
    </row>
    <row r="57" spans="7:7" ht="45" x14ac:dyDescent="0.25">
      <c r="G57" s="123" t="s">
        <v>505</v>
      </c>
    </row>
    <row r="58" spans="7:7" ht="105" x14ac:dyDescent="0.25">
      <c r="G58" s="123" t="s">
        <v>506</v>
      </c>
    </row>
    <row r="59" spans="7:7" ht="75" x14ac:dyDescent="0.25">
      <c r="G59" s="123" t="s">
        <v>507</v>
      </c>
    </row>
    <row r="60" spans="7:7" ht="75" x14ac:dyDescent="0.25">
      <c r="G60" s="123" t="s">
        <v>508</v>
      </c>
    </row>
    <row r="61" spans="7:7" ht="75" x14ac:dyDescent="0.25">
      <c r="G61" s="123" t="s">
        <v>509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K31"/>
  <sheetViews>
    <sheetView topLeftCell="A6" workbookViewId="0">
      <selection activeCell="B10" sqref="B10"/>
    </sheetView>
  </sheetViews>
  <sheetFormatPr baseColWidth="10" defaultColWidth="11.42578125" defaultRowHeight="15" x14ac:dyDescent="0.25"/>
  <cols>
    <col min="2" max="2" width="30.85546875" customWidth="1"/>
    <col min="3" max="3" width="38.140625" customWidth="1"/>
    <col min="4" max="4" width="32.5703125" customWidth="1"/>
    <col min="5" max="5" width="20.42578125" customWidth="1"/>
    <col min="6" max="6" width="22.28515625" customWidth="1"/>
    <col min="7" max="7" width="21.85546875" customWidth="1"/>
    <col min="11" max="11" width="16.42578125" customWidth="1"/>
  </cols>
  <sheetData>
    <row r="2" spans="2:11" x14ac:dyDescent="0.25">
      <c r="B2" s="4" t="s">
        <v>510</v>
      </c>
      <c r="C2" s="4" t="s">
        <v>511</v>
      </c>
      <c r="D2" s="4" t="s">
        <v>512</v>
      </c>
      <c r="E2" s="6" t="s">
        <v>513</v>
      </c>
      <c r="F2" s="4" t="s">
        <v>514</v>
      </c>
      <c r="G2" s="4" t="s">
        <v>515</v>
      </c>
      <c r="H2" s="4" t="s">
        <v>516</v>
      </c>
      <c r="I2" s="4" t="s">
        <v>517</v>
      </c>
      <c r="J2" s="4" t="s">
        <v>518</v>
      </c>
      <c r="K2" s="4" t="s">
        <v>519</v>
      </c>
    </row>
    <row r="3" spans="2:11" ht="30" x14ac:dyDescent="0.25">
      <c r="B3" t="s">
        <v>520</v>
      </c>
      <c r="C3" s="82" t="s">
        <v>259</v>
      </c>
      <c r="D3" s="5" t="s">
        <v>351</v>
      </c>
      <c r="E3" t="s">
        <v>262</v>
      </c>
      <c r="F3" t="s">
        <v>402</v>
      </c>
      <c r="G3" t="s">
        <v>264</v>
      </c>
      <c r="H3" t="s">
        <v>265</v>
      </c>
      <c r="I3" t="s">
        <v>266</v>
      </c>
      <c r="J3" t="s">
        <v>521</v>
      </c>
      <c r="K3" t="s">
        <v>267</v>
      </c>
    </row>
    <row r="4" spans="2:11" ht="75" x14ac:dyDescent="0.25">
      <c r="B4" s="138" t="s">
        <v>366</v>
      </c>
      <c r="C4" t="s">
        <v>522</v>
      </c>
      <c r="D4" s="5" t="s">
        <v>354</v>
      </c>
      <c r="E4" t="s">
        <v>292</v>
      </c>
      <c r="F4" t="s">
        <v>263</v>
      </c>
      <c r="G4" t="s">
        <v>523</v>
      </c>
      <c r="H4" t="s">
        <v>419</v>
      </c>
      <c r="I4" t="s">
        <v>422</v>
      </c>
      <c r="J4" t="s">
        <v>524</v>
      </c>
      <c r="K4" t="s">
        <v>525</v>
      </c>
    </row>
    <row r="5" spans="2:11" ht="60" x14ac:dyDescent="0.25">
      <c r="B5" s="138" t="s">
        <v>255</v>
      </c>
      <c r="C5" t="s">
        <v>285</v>
      </c>
      <c r="D5" s="5" t="s">
        <v>357</v>
      </c>
      <c r="E5" t="s">
        <v>409</v>
      </c>
      <c r="K5" t="s">
        <v>526</v>
      </c>
    </row>
    <row r="6" spans="2:11" ht="45" x14ac:dyDescent="0.25">
      <c r="B6" s="138" t="s">
        <v>390</v>
      </c>
      <c r="C6" t="s">
        <v>527</v>
      </c>
      <c r="D6" s="5" t="s">
        <v>361</v>
      </c>
      <c r="K6" t="s">
        <v>288</v>
      </c>
    </row>
    <row r="7" spans="2:11" ht="60" x14ac:dyDescent="0.25">
      <c r="B7" s="138" t="s">
        <v>277</v>
      </c>
      <c r="C7" t="s">
        <v>528</v>
      </c>
      <c r="D7" s="83" t="s">
        <v>365</v>
      </c>
    </row>
    <row r="8" spans="2:11" ht="30" x14ac:dyDescent="0.25">
      <c r="B8" s="138" t="s">
        <v>281</v>
      </c>
      <c r="C8" t="s">
        <v>298</v>
      </c>
      <c r="D8" s="5" t="s">
        <v>367</v>
      </c>
    </row>
    <row r="9" spans="2:11" ht="30" x14ac:dyDescent="0.25">
      <c r="B9" s="138" t="s">
        <v>305</v>
      </c>
      <c r="C9" t="s">
        <v>529</v>
      </c>
      <c r="D9" s="5" t="s">
        <v>368</v>
      </c>
    </row>
    <row r="10" spans="2:11" ht="30" x14ac:dyDescent="0.25">
      <c r="C10" t="s">
        <v>309</v>
      </c>
      <c r="D10" s="5" t="s">
        <v>369</v>
      </c>
    </row>
    <row r="11" spans="2:11" ht="30" x14ac:dyDescent="0.25">
      <c r="D11" s="5" t="s">
        <v>370</v>
      </c>
    </row>
    <row r="12" spans="2:11" ht="30" x14ac:dyDescent="0.25">
      <c r="D12" s="5" t="s">
        <v>371</v>
      </c>
    </row>
    <row r="13" spans="2:11" ht="30" x14ac:dyDescent="0.25">
      <c r="D13" s="129" t="s">
        <v>260</v>
      </c>
    </row>
    <row r="14" spans="2:11" ht="30" x14ac:dyDescent="0.25">
      <c r="D14" s="129" t="s">
        <v>372</v>
      </c>
    </row>
    <row r="15" spans="2:11" ht="30" x14ac:dyDescent="0.25">
      <c r="D15" s="129" t="s">
        <v>373</v>
      </c>
    </row>
    <row r="16" spans="2:11" ht="30" x14ac:dyDescent="0.25">
      <c r="D16" s="129" t="s">
        <v>374</v>
      </c>
    </row>
    <row r="17" spans="4:4" ht="30" x14ac:dyDescent="0.25">
      <c r="D17" s="129" t="s">
        <v>375</v>
      </c>
    </row>
    <row r="18" spans="4:4" ht="60" x14ac:dyDescent="0.25">
      <c r="D18" s="82" t="s">
        <v>530</v>
      </c>
    </row>
    <row r="19" spans="4:4" ht="60" x14ac:dyDescent="0.25">
      <c r="D19" s="82" t="s">
        <v>531</v>
      </c>
    </row>
    <row r="20" spans="4:4" ht="30" x14ac:dyDescent="0.25">
      <c r="D20" s="123" t="s">
        <v>377</v>
      </c>
    </row>
    <row r="21" spans="4:4" ht="30" x14ac:dyDescent="0.25">
      <c r="D21" s="123" t="s">
        <v>532</v>
      </c>
    </row>
    <row r="22" spans="4:4" ht="30" x14ac:dyDescent="0.25">
      <c r="D22" s="123" t="s">
        <v>278</v>
      </c>
    </row>
    <row r="23" spans="4:4" ht="30" x14ac:dyDescent="0.25">
      <c r="D23" s="123" t="s">
        <v>533</v>
      </c>
    </row>
    <row r="24" spans="4:4" ht="45" x14ac:dyDescent="0.25">
      <c r="D24" s="123" t="s">
        <v>534</v>
      </c>
    </row>
    <row r="25" spans="4:4" ht="45" x14ac:dyDescent="0.25">
      <c r="D25" s="123" t="s">
        <v>286</v>
      </c>
    </row>
    <row r="26" spans="4:4" ht="60" x14ac:dyDescent="0.25">
      <c r="D26" s="123" t="s">
        <v>394</v>
      </c>
    </row>
    <row r="27" spans="4:4" ht="45" x14ac:dyDescent="0.25">
      <c r="D27" s="123" t="s">
        <v>535</v>
      </c>
    </row>
    <row r="28" spans="4:4" ht="45" x14ac:dyDescent="0.25">
      <c r="D28" s="123" t="s">
        <v>536</v>
      </c>
    </row>
    <row r="29" spans="4:4" ht="45" x14ac:dyDescent="0.25">
      <c r="D29" s="123" t="s">
        <v>310</v>
      </c>
    </row>
    <row r="30" spans="4:4" ht="45" x14ac:dyDescent="0.25">
      <c r="D30" s="123" t="s">
        <v>537</v>
      </c>
    </row>
    <row r="31" spans="4:4" ht="45" x14ac:dyDescent="0.25">
      <c r="D31" s="123" t="s">
        <v>538</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KL30"/>
  <sheetViews>
    <sheetView topLeftCell="A7" zoomScale="70" zoomScaleNormal="70" workbookViewId="0">
      <selection activeCell="A13" sqref="A13:A15"/>
    </sheetView>
  </sheetViews>
  <sheetFormatPr baseColWidth="10" defaultColWidth="11.42578125" defaultRowHeight="15" x14ac:dyDescent="0.25"/>
  <cols>
    <col min="1" max="1" width="11.5703125" customWidth="1"/>
    <col min="2" max="2" width="20" customWidth="1"/>
    <col min="3" max="3" width="25.7109375" customWidth="1"/>
    <col min="4" max="4" width="28.28515625" customWidth="1"/>
    <col min="5" max="5" width="21.5703125" customWidth="1"/>
    <col min="6" max="6" width="30.7109375" customWidth="1"/>
    <col min="7" max="7" width="23.28515625" customWidth="1"/>
    <col min="8" max="8" width="12.140625" customWidth="1"/>
    <col min="9" max="9" width="13.28515625" customWidth="1"/>
    <col min="10" max="10" width="11.5703125"/>
    <col min="11" max="11" width="24.28515625" customWidth="1"/>
    <col min="12" max="12" width="22.85546875" customWidth="1"/>
    <col min="13" max="15" width="11.5703125"/>
    <col min="16" max="16" width="33.42578125" customWidth="1"/>
    <col min="17" max="17" width="13.140625" customWidth="1"/>
    <col min="18" max="20" width="11.5703125"/>
    <col min="21" max="21" width="14.5703125" customWidth="1"/>
    <col min="22" max="22" width="11.5703125"/>
    <col min="23" max="23" width="14" bestFit="1" customWidth="1"/>
    <col min="24" max="24" width="38.5703125" hidden="1" customWidth="1"/>
    <col min="25" max="25" width="44.85546875" hidden="1" customWidth="1"/>
    <col min="26" max="26" width="6.5703125" hidden="1" customWidth="1"/>
    <col min="27" max="27" width="11.85546875" customWidth="1"/>
    <col min="28" max="28" width="10.85546875" customWidth="1"/>
    <col min="29" max="29" width="39.42578125" hidden="1" customWidth="1"/>
    <col min="30" max="30" width="6.5703125" hidden="1" customWidth="1"/>
    <col min="31" max="31" width="13.42578125" customWidth="1"/>
    <col min="32" max="32" width="11.5703125"/>
    <col min="33" max="33" width="13.42578125" customWidth="1"/>
    <col min="34" max="34" width="21.140625" customWidth="1"/>
    <col min="35" max="35" width="33.28515625" customWidth="1"/>
    <col min="36" max="36" width="15" customWidth="1"/>
    <col min="37" max="37" width="16.140625" customWidth="1"/>
    <col min="38" max="38" width="17.85546875" bestFit="1" customWidth="1"/>
    <col min="39" max="39" width="12" bestFit="1" customWidth="1"/>
    <col min="40" max="40" width="11.5703125"/>
    <col min="41" max="298" width="11.42578125" style="26"/>
    <col min="299" max="16384" width="11.42578125" style="29"/>
  </cols>
  <sheetData>
    <row r="1" spans="1:298" s="140" customFormat="1" ht="16.5" customHeight="1" x14ac:dyDescent="0.3">
      <c r="A1" s="376"/>
      <c r="B1" s="377"/>
      <c r="C1" s="377"/>
      <c r="D1" s="358" t="s">
        <v>217</v>
      </c>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60" t="s">
        <v>218</v>
      </c>
      <c r="AM1" s="360"/>
      <c r="AN1" s="360"/>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c r="CX1" s="139"/>
      <c r="CY1" s="139"/>
      <c r="CZ1" s="139"/>
      <c r="DA1" s="139"/>
      <c r="DB1" s="139"/>
      <c r="DC1" s="139"/>
      <c r="DD1" s="139"/>
      <c r="DE1" s="139"/>
      <c r="DF1" s="139"/>
      <c r="DG1" s="139"/>
      <c r="DH1" s="139"/>
      <c r="DI1" s="139"/>
      <c r="DJ1" s="139"/>
      <c r="DK1" s="139"/>
      <c r="DL1" s="139"/>
      <c r="DM1" s="139"/>
      <c r="DN1" s="139"/>
      <c r="DO1" s="139"/>
      <c r="DP1" s="139"/>
      <c r="DQ1" s="139"/>
      <c r="DR1" s="139"/>
      <c r="DS1" s="139"/>
      <c r="DT1" s="139"/>
      <c r="DU1" s="139"/>
      <c r="DV1" s="139"/>
      <c r="DW1" s="139"/>
      <c r="DX1" s="139"/>
      <c r="DY1" s="139"/>
      <c r="DZ1" s="139"/>
      <c r="EA1" s="139"/>
      <c r="EB1" s="139"/>
      <c r="EC1" s="139"/>
      <c r="ED1" s="139"/>
      <c r="EE1" s="139"/>
      <c r="EF1" s="139"/>
      <c r="EG1" s="139"/>
      <c r="EH1" s="139"/>
      <c r="EI1" s="139"/>
      <c r="EJ1" s="139"/>
      <c r="EK1" s="139"/>
      <c r="EL1" s="139"/>
      <c r="EM1" s="139"/>
      <c r="EN1" s="139"/>
      <c r="EO1" s="139"/>
      <c r="EP1" s="139"/>
      <c r="EQ1" s="139"/>
      <c r="ER1" s="139"/>
      <c r="ES1" s="139"/>
      <c r="ET1" s="139"/>
      <c r="EU1" s="139"/>
      <c r="EV1" s="139"/>
      <c r="EW1" s="139"/>
      <c r="EX1" s="139"/>
      <c r="EY1" s="139"/>
      <c r="EZ1" s="139"/>
      <c r="FA1" s="139"/>
      <c r="FB1" s="139"/>
      <c r="FC1" s="139"/>
      <c r="FD1" s="139"/>
      <c r="FE1" s="139"/>
      <c r="FF1" s="139"/>
      <c r="FG1" s="139"/>
      <c r="FH1" s="139"/>
      <c r="FI1" s="139"/>
      <c r="FJ1" s="139"/>
      <c r="FK1" s="139"/>
      <c r="FL1" s="139"/>
      <c r="FM1" s="139"/>
      <c r="FN1" s="139"/>
      <c r="FO1" s="139"/>
      <c r="FP1" s="139"/>
      <c r="FQ1" s="139"/>
      <c r="FR1" s="139"/>
      <c r="FS1" s="139"/>
      <c r="FT1" s="139"/>
      <c r="FU1" s="139"/>
      <c r="FV1" s="139"/>
      <c r="FW1" s="139"/>
      <c r="FX1" s="139"/>
      <c r="FY1" s="139"/>
      <c r="FZ1" s="139"/>
      <c r="GA1" s="139"/>
      <c r="GB1" s="139"/>
      <c r="GC1" s="139"/>
      <c r="GD1" s="139"/>
      <c r="GE1" s="139"/>
      <c r="GF1" s="139"/>
      <c r="GG1" s="139"/>
      <c r="GH1" s="139"/>
      <c r="GI1" s="139"/>
      <c r="GJ1" s="139"/>
      <c r="GK1" s="139"/>
      <c r="GL1" s="139"/>
      <c r="GM1" s="139"/>
      <c r="GN1" s="139"/>
      <c r="GO1" s="139"/>
      <c r="GP1" s="139"/>
      <c r="GQ1" s="139"/>
      <c r="GR1" s="139"/>
      <c r="GS1" s="139"/>
      <c r="GT1" s="139"/>
      <c r="GU1" s="139"/>
      <c r="GV1" s="139"/>
      <c r="GW1" s="139"/>
      <c r="GX1" s="139"/>
      <c r="GY1" s="139"/>
      <c r="GZ1" s="139"/>
      <c r="HA1" s="139"/>
      <c r="HB1" s="139"/>
      <c r="HC1" s="139"/>
      <c r="HD1" s="139"/>
      <c r="HE1" s="139"/>
      <c r="HF1" s="139"/>
      <c r="HG1" s="139"/>
      <c r="HH1" s="139"/>
      <c r="HI1" s="139"/>
      <c r="HJ1" s="139"/>
      <c r="HK1" s="139"/>
      <c r="HL1" s="139"/>
      <c r="HM1" s="139"/>
      <c r="HN1" s="139"/>
      <c r="HO1" s="139"/>
      <c r="HP1" s="139"/>
      <c r="HQ1" s="139"/>
      <c r="HR1" s="139"/>
      <c r="HS1" s="139"/>
      <c r="HT1" s="139"/>
      <c r="HU1" s="139"/>
      <c r="HV1" s="139"/>
      <c r="HW1" s="139"/>
      <c r="HX1" s="139"/>
      <c r="HY1" s="139"/>
      <c r="HZ1" s="139"/>
      <c r="IA1" s="139"/>
      <c r="IB1" s="139"/>
      <c r="IC1" s="139"/>
      <c r="ID1" s="139"/>
      <c r="IE1" s="139"/>
      <c r="IF1" s="139"/>
      <c r="IG1" s="139"/>
      <c r="IH1" s="139"/>
      <c r="II1" s="139"/>
      <c r="IJ1" s="139"/>
      <c r="IK1" s="139"/>
      <c r="IL1" s="139"/>
      <c r="IM1" s="139"/>
      <c r="IN1" s="139"/>
      <c r="IO1" s="139"/>
      <c r="IP1" s="139"/>
      <c r="IQ1" s="139"/>
      <c r="IR1" s="139"/>
      <c r="IS1" s="139"/>
      <c r="IT1" s="139"/>
      <c r="IU1" s="139"/>
      <c r="IV1" s="139"/>
      <c r="IW1" s="139"/>
      <c r="IX1" s="139"/>
      <c r="IY1" s="139"/>
      <c r="IZ1" s="139"/>
      <c r="JA1" s="139"/>
      <c r="JB1" s="139"/>
      <c r="JC1" s="139"/>
      <c r="JD1" s="139"/>
      <c r="JE1" s="139"/>
      <c r="JF1" s="139"/>
      <c r="JG1" s="139"/>
      <c r="JH1" s="139"/>
      <c r="JI1" s="139"/>
      <c r="JJ1" s="139"/>
      <c r="JK1" s="139"/>
      <c r="JL1" s="139"/>
      <c r="JM1" s="139"/>
      <c r="JN1" s="139"/>
      <c r="JO1" s="139"/>
      <c r="JP1" s="139"/>
      <c r="JQ1" s="139"/>
      <c r="JR1" s="139"/>
      <c r="JS1" s="139"/>
      <c r="JT1" s="139"/>
      <c r="JU1" s="139"/>
      <c r="JV1" s="139"/>
      <c r="JW1" s="139"/>
      <c r="JX1" s="139"/>
      <c r="JY1" s="139"/>
      <c r="JZ1" s="139"/>
      <c r="KA1" s="139"/>
      <c r="KB1" s="139"/>
      <c r="KC1" s="139"/>
      <c r="KD1" s="139"/>
      <c r="KE1" s="139"/>
      <c r="KF1" s="139"/>
      <c r="KG1" s="139"/>
      <c r="KH1" s="139"/>
      <c r="KI1" s="139"/>
      <c r="KJ1" s="139"/>
      <c r="KK1" s="139"/>
      <c r="KL1" s="139"/>
    </row>
    <row r="2" spans="1:298" s="140" customFormat="1" ht="39.75" customHeight="1" x14ac:dyDescent="0.3">
      <c r="A2" s="378"/>
      <c r="B2" s="379"/>
      <c r="C2" s="37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60"/>
      <c r="AM2" s="360"/>
      <c r="AN2" s="360"/>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c r="JS2" s="139"/>
      <c r="JT2" s="139"/>
      <c r="JU2" s="139"/>
      <c r="JV2" s="139"/>
      <c r="JW2" s="139"/>
      <c r="JX2" s="139"/>
      <c r="JY2" s="139"/>
      <c r="JZ2" s="139"/>
      <c r="KA2" s="139"/>
      <c r="KB2" s="139"/>
      <c r="KC2" s="139"/>
      <c r="KD2" s="139"/>
      <c r="KE2" s="139"/>
      <c r="KF2" s="139"/>
      <c r="KG2" s="139"/>
      <c r="KH2" s="139"/>
      <c r="KI2" s="139"/>
      <c r="KJ2" s="139"/>
      <c r="KK2" s="139"/>
      <c r="KL2" s="139"/>
    </row>
    <row r="3" spans="1:298" s="140" customFormat="1" ht="16.5" x14ac:dyDescent="0.3">
      <c r="A3" s="2"/>
      <c r="B3" s="2"/>
      <c r="C3" s="3"/>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359"/>
      <c r="AK3" s="359"/>
      <c r="AL3" s="360"/>
      <c r="AM3" s="360"/>
      <c r="AN3" s="360"/>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c r="JS3" s="139"/>
      <c r="JT3" s="139"/>
      <c r="JU3" s="139"/>
      <c r="JV3" s="139"/>
      <c r="JW3" s="139"/>
      <c r="JX3" s="139"/>
      <c r="JY3" s="139"/>
      <c r="JZ3" s="139"/>
      <c r="KA3" s="139"/>
      <c r="KB3" s="139"/>
      <c r="KC3" s="139"/>
      <c r="KD3" s="139"/>
      <c r="KE3" s="139"/>
      <c r="KF3" s="139"/>
      <c r="KG3" s="139"/>
      <c r="KH3" s="139"/>
      <c r="KI3" s="139"/>
      <c r="KJ3" s="139"/>
      <c r="KK3" s="139"/>
      <c r="KL3" s="139"/>
    </row>
    <row r="4" spans="1:298" s="140" customFormat="1" ht="26.25" customHeight="1" x14ac:dyDescent="0.3">
      <c r="A4" s="369" t="s">
        <v>219</v>
      </c>
      <c r="B4" s="370"/>
      <c r="C4" s="371"/>
      <c r="D4" s="372" t="s">
        <v>220</v>
      </c>
      <c r="E4" s="373"/>
      <c r="F4" s="373"/>
      <c r="G4" s="373"/>
      <c r="H4" s="373"/>
      <c r="I4" s="373"/>
      <c r="J4" s="373"/>
      <c r="K4" s="373"/>
      <c r="L4" s="373"/>
      <c r="M4" s="373"/>
      <c r="N4" s="374"/>
      <c r="O4" s="375"/>
      <c r="P4" s="375"/>
      <c r="Q4" s="375"/>
      <c r="R4" s="1"/>
      <c r="S4" s="1"/>
      <c r="T4" s="1"/>
      <c r="U4" s="1"/>
      <c r="V4" s="1"/>
      <c r="W4" s="1"/>
      <c r="X4" s="1"/>
      <c r="Y4" s="1"/>
      <c r="Z4" s="1"/>
      <c r="AA4" s="1"/>
      <c r="AB4" s="1"/>
      <c r="AC4" s="1"/>
      <c r="AD4" s="1"/>
      <c r="AE4" s="1"/>
      <c r="AF4" s="1"/>
      <c r="AG4" s="1"/>
      <c r="AH4" s="1"/>
      <c r="AI4" s="1"/>
      <c r="AJ4" s="1"/>
      <c r="AK4" s="1"/>
      <c r="AL4" s="1"/>
      <c r="AM4" s="1"/>
      <c r="AN4" s="1"/>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c r="JS4" s="139"/>
      <c r="JT4" s="139"/>
      <c r="JU4" s="139"/>
      <c r="JV4" s="139"/>
      <c r="JW4" s="139"/>
      <c r="JX4" s="139"/>
      <c r="JY4" s="139"/>
      <c r="JZ4" s="139"/>
      <c r="KA4" s="139"/>
      <c r="KB4" s="139"/>
      <c r="KC4" s="139"/>
      <c r="KD4" s="139"/>
      <c r="KE4" s="139"/>
      <c r="KF4" s="139"/>
      <c r="KG4" s="139"/>
      <c r="KH4" s="139"/>
      <c r="KI4" s="139"/>
      <c r="KJ4" s="139"/>
      <c r="KK4" s="139"/>
      <c r="KL4" s="139"/>
    </row>
    <row r="5" spans="1:298" s="140" customFormat="1" ht="60.75" customHeight="1" x14ac:dyDescent="0.3">
      <c r="A5" s="369" t="s">
        <v>221</v>
      </c>
      <c r="B5" s="370"/>
      <c r="C5" s="371"/>
      <c r="D5" s="380" t="s">
        <v>222</v>
      </c>
      <c r="E5" s="381"/>
      <c r="F5" s="381"/>
      <c r="G5" s="381"/>
      <c r="H5" s="381"/>
      <c r="I5" s="381"/>
      <c r="J5" s="381"/>
      <c r="K5" s="381"/>
      <c r="L5" s="381"/>
      <c r="M5" s="381"/>
      <c r="N5" s="382"/>
      <c r="O5" s="1"/>
      <c r="P5" s="1"/>
      <c r="Q5" s="1"/>
      <c r="R5" s="1"/>
      <c r="S5" s="1"/>
      <c r="T5" s="1"/>
      <c r="U5" s="1"/>
      <c r="V5" s="1"/>
      <c r="W5" s="1"/>
      <c r="X5" s="1"/>
      <c r="Y5" s="1"/>
      <c r="Z5" s="1"/>
      <c r="AA5" s="1"/>
      <c r="AB5" s="1"/>
      <c r="AC5" s="1"/>
      <c r="AD5" s="1"/>
      <c r="AE5" s="1"/>
      <c r="AF5" s="1"/>
      <c r="AG5" s="1"/>
      <c r="AH5" s="1"/>
      <c r="AI5" s="1"/>
      <c r="AJ5" s="1"/>
      <c r="AK5" s="1"/>
      <c r="AL5" s="1"/>
      <c r="AM5" s="1"/>
      <c r="AN5" s="1"/>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39"/>
      <c r="EJ5" s="139"/>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39"/>
      <c r="HA5" s="139"/>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c r="IW5" s="139"/>
      <c r="IX5" s="139"/>
      <c r="IY5" s="139"/>
      <c r="IZ5" s="139"/>
      <c r="JA5" s="139"/>
      <c r="JB5" s="139"/>
      <c r="JC5" s="139"/>
      <c r="JD5" s="139"/>
      <c r="JE5" s="139"/>
      <c r="JF5" s="139"/>
      <c r="JG5" s="139"/>
      <c r="JH5" s="139"/>
      <c r="JI5" s="139"/>
      <c r="JJ5" s="139"/>
      <c r="JK5" s="139"/>
      <c r="JL5" s="139"/>
      <c r="JM5" s="139"/>
      <c r="JN5" s="139"/>
      <c r="JO5" s="139"/>
      <c r="JP5" s="139"/>
      <c r="JQ5" s="139"/>
      <c r="JR5" s="139"/>
      <c r="JS5" s="139"/>
      <c r="JT5" s="139"/>
      <c r="JU5" s="139"/>
      <c r="JV5" s="139"/>
      <c r="JW5" s="139"/>
      <c r="JX5" s="139"/>
      <c r="JY5" s="139"/>
      <c r="JZ5" s="139"/>
      <c r="KA5" s="139"/>
      <c r="KB5" s="139"/>
      <c r="KC5" s="139"/>
      <c r="KD5" s="139"/>
      <c r="KE5" s="139"/>
      <c r="KF5" s="139"/>
      <c r="KG5" s="139"/>
      <c r="KH5" s="139"/>
      <c r="KI5" s="139"/>
      <c r="KJ5" s="139"/>
      <c r="KK5" s="139"/>
      <c r="KL5" s="139"/>
    </row>
    <row r="6" spans="1:298" s="140" customFormat="1" ht="49.5" customHeight="1" x14ac:dyDescent="0.3">
      <c r="A6" s="369" t="s">
        <v>223</v>
      </c>
      <c r="B6" s="370"/>
      <c r="C6" s="371"/>
      <c r="D6" s="380" t="s">
        <v>224</v>
      </c>
      <c r="E6" s="381"/>
      <c r="F6" s="381"/>
      <c r="G6" s="381"/>
      <c r="H6" s="381"/>
      <c r="I6" s="381"/>
      <c r="J6" s="381"/>
      <c r="K6" s="381"/>
      <c r="L6" s="381"/>
      <c r="M6" s="381"/>
      <c r="N6" s="382"/>
      <c r="O6" s="1"/>
      <c r="P6" s="1"/>
      <c r="Q6" s="1"/>
      <c r="R6" s="1"/>
      <c r="S6" s="1"/>
      <c r="T6" s="1"/>
      <c r="U6" s="1"/>
      <c r="V6" s="1"/>
      <c r="W6" s="1"/>
      <c r="X6" s="1"/>
      <c r="Y6" s="1"/>
      <c r="Z6" s="1"/>
      <c r="AA6" s="1"/>
      <c r="AB6" s="1"/>
      <c r="AC6" s="1"/>
      <c r="AD6" s="1"/>
      <c r="AE6" s="1"/>
      <c r="AF6" s="1"/>
      <c r="AG6" s="1"/>
      <c r="AH6" s="1"/>
      <c r="AI6" s="1"/>
      <c r="AJ6" s="1"/>
      <c r="AK6" s="1"/>
      <c r="AL6" s="1"/>
      <c r="AM6" s="1"/>
      <c r="AN6" s="1"/>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139"/>
      <c r="GZ6" s="139"/>
      <c r="HA6" s="139"/>
      <c r="HB6" s="139"/>
      <c r="HC6" s="139"/>
      <c r="HD6" s="139"/>
      <c r="HE6" s="139"/>
      <c r="HF6" s="139"/>
      <c r="HG6" s="139"/>
      <c r="HH6" s="139"/>
      <c r="HI6" s="139"/>
      <c r="HJ6" s="139"/>
      <c r="HK6" s="139"/>
      <c r="HL6" s="139"/>
      <c r="HM6" s="139"/>
      <c r="HN6" s="139"/>
      <c r="HO6" s="139"/>
      <c r="HP6" s="139"/>
      <c r="HQ6" s="139"/>
      <c r="HR6" s="139"/>
      <c r="HS6" s="139"/>
      <c r="HT6" s="139"/>
      <c r="HU6" s="139"/>
      <c r="HV6" s="139"/>
      <c r="HW6" s="139"/>
      <c r="HX6" s="139"/>
      <c r="HY6" s="139"/>
      <c r="HZ6" s="139"/>
      <c r="IA6" s="139"/>
      <c r="IB6" s="139"/>
      <c r="IC6" s="139"/>
      <c r="ID6" s="139"/>
      <c r="IE6" s="139"/>
      <c r="IF6" s="139"/>
      <c r="IG6" s="139"/>
      <c r="IH6" s="139"/>
      <c r="II6" s="139"/>
      <c r="IJ6" s="139"/>
      <c r="IK6" s="139"/>
      <c r="IL6" s="139"/>
      <c r="IM6" s="139"/>
      <c r="IN6" s="139"/>
      <c r="IO6" s="139"/>
      <c r="IP6" s="139"/>
      <c r="IQ6" s="139"/>
      <c r="IR6" s="139"/>
      <c r="IS6" s="139"/>
      <c r="IT6" s="139"/>
      <c r="IU6" s="139"/>
      <c r="IV6" s="139"/>
      <c r="IW6" s="139"/>
      <c r="IX6" s="139"/>
      <c r="IY6" s="139"/>
      <c r="IZ6" s="139"/>
      <c r="JA6" s="139"/>
      <c r="JB6" s="139"/>
      <c r="JC6" s="139"/>
      <c r="JD6" s="139"/>
      <c r="JE6" s="139"/>
      <c r="JF6" s="139"/>
      <c r="JG6" s="139"/>
      <c r="JH6" s="139"/>
      <c r="JI6" s="139"/>
      <c r="JJ6" s="139"/>
      <c r="JK6" s="139"/>
      <c r="JL6" s="139"/>
      <c r="JM6" s="139"/>
      <c r="JN6" s="139"/>
      <c r="JO6" s="139"/>
      <c r="JP6" s="139"/>
      <c r="JQ6" s="139"/>
      <c r="JR6" s="139"/>
      <c r="JS6" s="139"/>
      <c r="JT6" s="139"/>
      <c r="JU6" s="139"/>
      <c r="JV6" s="139"/>
      <c r="JW6" s="139"/>
      <c r="JX6" s="139"/>
      <c r="JY6" s="139"/>
      <c r="JZ6" s="139"/>
      <c r="KA6" s="139"/>
      <c r="KB6" s="139"/>
      <c r="KC6" s="139"/>
      <c r="KD6" s="139"/>
      <c r="KE6" s="139"/>
      <c r="KF6" s="139"/>
      <c r="KG6" s="139"/>
      <c r="KH6" s="139"/>
      <c r="KI6" s="139"/>
      <c r="KJ6" s="139"/>
      <c r="KK6" s="139"/>
      <c r="KL6" s="139"/>
    </row>
    <row r="7" spans="1:298" s="140" customFormat="1" ht="16.5" x14ac:dyDescent="0.3">
      <c r="A7" s="355" t="s">
        <v>225</v>
      </c>
      <c r="B7" s="356"/>
      <c r="C7" s="356"/>
      <c r="D7" s="356"/>
      <c r="E7" s="356"/>
      <c r="F7" s="356"/>
      <c r="G7" s="356"/>
      <c r="H7" s="357"/>
      <c r="I7" s="355" t="s">
        <v>226</v>
      </c>
      <c r="J7" s="356"/>
      <c r="K7" s="356"/>
      <c r="L7" s="356"/>
      <c r="M7" s="356"/>
      <c r="N7" s="357"/>
      <c r="O7" s="355" t="s">
        <v>227</v>
      </c>
      <c r="P7" s="356"/>
      <c r="Q7" s="356"/>
      <c r="R7" s="356"/>
      <c r="S7" s="356"/>
      <c r="T7" s="356"/>
      <c r="U7" s="356"/>
      <c r="V7" s="356"/>
      <c r="W7" s="357"/>
      <c r="X7" s="355" t="s">
        <v>228</v>
      </c>
      <c r="Y7" s="356"/>
      <c r="Z7" s="356"/>
      <c r="AA7" s="356"/>
      <c r="AB7" s="356"/>
      <c r="AC7" s="356"/>
      <c r="AD7" s="356"/>
      <c r="AE7" s="356"/>
      <c r="AF7" s="356"/>
      <c r="AG7" s="356"/>
      <c r="AH7" s="357"/>
      <c r="AI7" s="355" t="s">
        <v>129</v>
      </c>
      <c r="AJ7" s="356"/>
      <c r="AK7" s="356"/>
      <c r="AL7" s="356"/>
      <c r="AM7" s="356"/>
      <c r="AN7" s="361"/>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c r="BV7" s="139"/>
      <c r="BW7" s="139"/>
      <c r="BX7" s="139"/>
      <c r="BY7" s="139"/>
      <c r="BZ7" s="139"/>
      <c r="CA7" s="139"/>
      <c r="CB7" s="139"/>
      <c r="CC7" s="139"/>
      <c r="CD7" s="139"/>
      <c r="CE7" s="139"/>
      <c r="CF7" s="139"/>
      <c r="CG7" s="139"/>
      <c r="CH7" s="139"/>
      <c r="CI7" s="139"/>
      <c r="CJ7" s="139"/>
      <c r="CK7" s="139"/>
      <c r="CL7" s="139"/>
      <c r="CM7" s="139"/>
      <c r="CN7" s="139"/>
      <c r="CO7" s="139"/>
      <c r="CP7" s="139"/>
      <c r="CQ7" s="139"/>
      <c r="CR7" s="139"/>
      <c r="CS7" s="139"/>
      <c r="CT7" s="139"/>
      <c r="CU7" s="139"/>
      <c r="CV7" s="139"/>
      <c r="CW7" s="139"/>
      <c r="CX7" s="139"/>
      <c r="CY7" s="139"/>
      <c r="CZ7" s="139"/>
      <c r="DA7" s="139"/>
      <c r="DB7" s="139"/>
      <c r="DC7" s="139"/>
      <c r="DD7" s="139"/>
      <c r="DE7" s="139"/>
      <c r="DF7" s="139"/>
      <c r="DG7" s="139"/>
      <c r="DH7" s="139"/>
      <c r="DI7" s="139"/>
      <c r="DJ7" s="139"/>
      <c r="DK7" s="139"/>
      <c r="DL7" s="139"/>
      <c r="DM7" s="139"/>
      <c r="DN7" s="139"/>
      <c r="DO7" s="139"/>
      <c r="DP7" s="139"/>
      <c r="DQ7" s="139"/>
      <c r="DR7" s="139"/>
      <c r="DS7" s="139"/>
      <c r="DT7" s="139"/>
      <c r="DU7" s="139"/>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9"/>
      <c r="FK7" s="139"/>
      <c r="FL7" s="139"/>
      <c r="FM7" s="139"/>
      <c r="FN7" s="139"/>
      <c r="FO7" s="139"/>
      <c r="FP7" s="139"/>
      <c r="FQ7" s="139"/>
      <c r="FR7" s="139"/>
      <c r="FS7" s="139"/>
      <c r="FT7" s="139"/>
      <c r="FU7" s="139"/>
      <c r="FV7" s="139"/>
      <c r="FW7" s="139"/>
      <c r="FX7" s="139"/>
      <c r="FY7" s="139"/>
      <c r="FZ7" s="139"/>
      <c r="GA7" s="139"/>
      <c r="GB7" s="139"/>
      <c r="GC7" s="139"/>
      <c r="GD7" s="139"/>
      <c r="GE7" s="139"/>
      <c r="GF7" s="139"/>
      <c r="GG7" s="139"/>
      <c r="GH7" s="139"/>
      <c r="GI7" s="139"/>
      <c r="GJ7" s="139"/>
      <c r="GK7" s="139"/>
      <c r="GL7" s="139"/>
      <c r="GM7" s="139"/>
      <c r="GN7" s="139"/>
      <c r="GO7" s="139"/>
      <c r="GP7" s="139"/>
      <c r="GQ7" s="139"/>
      <c r="GR7" s="139"/>
      <c r="GS7" s="139"/>
      <c r="GT7" s="139"/>
      <c r="GU7" s="139"/>
      <c r="GV7" s="139"/>
      <c r="GW7" s="139"/>
      <c r="GX7" s="139"/>
      <c r="GY7" s="139"/>
      <c r="GZ7" s="139"/>
      <c r="HA7" s="139"/>
      <c r="HB7" s="139"/>
      <c r="HC7" s="139"/>
      <c r="HD7" s="139"/>
      <c r="HE7" s="139"/>
      <c r="HF7" s="139"/>
      <c r="HG7" s="139"/>
      <c r="HH7" s="139"/>
      <c r="HI7" s="139"/>
      <c r="HJ7" s="139"/>
      <c r="HK7" s="139"/>
      <c r="HL7" s="139"/>
      <c r="HM7" s="139"/>
      <c r="HN7" s="139"/>
      <c r="HO7" s="139"/>
      <c r="HP7" s="139"/>
      <c r="HQ7" s="139"/>
      <c r="HR7" s="139"/>
      <c r="HS7" s="139"/>
      <c r="HT7" s="139"/>
      <c r="HU7" s="139"/>
      <c r="HV7" s="139"/>
      <c r="HW7" s="139"/>
      <c r="HX7" s="139"/>
      <c r="HY7" s="139"/>
      <c r="HZ7" s="139"/>
      <c r="IA7" s="139"/>
      <c r="IB7" s="139"/>
      <c r="IC7" s="139"/>
      <c r="ID7" s="139"/>
      <c r="IE7" s="139"/>
      <c r="IF7" s="139"/>
      <c r="IG7" s="139"/>
      <c r="IH7" s="139"/>
      <c r="II7" s="139"/>
      <c r="IJ7" s="139"/>
      <c r="IK7" s="139"/>
      <c r="IL7" s="139"/>
      <c r="IM7" s="139"/>
      <c r="IN7" s="139"/>
      <c r="IO7" s="139"/>
      <c r="IP7" s="139"/>
      <c r="IQ7" s="139"/>
      <c r="IR7" s="139"/>
      <c r="IS7" s="139"/>
      <c r="IT7" s="139"/>
      <c r="IU7" s="139"/>
      <c r="IV7" s="139"/>
      <c r="IW7" s="139"/>
      <c r="IX7" s="139"/>
      <c r="IY7" s="139"/>
      <c r="IZ7" s="139"/>
      <c r="JA7" s="139"/>
      <c r="JB7" s="139"/>
      <c r="JC7" s="139"/>
      <c r="JD7" s="139"/>
      <c r="JE7" s="139"/>
      <c r="JF7" s="139"/>
      <c r="JG7" s="139"/>
      <c r="JH7" s="139"/>
      <c r="JI7" s="139"/>
      <c r="JJ7" s="139"/>
      <c r="JK7" s="139"/>
      <c r="JL7" s="139"/>
      <c r="JM7" s="139"/>
      <c r="JN7" s="139"/>
      <c r="JO7" s="139"/>
      <c r="JP7" s="139"/>
      <c r="JQ7" s="139"/>
      <c r="JR7" s="139"/>
      <c r="JS7" s="139"/>
      <c r="JT7" s="139"/>
      <c r="JU7" s="139"/>
      <c r="JV7" s="139"/>
      <c r="JW7" s="139"/>
      <c r="JX7" s="139"/>
      <c r="JY7" s="139"/>
      <c r="JZ7" s="139"/>
      <c r="KA7" s="139"/>
      <c r="KB7" s="139"/>
      <c r="KC7" s="139"/>
      <c r="KD7" s="139"/>
      <c r="KE7" s="139"/>
      <c r="KF7" s="139"/>
      <c r="KG7" s="139"/>
      <c r="KH7" s="139"/>
      <c r="KI7" s="139"/>
      <c r="KJ7" s="139"/>
      <c r="KK7" s="139"/>
      <c r="KL7" s="139"/>
    </row>
    <row r="8" spans="1:298" s="140" customFormat="1" ht="16.5" customHeight="1" x14ac:dyDescent="0.3">
      <c r="A8" s="385" t="s">
        <v>229</v>
      </c>
      <c r="B8" s="383" t="s">
        <v>230</v>
      </c>
      <c r="C8" s="387" t="s">
        <v>171</v>
      </c>
      <c r="D8" s="388" t="s">
        <v>231</v>
      </c>
      <c r="E8" s="388" t="s">
        <v>175</v>
      </c>
      <c r="F8" s="389" t="s">
        <v>177</v>
      </c>
      <c r="G8" s="362" t="s">
        <v>179</v>
      </c>
      <c r="H8" s="388" t="s">
        <v>232</v>
      </c>
      <c r="I8" s="363" t="s">
        <v>233</v>
      </c>
      <c r="J8" s="364" t="s">
        <v>234</v>
      </c>
      <c r="K8" s="362" t="s">
        <v>235</v>
      </c>
      <c r="L8" s="362" t="s">
        <v>236</v>
      </c>
      <c r="M8" s="364" t="s">
        <v>234</v>
      </c>
      <c r="N8" s="388" t="s">
        <v>185</v>
      </c>
      <c r="O8" s="390" t="s">
        <v>237</v>
      </c>
      <c r="P8" s="365" t="s">
        <v>187</v>
      </c>
      <c r="Q8" s="362" t="s">
        <v>189</v>
      </c>
      <c r="R8" s="365" t="s">
        <v>238</v>
      </c>
      <c r="S8" s="365"/>
      <c r="T8" s="365"/>
      <c r="U8" s="365"/>
      <c r="V8" s="365"/>
      <c r="W8" s="365"/>
      <c r="X8" s="392" t="s">
        <v>239</v>
      </c>
      <c r="Y8" s="390" t="s">
        <v>240</v>
      </c>
      <c r="Z8" s="390" t="s">
        <v>234</v>
      </c>
      <c r="AA8" s="132"/>
      <c r="AB8" s="132"/>
      <c r="AC8" s="390" t="s">
        <v>241</v>
      </c>
      <c r="AD8" s="390" t="s">
        <v>234</v>
      </c>
      <c r="AE8" s="132"/>
      <c r="AF8" s="132"/>
      <c r="AG8" s="392" t="s">
        <v>242</v>
      </c>
      <c r="AH8" s="390" t="s">
        <v>205</v>
      </c>
      <c r="AI8" s="365" t="s">
        <v>129</v>
      </c>
      <c r="AJ8" s="365" t="s">
        <v>243</v>
      </c>
      <c r="AK8" s="365" t="s">
        <v>244</v>
      </c>
      <c r="AL8" s="365" t="s">
        <v>245</v>
      </c>
      <c r="AM8" s="366" t="s">
        <v>246</v>
      </c>
      <c r="AN8" s="366" t="s">
        <v>209</v>
      </c>
      <c r="AO8" s="139"/>
      <c r="AP8" s="139"/>
      <c r="AQ8" s="139"/>
      <c r="AR8" s="139"/>
      <c r="AS8" s="139"/>
      <c r="AT8" s="139"/>
      <c r="AU8" s="139"/>
      <c r="AV8" s="139"/>
      <c r="AW8" s="139"/>
      <c r="AX8" s="139"/>
      <c r="AY8" s="139"/>
      <c r="AZ8" s="139"/>
      <c r="BA8" s="139"/>
      <c r="BB8" s="139"/>
      <c r="BC8" s="139"/>
      <c r="BD8" s="139"/>
      <c r="BE8" s="139"/>
      <c r="BF8" s="139"/>
      <c r="BG8" s="139"/>
      <c r="BH8" s="139"/>
      <c r="BI8" s="139"/>
      <c r="BJ8" s="139"/>
      <c r="BK8" s="139"/>
      <c r="BL8" s="139"/>
      <c r="BM8" s="139"/>
      <c r="BN8" s="139"/>
      <c r="BO8" s="139"/>
      <c r="BP8" s="139"/>
      <c r="BQ8" s="139"/>
      <c r="BR8" s="139"/>
      <c r="BS8" s="139"/>
      <c r="BT8" s="139"/>
      <c r="BU8" s="139"/>
      <c r="BV8" s="139"/>
      <c r="BW8" s="139"/>
      <c r="BX8" s="139"/>
      <c r="BY8" s="139"/>
      <c r="BZ8" s="139"/>
      <c r="CA8" s="139"/>
      <c r="CB8" s="139"/>
      <c r="CC8" s="139"/>
      <c r="CD8" s="139"/>
      <c r="CE8" s="139"/>
      <c r="CF8" s="139"/>
      <c r="CG8" s="139"/>
      <c r="CH8" s="139"/>
      <c r="CI8" s="139"/>
      <c r="CJ8" s="139"/>
      <c r="CK8" s="139"/>
      <c r="CL8" s="139"/>
      <c r="CM8" s="139"/>
      <c r="CN8" s="139"/>
      <c r="CO8" s="139"/>
      <c r="CP8" s="139"/>
      <c r="CQ8" s="139"/>
      <c r="CR8" s="139"/>
      <c r="CS8" s="139"/>
      <c r="CT8" s="139"/>
      <c r="CU8" s="139"/>
      <c r="CV8" s="139"/>
      <c r="CW8" s="139"/>
      <c r="CX8" s="139"/>
      <c r="CY8" s="139"/>
      <c r="CZ8" s="139"/>
      <c r="DA8" s="139"/>
      <c r="DB8" s="139"/>
      <c r="DC8" s="139"/>
      <c r="DD8" s="139"/>
      <c r="DE8" s="139"/>
      <c r="DF8" s="139"/>
      <c r="DG8" s="139"/>
      <c r="DH8" s="139"/>
      <c r="DI8" s="139"/>
      <c r="DJ8" s="139"/>
      <c r="DK8" s="139"/>
      <c r="DL8" s="139"/>
      <c r="DM8" s="139"/>
      <c r="DN8" s="139"/>
      <c r="DO8" s="139"/>
      <c r="DP8" s="139"/>
      <c r="DQ8" s="139"/>
      <c r="DR8" s="139"/>
      <c r="DS8" s="139"/>
      <c r="DT8" s="139"/>
      <c r="DU8" s="139"/>
      <c r="DV8" s="139"/>
      <c r="DW8" s="139"/>
      <c r="DX8" s="139"/>
      <c r="DY8" s="139"/>
      <c r="DZ8" s="139"/>
      <c r="EA8" s="139"/>
      <c r="EB8" s="139"/>
      <c r="EC8" s="139"/>
      <c r="ED8" s="139"/>
      <c r="EE8" s="139"/>
      <c r="EF8" s="139"/>
      <c r="EG8" s="139"/>
      <c r="EH8" s="139"/>
      <c r="EI8" s="139"/>
      <c r="EJ8" s="139"/>
      <c r="EK8" s="139"/>
      <c r="EL8" s="139"/>
      <c r="EM8" s="139"/>
      <c r="EN8" s="139"/>
      <c r="EO8" s="139"/>
      <c r="EP8" s="139"/>
      <c r="EQ8" s="139"/>
      <c r="ER8" s="139"/>
      <c r="ES8" s="139"/>
      <c r="ET8" s="139"/>
      <c r="EU8" s="139"/>
      <c r="EV8" s="139"/>
      <c r="EW8" s="139"/>
      <c r="EX8" s="139"/>
      <c r="EY8" s="139"/>
      <c r="EZ8" s="139"/>
      <c r="FA8" s="139"/>
      <c r="FB8" s="139"/>
      <c r="FC8" s="139"/>
      <c r="FD8" s="139"/>
      <c r="FE8" s="139"/>
      <c r="FF8" s="139"/>
      <c r="FG8" s="139"/>
      <c r="FH8" s="139"/>
      <c r="FI8" s="139"/>
      <c r="FJ8" s="139"/>
      <c r="FK8" s="139"/>
      <c r="FL8" s="139"/>
      <c r="FM8" s="139"/>
      <c r="FN8" s="139"/>
      <c r="FO8" s="139"/>
      <c r="FP8" s="139"/>
      <c r="FQ8" s="139"/>
      <c r="FR8" s="139"/>
      <c r="FS8" s="139"/>
      <c r="FT8" s="139"/>
      <c r="FU8" s="139"/>
      <c r="FV8" s="139"/>
      <c r="FW8" s="139"/>
      <c r="FX8" s="139"/>
      <c r="FY8" s="139"/>
      <c r="FZ8" s="139"/>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39"/>
      <c r="HS8" s="139"/>
      <c r="HT8" s="139"/>
      <c r="HU8" s="139"/>
      <c r="HV8" s="139"/>
      <c r="HW8" s="139"/>
      <c r="HX8" s="139"/>
      <c r="HY8" s="139"/>
      <c r="HZ8" s="139"/>
      <c r="IA8" s="139"/>
      <c r="IB8" s="139"/>
      <c r="IC8" s="139"/>
      <c r="ID8" s="139"/>
      <c r="IE8" s="139"/>
      <c r="IF8" s="139"/>
      <c r="IG8" s="139"/>
      <c r="IH8" s="139"/>
      <c r="II8" s="139"/>
      <c r="IJ8" s="139"/>
      <c r="IK8" s="139"/>
      <c r="IL8" s="139"/>
      <c r="IM8" s="139"/>
      <c r="IN8" s="139"/>
      <c r="IO8" s="139"/>
      <c r="IP8" s="139"/>
      <c r="IQ8" s="139"/>
      <c r="IR8" s="139"/>
      <c r="IS8" s="139"/>
      <c r="IT8" s="139"/>
      <c r="IU8" s="139"/>
      <c r="IV8" s="139"/>
      <c r="IW8" s="139"/>
      <c r="IX8" s="139"/>
      <c r="IY8" s="139"/>
      <c r="IZ8" s="139"/>
      <c r="JA8" s="139"/>
      <c r="JB8" s="139"/>
      <c r="JC8" s="139"/>
      <c r="JD8" s="139"/>
      <c r="JE8" s="139"/>
      <c r="JF8" s="139"/>
      <c r="JG8" s="139"/>
      <c r="JH8" s="139"/>
      <c r="JI8" s="139"/>
      <c r="JJ8" s="139"/>
      <c r="JK8" s="139"/>
      <c r="JL8" s="139"/>
      <c r="JM8" s="139"/>
      <c r="JN8" s="139"/>
      <c r="JO8" s="139"/>
      <c r="JP8" s="139"/>
      <c r="JQ8" s="139"/>
      <c r="JR8" s="139"/>
      <c r="JS8" s="139"/>
      <c r="JT8" s="139"/>
      <c r="JU8" s="139"/>
      <c r="JV8" s="139"/>
      <c r="JW8" s="139"/>
      <c r="JX8" s="139"/>
      <c r="JY8" s="139"/>
      <c r="JZ8" s="139"/>
      <c r="KA8" s="139"/>
      <c r="KB8" s="139"/>
      <c r="KC8" s="139"/>
      <c r="KD8" s="139"/>
      <c r="KE8" s="139"/>
      <c r="KF8" s="139"/>
      <c r="KG8" s="139"/>
      <c r="KH8" s="139"/>
      <c r="KI8" s="139"/>
      <c r="KJ8" s="139"/>
      <c r="KK8" s="139"/>
      <c r="KL8" s="139"/>
    </row>
    <row r="9" spans="1:298" s="142" customFormat="1" ht="94.5" customHeight="1" thickBot="1" x14ac:dyDescent="0.3">
      <c r="A9" s="386"/>
      <c r="B9" s="384"/>
      <c r="C9" s="383"/>
      <c r="D9" s="362"/>
      <c r="E9" s="362"/>
      <c r="F9" s="383"/>
      <c r="G9" s="363"/>
      <c r="H9" s="362"/>
      <c r="I9" s="363"/>
      <c r="J9" s="364"/>
      <c r="K9" s="363"/>
      <c r="L9" s="363"/>
      <c r="M9" s="364"/>
      <c r="N9" s="362"/>
      <c r="O9" s="391"/>
      <c r="P9" s="362"/>
      <c r="Q9" s="363"/>
      <c r="R9" s="124" t="s">
        <v>247</v>
      </c>
      <c r="S9" s="124" t="s">
        <v>248</v>
      </c>
      <c r="T9" s="124" t="s">
        <v>249</v>
      </c>
      <c r="U9" s="124" t="s">
        <v>250</v>
      </c>
      <c r="V9" s="124" t="s">
        <v>251</v>
      </c>
      <c r="W9" s="124" t="s">
        <v>252</v>
      </c>
      <c r="X9" s="390"/>
      <c r="Y9" s="393"/>
      <c r="Z9" s="393"/>
      <c r="AA9" s="135" t="s">
        <v>253</v>
      </c>
      <c r="AB9" s="135" t="s">
        <v>234</v>
      </c>
      <c r="AC9" s="393"/>
      <c r="AD9" s="393"/>
      <c r="AE9" s="133" t="s">
        <v>241</v>
      </c>
      <c r="AF9" s="133" t="s">
        <v>234</v>
      </c>
      <c r="AG9" s="390"/>
      <c r="AH9" s="391"/>
      <c r="AI9" s="362"/>
      <c r="AJ9" s="362"/>
      <c r="AK9" s="362"/>
      <c r="AL9" s="362"/>
      <c r="AM9" s="367"/>
      <c r="AN9" s="367"/>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1"/>
      <c r="CH9" s="141"/>
      <c r="CI9" s="141"/>
      <c r="CJ9" s="141"/>
      <c r="CK9" s="141"/>
      <c r="CL9" s="141"/>
      <c r="CM9" s="141"/>
      <c r="CN9" s="141"/>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1"/>
      <c r="DU9" s="141"/>
      <c r="DV9" s="141"/>
      <c r="DW9" s="141"/>
      <c r="DX9" s="141"/>
      <c r="DY9" s="141"/>
      <c r="DZ9" s="141"/>
      <c r="EA9" s="141"/>
      <c r="EB9" s="141"/>
      <c r="EC9" s="141"/>
      <c r="ED9" s="141"/>
      <c r="EE9" s="141"/>
      <c r="EF9" s="141"/>
      <c r="EG9" s="141"/>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141"/>
      <c r="FK9" s="141"/>
      <c r="FL9" s="141"/>
      <c r="FM9" s="141"/>
      <c r="FN9" s="141"/>
      <c r="FO9" s="141"/>
      <c r="FP9" s="141"/>
      <c r="FQ9" s="141"/>
      <c r="FR9" s="141"/>
      <c r="FS9" s="141"/>
      <c r="FT9" s="141"/>
      <c r="FU9" s="141"/>
      <c r="FV9" s="141"/>
      <c r="FW9" s="141"/>
      <c r="FX9" s="141"/>
      <c r="FY9" s="141"/>
      <c r="FZ9" s="141"/>
      <c r="GA9" s="141"/>
      <c r="GB9" s="141"/>
      <c r="GC9" s="141"/>
      <c r="GD9" s="141"/>
      <c r="GE9" s="141"/>
      <c r="GF9" s="141"/>
      <c r="GG9" s="141"/>
      <c r="GH9" s="141"/>
      <c r="GI9" s="141"/>
      <c r="GJ9" s="141"/>
      <c r="GK9" s="141"/>
      <c r="GL9" s="141"/>
      <c r="GM9" s="141"/>
      <c r="GN9" s="141"/>
      <c r="GO9" s="141"/>
      <c r="GP9" s="141"/>
      <c r="GQ9" s="141"/>
      <c r="GR9" s="141"/>
      <c r="GS9" s="141"/>
      <c r="GT9" s="141"/>
      <c r="GU9" s="141"/>
      <c r="GV9" s="141"/>
      <c r="GW9" s="141"/>
      <c r="GX9" s="141"/>
      <c r="GY9" s="141"/>
      <c r="GZ9" s="141"/>
      <c r="HA9" s="141"/>
      <c r="HB9" s="141"/>
      <c r="HC9" s="141"/>
      <c r="HD9" s="141"/>
      <c r="HE9" s="141"/>
      <c r="HF9" s="141"/>
      <c r="HG9" s="141"/>
      <c r="HH9" s="141"/>
      <c r="HI9" s="141"/>
      <c r="HJ9" s="141"/>
      <c r="HK9" s="141"/>
      <c r="HL9" s="141"/>
      <c r="HM9" s="141"/>
      <c r="HN9" s="141"/>
      <c r="HO9" s="141"/>
      <c r="HP9" s="141"/>
      <c r="HQ9" s="141"/>
      <c r="HR9" s="141"/>
      <c r="HS9" s="141"/>
      <c r="HT9" s="141"/>
      <c r="HU9" s="141"/>
      <c r="HV9" s="141"/>
      <c r="HW9" s="141"/>
      <c r="HX9" s="141"/>
      <c r="HY9" s="141"/>
      <c r="HZ9" s="141"/>
      <c r="IA9" s="141"/>
      <c r="IB9" s="141"/>
      <c r="IC9" s="141"/>
      <c r="ID9" s="141"/>
      <c r="IE9" s="141"/>
      <c r="IF9" s="141"/>
      <c r="IG9" s="141"/>
      <c r="IH9" s="141"/>
      <c r="II9" s="141"/>
      <c r="IJ9" s="141"/>
      <c r="IK9" s="141"/>
      <c r="IL9" s="141"/>
      <c r="IM9" s="141"/>
      <c r="IN9" s="141"/>
      <c r="IO9" s="141"/>
      <c r="IP9" s="141"/>
      <c r="IQ9" s="141"/>
      <c r="IR9" s="141"/>
      <c r="IS9" s="141"/>
      <c r="IT9" s="141"/>
      <c r="IU9" s="141"/>
      <c r="IV9" s="141"/>
      <c r="IW9" s="141"/>
      <c r="IX9" s="141"/>
      <c r="IY9" s="141"/>
      <c r="IZ9" s="141"/>
      <c r="JA9" s="141"/>
      <c r="JB9" s="141"/>
      <c r="JC9" s="141"/>
      <c r="JD9" s="141"/>
      <c r="JE9" s="141"/>
      <c r="JF9" s="141"/>
      <c r="JG9" s="141"/>
      <c r="JH9" s="141"/>
      <c r="JI9" s="141"/>
      <c r="JJ9" s="141"/>
      <c r="JK9" s="141"/>
      <c r="JL9" s="141"/>
      <c r="JM9" s="141"/>
      <c r="JN9" s="141"/>
      <c r="JO9" s="141"/>
      <c r="JP9" s="141"/>
      <c r="JQ9" s="141"/>
      <c r="JR9" s="141"/>
      <c r="JS9" s="141"/>
      <c r="JT9" s="141"/>
      <c r="JU9" s="141"/>
      <c r="JV9" s="141"/>
      <c r="JW9" s="141"/>
      <c r="JX9" s="141"/>
      <c r="JY9" s="141"/>
      <c r="JZ9" s="141"/>
      <c r="KA9" s="141"/>
      <c r="KB9" s="141"/>
      <c r="KC9" s="141"/>
      <c r="KD9" s="141"/>
      <c r="KE9" s="141"/>
      <c r="KF9" s="141"/>
      <c r="KG9" s="141"/>
      <c r="KH9" s="141"/>
      <c r="KI9" s="141"/>
      <c r="KJ9" s="141"/>
      <c r="KK9" s="141"/>
      <c r="KL9" s="141"/>
    </row>
    <row r="10" spans="1:298" ht="57.75" customHeight="1" x14ac:dyDescent="0.25">
      <c r="A10" s="368">
        <v>1</v>
      </c>
      <c r="B10" s="347" t="s">
        <v>254</v>
      </c>
      <c r="C10" s="368" t="s">
        <v>255</v>
      </c>
      <c r="D10" s="396" t="s">
        <v>256</v>
      </c>
      <c r="E10" s="368" t="s">
        <v>257</v>
      </c>
      <c r="F10" s="368" t="s">
        <v>258</v>
      </c>
      <c r="G10" s="368" t="s">
        <v>259</v>
      </c>
      <c r="H10" s="368">
        <v>5</v>
      </c>
      <c r="I10" s="397" t="str">
        <f>IF(H10&lt;=2,'Tabla probabilidad'!$B$5,IF(H10&lt;=24,'Tabla probabilidad'!$B$6,IF(H10&lt;=500,'Tabla probabilidad'!$B$7,IF(H10&lt;=5000,'Tabla probabilidad'!$B$8,IF(H10&gt;5000,'Tabla probabilidad'!$B$9)))))</f>
        <v>Baja</v>
      </c>
      <c r="J10" s="394">
        <f>IF(H10&lt;=2,'Tabla probabilidad'!$D$5,IF(H10&lt;=24,'Tabla probabilidad'!$D$6,IF(H10&lt;=500,'Tabla probabilidad'!$D$7,IF(H10&lt;=5000,'Tabla probabilidad'!$D$8,IF(H10&gt;5000,'Tabla probabilidad'!$D$9)))))</f>
        <v>0.4</v>
      </c>
      <c r="K10" s="368" t="s">
        <v>260</v>
      </c>
      <c r="L10" s="368"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Leve</v>
      </c>
      <c r="M10" s="368"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20%</v>
      </c>
      <c r="N10" s="368" t="str">
        <f>VLOOKUP((I10&amp;L10),Hoja1!$B$4:$C$28,2,0)</f>
        <v>Bajo</v>
      </c>
      <c r="O10" s="125">
        <v>1</v>
      </c>
      <c r="P10" s="150" t="s">
        <v>261</v>
      </c>
      <c r="Q10" s="125" t="str">
        <f t="shared" ref="Q10:Q25" si="0">IF(R10="Preventivo","Probabilidad",IF(R10="Detectivo","Probabilidad", IF(R10="Correctivo","Impacto")))</f>
        <v>Probabilidad</v>
      </c>
      <c r="R10" s="125" t="s">
        <v>262</v>
      </c>
      <c r="S10" s="125" t="s">
        <v>263</v>
      </c>
      <c r="T10" s="126">
        <f>VLOOKUP(R10&amp;S10,Hoja1!$Q$4:$R$9,2,0)</f>
        <v>0.45</v>
      </c>
      <c r="U10" s="125" t="s">
        <v>264</v>
      </c>
      <c r="V10" s="125" t="s">
        <v>265</v>
      </c>
      <c r="W10" s="125" t="s">
        <v>266</v>
      </c>
      <c r="X10" s="126">
        <f>IF(Q10="Probabilidad",($J$10*T10),IF(Q10="Impacto"," "))</f>
        <v>0.18000000000000002</v>
      </c>
      <c r="Y10" s="126" t="str">
        <f>IF(Z10&lt;=20%,'Tabla probabilidad'!$B$5,IF(Z10&lt;=40%,'Tabla probabilidad'!$B$6,IF(Z10&lt;=60%,'Tabla probabilidad'!$B$7,IF(Z10&lt;=80%,'Tabla probabilidad'!$B$8,IF(Z10&lt;=100%,'Tabla probabilidad'!$B$9)))))</f>
        <v>Baja</v>
      </c>
      <c r="Z10" s="126">
        <f>IF(R10="Preventivo",(J10-(J10*T10)),IF(R10="Detectivo",(J10-(J10*T10)),IF(R10="Correctivo",(J10))))</f>
        <v>0.22</v>
      </c>
      <c r="AA10" s="351" t="str">
        <f>IF(AB10&lt;=20%,'Tabla probabilidad'!$B$5,IF(AB10&lt;=40%,'Tabla probabilidad'!$B$6,IF(AB10&lt;=60%,'Tabla probabilidad'!$B$7,IF(AB10&lt;=80%,'Tabla probabilidad'!$B$8,IF(AB10&lt;=100%,'Tabla probabilidad'!$B$9)))))</f>
        <v>Baja</v>
      </c>
      <c r="AB10" s="351">
        <f>AVERAGE(Z10:Z12)</f>
        <v>0.22</v>
      </c>
      <c r="AC10" s="126" t="str">
        <f t="shared" ref="AC10:AC25" si="1">IF(AD10&lt;=20%,"Leve",IF(AD10&lt;=40%,"Menor",IF(AD10&lt;=60%,"Moderado",IF(AD10&lt;=80%,"Mayor",IF(AD10&lt;=100%,"Catastrófico")))))</f>
        <v>Leve</v>
      </c>
      <c r="AD10" s="126">
        <f>IF(Q10="Probabilidad",(($M$10-0)),IF(Q10="Impacto",($M$10-($M$10*T10))))</f>
        <v>0.2</v>
      </c>
      <c r="AE10" s="351" t="str">
        <f>IF(AF10&lt;=20%,"Leve",IF(AF10&lt;=40%,"Menor",IF(AF10&lt;=60%,"Moderado",IF(AF10&lt;=80%,"Mayor",IF(AF10&lt;=100%,"Catastrófico")))))</f>
        <v>Leve</v>
      </c>
      <c r="AF10" s="351">
        <f>AVERAGE(AD10:AD12)</f>
        <v>0.20000000000000004</v>
      </c>
      <c r="AG10" s="347" t="str">
        <f>VLOOKUP(AA10&amp;AE10,Hoja1!$B$4:$C$28,2,0)</f>
        <v>Bajo</v>
      </c>
      <c r="AH10" s="347" t="s">
        <v>267</v>
      </c>
      <c r="AI10" s="347"/>
      <c r="AJ10" s="347"/>
      <c r="AK10" s="347"/>
      <c r="AL10" s="347"/>
      <c r="AM10" s="349"/>
      <c r="AN10" s="368"/>
    </row>
    <row r="11" spans="1:298" ht="57.75" customHeight="1" x14ac:dyDescent="0.25">
      <c r="A11" s="368"/>
      <c r="B11" s="348"/>
      <c r="C11" s="368"/>
      <c r="D11" s="396"/>
      <c r="E11" s="368"/>
      <c r="F11" s="368"/>
      <c r="G11" s="368"/>
      <c r="H11" s="368"/>
      <c r="I11" s="397"/>
      <c r="J11" s="394"/>
      <c r="K11" s="368"/>
      <c r="L11" s="395"/>
      <c r="M11" s="395"/>
      <c r="N11" s="368"/>
      <c r="O11" s="125">
        <v>2</v>
      </c>
      <c r="P11" s="151" t="s">
        <v>268</v>
      </c>
      <c r="Q11" s="125" t="str">
        <f t="shared" si="0"/>
        <v>Probabilidad</v>
      </c>
      <c r="R11" s="125" t="s">
        <v>262</v>
      </c>
      <c r="S11" s="125" t="s">
        <v>263</v>
      </c>
      <c r="T11" s="126">
        <f>VLOOKUP(R11&amp;S11,Hoja1!$Q$4:$R$9,2,0)</f>
        <v>0.45</v>
      </c>
      <c r="U11" s="125" t="s">
        <v>264</v>
      </c>
      <c r="V11" s="125" t="s">
        <v>265</v>
      </c>
      <c r="W11" s="125" t="s">
        <v>266</v>
      </c>
      <c r="X11" s="126">
        <f>IF(Q11="Probabilidad",($J$10*T11),IF(Q11="Impacto"," "))</f>
        <v>0.18000000000000002</v>
      </c>
      <c r="Y11" s="126" t="str">
        <f>IF(Z11&lt;=20%,'Tabla probabilidad'!$B$5,IF(Z11&lt;=40%,'Tabla probabilidad'!$B$6,IF(Z11&lt;=60%,'Tabla probabilidad'!$B$7,IF(Z11&lt;=80%,'Tabla probabilidad'!$B$8,IF(Z11&lt;=100%,'Tabla probabilidad'!$B$9)))))</f>
        <v>Baja</v>
      </c>
      <c r="Z11" s="126">
        <f>IF(R11="Preventivo",(J10-(J10*T11)),IF(R11="Detectivo",(J10-(J10*T11)),IF(R11="Correctivo",(J10))))</f>
        <v>0.22</v>
      </c>
      <c r="AA11" s="352"/>
      <c r="AB11" s="352"/>
      <c r="AC11" s="126" t="str">
        <f t="shared" si="1"/>
        <v>Leve</v>
      </c>
      <c r="AD11" s="126">
        <f>IF(Q11="Probabilidad",(($M$10-0)),IF(Q11="Impacto",($M$10-($M$10*T11))))</f>
        <v>0.2</v>
      </c>
      <c r="AE11" s="352"/>
      <c r="AF11" s="352"/>
      <c r="AG11" s="348"/>
      <c r="AH11" s="348"/>
      <c r="AI11" s="348"/>
      <c r="AJ11" s="348"/>
      <c r="AK11" s="348"/>
      <c r="AL11" s="348"/>
      <c r="AM11" s="350"/>
      <c r="AN11" s="368"/>
    </row>
    <row r="12" spans="1:298" ht="69.75" customHeight="1" x14ac:dyDescent="0.25">
      <c r="A12" s="368"/>
      <c r="B12" s="348"/>
      <c r="C12" s="368"/>
      <c r="D12" s="396"/>
      <c r="E12" s="368"/>
      <c r="F12" s="368"/>
      <c r="G12" s="368"/>
      <c r="H12" s="368"/>
      <c r="I12" s="397"/>
      <c r="J12" s="394"/>
      <c r="K12" s="368"/>
      <c r="L12" s="395"/>
      <c r="M12" s="395"/>
      <c r="N12" s="368"/>
      <c r="O12" s="125">
        <v>3</v>
      </c>
      <c r="P12" s="151" t="s">
        <v>269</v>
      </c>
      <c r="Q12" s="125" t="str">
        <f t="shared" si="0"/>
        <v>Probabilidad</v>
      </c>
      <c r="R12" s="125" t="s">
        <v>262</v>
      </c>
      <c r="S12" s="125" t="s">
        <v>263</v>
      </c>
      <c r="T12" s="126">
        <f>VLOOKUP(R12&amp;S12,Hoja1!$Q$4:$R$9,2,0)</f>
        <v>0.45</v>
      </c>
      <c r="U12" s="125" t="s">
        <v>264</v>
      </c>
      <c r="V12" s="125" t="s">
        <v>265</v>
      </c>
      <c r="W12" s="125" t="s">
        <v>266</v>
      </c>
      <c r="X12" s="126">
        <f t="shared" ref="X12" si="2">IF(Q12="Probabilidad",($J$10*T12),IF(Q12="Impacto"," "))</f>
        <v>0.18000000000000002</v>
      </c>
      <c r="Y12" s="126" t="str">
        <f>IF(Z12&lt;=20%,'Tabla probabilidad'!$B$5,IF(Z12&lt;=40%,'Tabla probabilidad'!$B$6,IF(Z12&lt;=60%,'Tabla probabilidad'!$B$7,IF(Z12&lt;=80%,'Tabla probabilidad'!$B$8,IF(Z12&lt;=100%,'Tabla probabilidad'!$B$9)))))</f>
        <v>Baja</v>
      </c>
      <c r="Z12" s="126">
        <f>IF(R12="Preventivo",(J10-(J10*T12)),IF(R12="Detectivo",(J10-(J10*T12)),IF(R12="Correctivo",(J10))))</f>
        <v>0.22</v>
      </c>
      <c r="AA12" s="352"/>
      <c r="AB12" s="352"/>
      <c r="AC12" s="126" t="str">
        <f t="shared" si="1"/>
        <v>Leve</v>
      </c>
      <c r="AD12" s="126">
        <f>IF(Q12="Probabilidad",(($M$10-0)),IF(Q12="Impacto",($M$10-($M$10*T12))))</f>
        <v>0.2</v>
      </c>
      <c r="AE12" s="352"/>
      <c r="AF12" s="352"/>
      <c r="AG12" s="348"/>
      <c r="AH12" s="348"/>
      <c r="AI12" s="348"/>
      <c r="AJ12" s="348"/>
      <c r="AK12" s="348"/>
      <c r="AL12" s="348"/>
      <c r="AM12" s="350"/>
      <c r="AN12" s="368"/>
    </row>
    <row r="13" spans="1:298" ht="89.25" customHeight="1" x14ac:dyDescent="0.25">
      <c r="A13" s="347">
        <v>2</v>
      </c>
      <c r="B13" s="347" t="s">
        <v>270</v>
      </c>
      <c r="C13" s="347" t="s">
        <v>255</v>
      </c>
      <c r="D13" s="347" t="s">
        <v>271</v>
      </c>
      <c r="E13" s="347" t="s">
        <v>272</v>
      </c>
      <c r="F13" s="347" t="s">
        <v>273</v>
      </c>
      <c r="G13" s="347" t="s">
        <v>259</v>
      </c>
      <c r="H13" s="347">
        <v>10</v>
      </c>
      <c r="I13" s="401" t="str">
        <f>IF(H13&lt;=2,'Tabla probabilidad'!$B$5,IF(H13&lt;=24,'Tabla probabilidad'!$B$6,IF(H13&lt;=500,'Tabla probabilidad'!$B$7,IF(H13&lt;=5000,'Tabla probabilidad'!$B$8,IF(H13&gt;5000,'Tabla probabilidad'!$B$9)))))</f>
        <v>Baja</v>
      </c>
      <c r="J13" s="351">
        <f>IF(H13&lt;=2,'Tabla probabilidad'!$D$5,IF(H13&lt;=24,'Tabla probabilidad'!$D$6,IF(H13&lt;=500,'Tabla probabilidad'!$D$7,IF(H13&lt;=5000,'Tabla probabilidad'!$D$8,IF(H13&gt;5000,'Tabla probabilidad'!$D$9)))))</f>
        <v>0.4</v>
      </c>
      <c r="K13" s="347" t="s">
        <v>260</v>
      </c>
      <c r="L13" s="347" t="str">
        <f>IF(K13="El riesgo afecta la imagen de alguna área de la organización","Leve",IF(K13="El riesgo afecta la imagen de la entidad internamente, de conocimiento general, nivel interno, alta dirección, contratista y/o de provedores","Menor",IF(K13="El riesgo afecta la imagen de la entidad con algunos usuarios de relevancia frente al logro de los objetivos","Moderado",IF(K13="El riesgo afecta la imagen de de la entidad con efecto publicitario sostenido a nivel del sector justicia","Mayor",IF(K13="El riesgo afecta la imagen de la entidad a nivel nacional, con efecto publicitarios sostenible a nivel país","Catastrófico",IF(K13="Impacto que afecte la ejecución presupuestal en un valor ≥0,5%.","Leve",IF(K13="Impacto que afecte la ejecución presupuestal en un valor ≥1%.","Menor",IF(K13="Impacto que afecte la ejecución presupuestal en un valor ≥5%.","Moderado",IF(K13="Impacto que afecte la ejecución presupuestal en un valor ≥20%.","Mayor",IF(K13="Impacto que afecte la ejecución presupuestal en un valor ≥50%.","Catastrófico",IF(K13="Incumplimiento máximo del 5% de la meta planeada","Leve",IF(K13="Incumplimiento máximo del 15% de la meta planeada","Menor",IF(K13="Incumplimiento máximo del 20% de la meta planeada","Moderado",IF(K13="Incumplimiento máximo del 50% de la meta planeada","Mayor",IF(K13="Incumplimiento máximo del 80% de la meta planeada","Catastrófico",IF(K13="Cualquier afectación a la violacion de los derechos de los ciudadanos se considera con consecuencias altas","Mayor",IF(K13="Cualquier afectación a la violacion de los derechos de los ciudadanos se considera con consecuencias desastrosas","Catastrófico",IF(K13="Afecta la Prestación del Servicio de Administración de Justicia en 5%","Leve",IF(K13="Afecta la Prestación del Servicio de Administración de Justicia en 10%","Menor",IF(K13="Afecta la Prestación del Servicio de Administración de Justicia en 15%","Moderado",IF(K13="Afecta la Prestación del Servicio de Administración de Justicia en 20%","Mayor",IF(K13="Afecta la Prestación del Servicio de Administración de Justicia en más del 50%","Catastrófico",IF(K13="Cualquier acto indebido de los servidores judiciales genera altas consecuencias para la entidad","Mayor",IF(K13="Cualquier acto indebido de los servidores judiciales genera consecuencias desastrosas para la entidad","Catastrófico",IF(K13="Si el hecho llegara a presentarse, tendría consecuencias o efectos mínimos sobre la entidad","Leve",IF(K13="Si el hecho llegara a presentarse, tendría bajo impacto o efecto sobre la entidad","Menor",IF(K13="Si el hecho llegara a presentarse, tendría medianas consecuencias o efectos sobre la entidad","Moderado",IF(K13="Si el hecho llegara a presentarse, tendría altas consecuencias o efectos sobre la entidad","Mayor",IF(K13="Si el hecho llegara a presentarse, tendría desastrosas consecuencias o efectos sobre la entidad","Catastrófico")))))))))))))))))))))))))))))</f>
        <v>Leve</v>
      </c>
      <c r="M13" s="347" t="str">
        <f>IF(K13="El riesgo afecta la imagen de alguna área de la organización","20%",IF(K13="El riesgo afecta la imagen de la entidad internamente, de conocimiento general, nivel interno, alta dirección, contratista y/o de provedores","40%",IF(K13="El riesgo afecta la imagen de la entidad con algunos usuarios de relevancia frente al logro de los objetivos","60%",IF(K13="El riesgo afecta la imagen de de la entidad con efecto publicitario sostenido a nivel del sector justicia","80%",IF(K13="El riesgo afecta la imagen de la entidad a nivel nacional, con efecto publicitarios sostenible a nivel país","100%",IF(K13="Impacto que afecte la ejecución presupuestal en un valor ≥0,5%.","20%",IF(K13="Impacto que afecte la ejecución presupuestal en un valor ≥1%.","40%",IF(K13="Impacto que afecte la ejecución presupuestal en un valor ≥5%.","60%",IF(K13="Impacto que afecte la ejecución presupuestal en un valor ≥20%.","80%",IF(K13="Impacto que afecte la ejecución presupuestal en un valor ≥50%.","100%",IF(K13="Incumplimiento máximo del 5% de la meta planeada","20%",IF(K13="Incumplimiento máximo del 15% de la meta planeada","40%",IF(K13="Incumplimiento máximo del 20% de la meta planeada","60%",IF(K13="Incumplimiento máximo del 50% de la meta planeada","80%",IF(K13="Incumplimiento máximo del 80% de la meta planeada","100%",IF(K13="Cualquier afectación a la violacion de los derechos de los ciudadanos se considera con consecuencias altas","80%",IF(K13="Cualquier afectación a la violacion de los derechos de los ciudadanos se considera con consecuencias desastrosas","100%",IF(K13="Afecta la Prestación del Servicio de Administración de Justicia en 5%","20%",IF(K13="Afecta la Prestación del Servicio de Administración de Justicia en 10%","40%",IF(K13="Afecta la Prestación del Servicio de Administración de Justicia en 15%","60%",IF(K13="Afecta la Prestación del Servicio de Administración de Justicia en 20%","80%",IF(K13="Afecta la Prestación del Servicio de Administración de Justicia en más del 50%","100%",IF(K13="Cualquier acto indebido de los servidores judiciales genera altas consecuencias para la entidad","80%",IF(K13="Cualquier acto indebido de los servidores judiciales genera consecuencias desastrosas para la entidad","100%",IF(K13="Si el hecho llegara a presentarse, tendría consecuencias o efectos mínimos sobre la entidad","20%",IF(K13="Si el hecho llegara a presentarse, tendría bajo impacto o efecto sobre la entidad","40%",IF(K13="Si el hecho llegara a presentarse, tendría medianas consecuencias o efectos sobre la entidad","60%",IF(K13="Si el hecho llegara a presentarse, tendría altas consecuencias o efectos sobre la entidad","80%",IF(K13="Si el hecho llegara a presentarse, tendría desastrosas consecuencias o efectos sobre la entidad","100%")))))))))))))))))))))))))))))</f>
        <v>20%</v>
      </c>
      <c r="N13" s="347" t="str">
        <f>VLOOKUP((I13&amp;L13),Hoja1!$B$4:$C$28,2,0)</f>
        <v>Bajo</v>
      </c>
      <c r="O13" s="148">
        <v>1</v>
      </c>
      <c r="P13" s="150" t="s">
        <v>274</v>
      </c>
      <c r="Q13" s="125" t="str">
        <f t="shared" si="0"/>
        <v>Probabilidad</v>
      </c>
      <c r="R13" s="125" t="s">
        <v>262</v>
      </c>
      <c r="S13" s="125" t="s">
        <v>263</v>
      </c>
      <c r="T13" s="126">
        <v>0.45</v>
      </c>
      <c r="U13" s="125" t="s">
        <v>264</v>
      </c>
      <c r="V13" s="125" t="s">
        <v>265</v>
      </c>
      <c r="W13" s="125" t="s">
        <v>266</v>
      </c>
      <c r="X13" s="126">
        <f>IF(Q13="Probabilidad",($J$13*T13),IF(Q13="Impacto"," "))</f>
        <v>0.18000000000000002</v>
      </c>
      <c r="Y13" s="126" t="str">
        <f>IF(Z13&lt;=20%,'Tabla probabilidad'!$B$5,IF(Z13&lt;=40%,'Tabla probabilidad'!$B$6,IF(Z13&lt;=60%,'Tabla probabilidad'!$B$7,IF(Z13&lt;=80%,'Tabla probabilidad'!$B$8,IF(Z13&lt;=100%,'Tabla probabilidad'!$B$9)))))</f>
        <v>Baja</v>
      </c>
      <c r="Z13" s="126">
        <f>IF(R13="Preventivo",(J13-(J13*T13)),IF(R13="Detectivo",(J13-(J13*T13)),IF(R13="Correctivo",(J13))))</f>
        <v>0.22</v>
      </c>
      <c r="AA13" s="351" t="str">
        <f>IF(AB13&lt;=20%,'Tabla probabilidad'!$B$5,IF(AB13&lt;=40%,'Tabla probabilidad'!$B$6,IF(AB13&lt;=60%,'Tabla probabilidad'!$B$7,IF(AB13&lt;=80%,'Tabla probabilidad'!$B$8,IF(AB13&lt;=100%,'Tabla probabilidad'!$B$9)))))</f>
        <v>Baja</v>
      </c>
      <c r="AB13" s="351">
        <f>AVERAGE(Z13:Z13)</f>
        <v>0.22</v>
      </c>
      <c r="AC13" s="126" t="str">
        <f t="shared" si="1"/>
        <v>Leve</v>
      </c>
      <c r="AD13" s="126">
        <f>IF(Q13="Probabilidad",(($M$13-0)),IF(Q13="Impacto",($M$13-($M$13*T13))))</f>
        <v>0.2</v>
      </c>
      <c r="AE13" s="351" t="str">
        <f>IF(AF13&lt;=20%,"Leve",IF(AF13&lt;=40%,"Menor",IF(AF13&lt;=60%,"Moderado",IF(AF13&lt;=80%,"Mayor",IF(AF13&lt;=100%,"Catastrófico")))))</f>
        <v>Leve</v>
      </c>
      <c r="AF13" s="351">
        <f>AVERAGE(AD13:AD13)</f>
        <v>0.2</v>
      </c>
      <c r="AG13" s="347" t="str">
        <f>VLOOKUP(AA13&amp;AE13,Hoja1!$B$4:$C$28,2,0)</f>
        <v>Bajo</v>
      </c>
      <c r="AH13" s="347" t="s">
        <v>267</v>
      </c>
      <c r="AI13" s="347"/>
      <c r="AJ13" s="347"/>
      <c r="AK13" s="148"/>
      <c r="AL13" s="148"/>
      <c r="AM13" s="184"/>
      <c r="AN13" s="125"/>
    </row>
    <row r="14" spans="1:298" ht="69.75" customHeight="1" x14ac:dyDescent="0.25">
      <c r="A14" s="348"/>
      <c r="B14" s="348"/>
      <c r="C14" s="348"/>
      <c r="D14" s="348"/>
      <c r="E14" s="348"/>
      <c r="F14" s="348"/>
      <c r="G14" s="348"/>
      <c r="H14" s="348"/>
      <c r="I14" s="403"/>
      <c r="J14" s="352"/>
      <c r="K14" s="348"/>
      <c r="L14" s="348"/>
      <c r="M14" s="348"/>
      <c r="N14" s="348"/>
      <c r="O14" s="148">
        <v>2</v>
      </c>
      <c r="P14" s="150" t="s">
        <v>275</v>
      </c>
      <c r="Q14" s="125" t="str">
        <f t="shared" si="0"/>
        <v>Probabilidad</v>
      </c>
      <c r="R14" s="125" t="s">
        <v>262</v>
      </c>
      <c r="S14" s="125" t="s">
        <v>263</v>
      </c>
      <c r="T14" s="126">
        <v>0.45</v>
      </c>
      <c r="U14" s="125" t="s">
        <v>264</v>
      </c>
      <c r="V14" s="125" t="s">
        <v>265</v>
      </c>
      <c r="W14" s="125" t="s">
        <v>266</v>
      </c>
      <c r="X14" s="126"/>
      <c r="Y14" s="126"/>
      <c r="Z14" s="126"/>
      <c r="AA14" s="352"/>
      <c r="AB14" s="352"/>
      <c r="AC14" s="126"/>
      <c r="AD14" s="126"/>
      <c r="AE14" s="352"/>
      <c r="AF14" s="352"/>
      <c r="AG14" s="348"/>
      <c r="AH14" s="348"/>
      <c r="AI14" s="348"/>
      <c r="AJ14" s="348"/>
      <c r="AK14" s="148"/>
      <c r="AL14" s="148"/>
      <c r="AM14" s="184"/>
      <c r="AN14" s="125"/>
    </row>
    <row r="15" spans="1:298" ht="42" customHeight="1" x14ac:dyDescent="0.25">
      <c r="A15" s="348"/>
      <c r="B15" s="348"/>
      <c r="C15" s="348"/>
      <c r="D15" s="348"/>
      <c r="E15" s="348"/>
      <c r="F15" s="348"/>
      <c r="G15" s="348"/>
      <c r="H15" s="348"/>
      <c r="I15" s="403"/>
      <c r="J15" s="352"/>
      <c r="K15" s="348"/>
      <c r="L15" s="348"/>
      <c r="M15" s="348"/>
      <c r="N15" s="348"/>
      <c r="O15" s="148">
        <v>3</v>
      </c>
      <c r="P15" s="150" t="s">
        <v>276</v>
      </c>
      <c r="Q15" s="125" t="str">
        <f t="shared" si="0"/>
        <v>Probabilidad</v>
      </c>
      <c r="R15" s="125" t="s">
        <v>262</v>
      </c>
      <c r="S15" s="125" t="s">
        <v>263</v>
      </c>
      <c r="T15" s="126">
        <v>0.45</v>
      </c>
      <c r="U15" s="125" t="s">
        <v>264</v>
      </c>
      <c r="V15" s="125" t="s">
        <v>265</v>
      </c>
      <c r="W15" s="125" t="s">
        <v>266</v>
      </c>
      <c r="X15" s="126"/>
      <c r="Y15" s="126"/>
      <c r="Z15" s="126"/>
      <c r="AA15" s="353"/>
      <c r="AB15" s="353"/>
      <c r="AC15" s="126"/>
      <c r="AD15" s="126"/>
      <c r="AE15" s="353"/>
      <c r="AF15" s="353"/>
      <c r="AG15" s="354"/>
      <c r="AH15" s="354"/>
      <c r="AI15" s="348"/>
      <c r="AJ15" s="354"/>
      <c r="AK15" s="148"/>
      <c r="AL15" s="148"/>
      <c r="AM15" s="184"/>
      <c r="AN15" s="125"/>
    </row>
    <row r="16" spans="1:298" ht="57" customHeight="1" x14ac:dyDescent="0.25">
      <c r="A16" s="368">
        <v>3</v>
      </c>
      <c r="B16" s="347" t="s">
        <v>280</v>
      </c>
      <c r="C16" s="368" t="s">
        <v>281</v>
      </c>
      <c r="D16" s="398" t="s">
        <v>282</v>
      </c>
      <c r="E16" s="368" t="s">
        <v>283</v>
      </c>
      <c r="F16" s="368" t="s">
        <v>284</v>
      </c>
      <c r="G16" s="368" t="s">
        <v>285</v>
      </c>
      <c r="H16" s="368">
        <v>10000</v>
      </c>
      <c r="I16" s="397" t="str">
        <f>IF(H16&lt;=2,'Tabla probabilidad'!$B$5,IF(H16&lt;=24,'Tabla probabilidad'!$B$6,IF(H16&lt;=500,'Tabla probabilidad'!$B$7,IF(H16&lt;=5000,'Tabla probabilidad'!$B$8,IF(H16&gt;5000,'Tabla probabilidad'!$B$9)))))</f>
        <v>Muy Alta</v>
      </c>
      <c r="J16" s="394">
        <f>IF(H16&lt;=2,'Tabla probabilidad'!$D$5,IF(H16&lt;=24,'Tabla probabilidad'!$D$6,IF(H16&lt;=500,'Tabla probabilidad'!$D$7,IF(H16&lt;=5000,'Tabla probabilidad'!$D$8,IF(H16&gt;5000,'Tabla probabilidad'!$D$9)))))</f>
        <v>1</v>
      </c>
      <c r="K16" s="368" t="s">
        <v>286</v>
      </c>
      <c r="L16" s="368" t="str">
        <f>IF(K16="El riesgo afecta la imagen de alguna área de la organización","Leve",IF(K16="El riesgo afecta la imagen de la entidad internamente, de conocimiento general, nivel interno, alta dirección, contratista y/o de provedores","Menor",IF(K16="El riesgo afecta la imagen de la entidad con algunos usuarios de relevancia frente al logro de los objetivos","Moderado",IF(K16="El riesgo afecta la imagen de de la entidad con efecto publicitario sostenido a nivel del sector justicia","Mayor",IF(K16="El riesgo afecta la imagen de la entidad a nivel nacional, con efecto publicitarios sostenible a nivel país","Catastrófico",IF(K16="Impacto que afecte la ejecución presupuestal en un valor ≥0,5%.","Leve",IF(K16="Impacto que afecte la ejecución presupuestal en un valor ≥1%.","Menor",IF(K16="Impacto que afecte la ejecución presupuestal en un valor ≥5%.","Moderado",IF(K16="Impacto que afecte la ejecución presupuestal en un valor ≥20%.","Mayor",IF(K16="Impacto que afecte la ejecución presupuestal en un valor ≥50%.","Catastrófico",IF(K16="Incumplimiento máximo del 5% de la meta planeada","Leve",IF(K16="Incumplimiento máximo del 15% de la meta planeada","Menor",IF(K16="Incumplimiento máximo del 20% de la meta planeada","Moderado",IF(K16="Incumplimiento máximo del 50% de la meta planeada","Mayor",IF(K16="Incumplimiento máximo del 80% de la meta planeada","Catastrófico",IF(K16="Cualquier afectación a la violacion de los derechos de los ciudadanos se considera con consecuencias altas","Mayor",IF(K16="Cualquier afectación a la violacion de los derechos de los ciudadanos se considera con consecuencias desastrosas","Catastrófico",IF(K16="Afecta la Prestación del Servicio de Administración de Justicia en 5%","Leve",IF(K16="Afecta la Prestación del Servicio de Administración de Justicia en 10%","Menor",IF(K16="Afecta la Prestación del Servicio de Administración de Justicia en 15%","Moderado",IF(K16="Afecta la Prestación del Servicio de Administración de Justicia en 20%","Mayor",IF(K16="Afecta la Prestación del Servicio de Administración de Justicia en más del 50%","Catastrófico",IF(K16="Cualquier acto indebido de los servidores judiciales genera altas consecuencias para la entidad","Mayor",IF(K16="Cualquier acto indebido de los servidores judiciales genera consecuencias desastrosas para la entidad","Catastrófico",IF(K16="Si el hecho llegara a presentarse, tendría consecuencias o efectos mínimos sobre la entidad","Leve",IF(K16="Si el hecho llegara a presentarse, tendría bajo impacto o efecto sobre la entidad","Menor",IF(K16="Si el hecho llegara a presentarse, tendría medianas consecuencias o efectos sobre la entidad","Moderado",IF(K16="Si el hecho llegara a presentarse, tendría altas consecuencias o efectos sobre la entidad","Mayor",IF(K16="Si el hecho llegara a presentarse, tendría desastrosas consecuencias o efectos sobre la entidad","Catastrófico")))))))))))))))))))))))))))))</f>
        <v>Mayor</v>
      </c>
      <c r="M16" s="368" t="str">
        <f>IF(K16="El riesgo afecta la imagen de alguna área de la organización","20%",IF(K16="El riesgo afecta la imagen de la entidad internamente, de conocimiento general, nivel interno, alta dirección, contratista y/o de provedores","40%",IF(K16="El riesgo afecta la imagen de la entidad con algunos usuarios de relevancia frente al logro de los objetivos","60%",IF(K16="El riesgo afecta la imagen de de la entidad con efecto publicitario sostenido a nivel del sector justicia","80%",IF(K16="El riesgo afecta la imagen de la entidad a nivel nacional, con efecto publicitarios sostenible a nivel país","100%",IF(K16="Impacto que afecte la ejecución presupuestal en un valor ≥0,5%.","20%",IF(K16="Impacto que afecte la ejecución presupuestal en un valor ≥1%.","40%",IF(K16="Impacto que afecte la ejecución presupuestal en un valor ≥5%.","60%",IF(K16="Impacto que afecte la ejecución presupuestal en un valor ≥20%.","80%",IF(K16="Impacto que afecte la ejecución presupuestal en un valor ≥50%.","100%",IF(K16="Incumplimiento máximo del 5% de la meta planeada","20%",IF(K16="Incumplimiento máximo del 15% de la meta planeada","40%",IF(K16="Incumplimiento máximo del 20% de la meta planeada","60%",IF(K16="Incumplimiento máximo del 50% de la meta planeada","80%",IF(K16="Incumplimiento máximo del 80% de la meta planeada","100%",IF(K16="Cualquier afectación a la violacion de los derechos de los ciudadanos se considera con consecuencias altas","80%",IF(K16="Cualquier afectación a la violacion de los derechos de los ciudadanos se considera con consecuencias desastrosas","100%",IF(K16="Afecta la Prestación del Servicio de Administración de Justicia en 5%","20%",IF(K16="Afecta la Prestación del Servicio de Administración de Justicia en 10%","40%",IF(K16="Afecta la Prestación del Servicio de Administración de Justicia en 15%","60%",IF(K16="Afecta la Prestación del Servicio de Administración de Justicia en 20%","80%",IF(K16="Afecta la Prestación del Servicio de Administración de Justicia en más del 50%","100%",IF(K16="Cualquier acto indebido de los servidores judiciales genera altas consecuencias para la entidad","80%",IF(K16="Cualquier acto indebido de los servidores judiciales genera consecuencias desastrosas para la entidad","100%",IF(K16="Si el hecho llegara a presentarse, tendría consecuencias o efectos mínimos sobre la entidad","20%",IF(K16="Si el hecho llegara a presentarse, tendría bajo impacto o efecto sobre la entidad","40%",IF(K16="Si el hecho llegara a presentarse, tendría medianas consecuencias o efectos sobre la entidad","60%",IF(K16="Si el hecho llegara a presentarse, tendría altas consecuencias o efectos sobre la entidad","80%",IF(K16="Si el hecho llegara a presentarse, tendría desastrosas consecuencias o efectos sobre la entidad","100%")))))))))))))))))))))))))))))</f>
        <v>80%</v>
      </c>
      <c r="N16" s="368" t="str">
        <f>VLOOKUP((I16&amp;L16),Hoja1!$B$4:$C$28,2,0)</f>
        <v xml:space="preserve">Alto </v>
      </c>
      <c r="O16" s="125">
        <v>1</v>
      </c>
      <c r="P16" s="151" t="s">
        <v>287</v>
      </c>
      <c r="Q16" s="125" t="str">
        <f t="shared" si="0"/>
        <v>Probabilidad</v>
      </c>
      <c r="R16" s="125" t="s">
        <v>262</v>
      </c>
      <c r="S16" s="125" t="s">
        <v>263</v>
      </c>
      <c r="T16" s="126">
        <f>VLOOKUP(R16&amp;S16,Hoja1!$Q$4:$R$9,2,0)</f>
        <v>0.45</v>
      </c>
      <c r="U16" s="125" t="s">
        <v>264</v>
      </c>
      <c r="V16" s="125" t="s">
        <v>265</v>
      </c>
      <c r="W16" s="125" t="s">
        <v>266</v>
      </c>
      <c r="X16" s="126">
        <f>IF(Q16="Probabilidad",($J$16*T16),IF(Q16="Impacto"," "))</f>
        <v>0.45</v>
      </c>
      <c r="Y16" s="126" t="str">
        <f>IF(Z16&lt;=20%,'Tabla probabilidad'!$B$5,IF(Z16&lt;=40%,'Tabla probabilidad'!$B$6,IF(Z16&lt;=60%,'Tabla probabilidad'!$B$7,IF(Z16&lt;=80%,'Tabla probabilidad'!$B$8,IF(Z16&lt;=100%,'Tabla probabilidad'!$B$9)))))</f>
        <v>Media</v>
      </c>
      <c r="Z16" s="126">
        <f>IF(R16="Preventivo",(J16-(J16*T16)),IF(R16="Detectivo",(J16-(J16*T16)),IF(R16="Correctivo",(J16))))</f>
        <v>0.55000000000000004</v>
      </c>
      <c r="AA16" s="351" t="str">
        <f>IF(AB16&lt;=20%,'Tabla probabilidad'!$B$5,IF(AB16&lt;=40%,'Tabla probabilidad'!$B$6,IF(AB16&lt;=60%,'Tabla probabilidad'!$B$7,IF(AB16&lt;=80%,'Tabla probabilidad'!$B$8,IF(AB16&lt;=100%,'Tabla probabilidad'!$B$9)))))</f>
        <v>Media</v>
      </c>
      <c r="AB16" s="351">
        <f>AVERAGE(Z16:Z20)</f>
        <v>0.59000000000000008</v>
      </c>
      <c r="AC16" s="126" t="str">
        <f t="shared" si="1"/>
        <v>Mayor</v>
      </c>
      <c r="AD16" s="126">
        <f>IF(Q16="Probabilidad",(($M$16-0)),IF(Q16="Impacto",($M$16-($M$16*T16))))</f>
        <v>0.8</v>
      </c>
      <c r="AE16" s="351" t="str">
        <f>IF(AF16&lt;=20%,"Leve",IF(AF16&lt;=40%,"Menor",IF(AF16&lt;=60%,"Moderado",IF(AF16&lt;=80%,"Mayor",IF(AF16&lt;=100%,"Catastrófico")))))</f>
        <v>Mayor</v>
      </c>
      <c r="AF16" s="351">
        <f>AVERAGE(AD16:AD20)</f>
        <v>0.8</v>
      </c>
      <c r="AG16" s="347" t="str">
        <f>VLOOKUP(AA16&amp;AE16,Hoja1!$B$4:$C$28,2,0)</f>
        <v xml:space="preserve">Alto </v>
      </c>
      <c r="AH16" s="347" t="s">
        <v>288</v>
      </c>
      <c r="AI16" s="347"/>
      <c r="AJ16" s="347"/>
      <c r="AK16" s="347"/>
      <c r="AL16" s="347"/>
      <c r="AM16" s="349"/>
      <c r="AN16" s="368"/>
    </row>
    <row r="17" spans="1:40" ht="42.75" customHeight="1" x14ac:dyDescent="0.25">
      <c r="A17" s="368"/>
      <c r="B17" s="348"/>
      <c r="C17" s="368"/>
      <c r="D17" s="399"/>
      <c r="E17" s="368"/>
      <c r="F17" s="368"/>
      <c r="G17" s="368"/>
      <c r="H17" s="368"/>
      <c r="I17" s="397"/>
      <c r="J17" s="394"/>
      <c r="K17" s="368"/>
      <c r="L17" s="395"/>
      <c r="M17" s="395"/>
      <c r="N17" s="368"/>
      <c r="O17" s="125">
        <v>2</v>
      </c>
      <c r="P17" s="151" t="s">
        <v>289</v>
      </c>
      <c r="Q17" s="125" t="str">
        <f t="shared" si="0"/>
        <v>Probabilidad</v>
      </c>
      <c r="R17" s="125" t="s">
        <v>262</v>
      </c>
      <c r="S17" s="125" t="s">
        <v>263</v>
      </c>
      <c r="T17" s="126">
        <f>VLOOKUP(R17&amp;S17,Hoja1!$Q$4:$R$9,2,0)</f>
        <v>0.45</v>
      </c>
      <c r="U17" s="125" t="s">
        <v>264</v>
      </c>
      <c r="V17" s="125" t="s">
        <v>265</v>
      </c>
      <c r="W17" s="125" t="s">
        <v>266</v>
      </c>
      <c r="X17" s="126">
        <f t="shared" ref="X17:X20" si="3">IF(Q17="Probabilidad",($J$16*T17),IF(Q17="Impacto"," "))</f>
        <v>0.45</v>
      </c>
      <c r="Y17" s="126" t="str">
        <f>IF(Z17&lt;=20%,'Tabla probabilidad'!$B$5,IF(Z17&lt;=40%,'Tabla probabilidad'!$B$6,IF(Z17&lt;=60%,'Tabla probabilidad'!$B$7,IF(Z17&lt;=80%,'Tabla probabilidad'!$B$8,IF(Z17&lt;=100%,'Tabla probabilidad'!$B$9)))))</f>
        <v>Media</v>
      </c>
      <c r="Z17" s="126">
        <f>IF(R17="Preventivo",(J16-(J16*T17)),IF(R17="Detectivo",(J16-(J16*T17)),IF(R17="Correctivo",(J16))))</f>
        <v>0.55000000000000004</v>
      </c>
      <c r="AA17" s="352"/>
      <c r="AB17" s="352"/>
      <c r="AC17" s="126" t="str">
        <f t="shared" si="1"/>
        <v>Mayor</v>
      </c>
      <c r="AD17" s="126">
        <f t="shared" ref="AD17:AD20" si="4">IF(Q17="Probabilidad",(($M$16-0)),IF(Q17="Impacto",($M$16-($M$16*T17))))</f>
        <v>0.8</v>
      </c>
      <c r="AE17" s="352"/>
      <c r="AF17" s="352"/>
      <c r="AG17" s="348"/>
      <c r="AH17" s="348"/>
      <c r="AI17" s="348"/>
      <c r="AJ17" s="348"/>
      <c r="AK17" s="348"/>
      <c r="AL17" s="348"/>
      <c r="AM17" s="350"/>
      <c r="AN17" s="368"/>
    </row>
    <row r="18" spans="1:40" ht="75.75" customHeight="1" x14ac:dyDescent="0.25">
      <c r="A18" s="368"/>
      <c r="B18" s="348"/>
      <c r="C18" s="368"/>
      <c r="D18" s="399"/>
      <c r="E18" s="368"/>
      <c r="F18" s="368"/>
      <c r="G18" s="368"/>
      <c r="H18" s="368"/>
      <c r="I18" s="397"/>
      <c r="J18" s="394"/>
      <c r="K18" s="368"/>
      <c r="L18" s="395"/>
      <c r="M18" s="395"/>
      <c r="N18" s="368"/>
      <c r="O18" s="125">
        <v>3</v>
      </c>
      <c r="P18" s="151" t="s">
        <v>290</v>
      </c>
      <c r="Q18" s="125" t="str">
        <f t="shared" si="0"/>
        <v>Probabilidad</v>
      </c>
      <c r="R18" s="125" t="s">
        <v>262</v>
      </c>
      <c r="S18" s="125" t="s">
        <v>263</v>
      </c>
      <c r="T18" s="126">
        <f>VLOOKUP(R18&amp;S18,Hoja1!$Q$4:$R$9,2,0)</f>
        <v>0.45</v>
      </c>
      <c r="U18" s="125" t="s">
        <v>264</v>
      </c>
      <c r="V18" s="125" t="s">
        <v>265</v>
      </c>
      <c r="W18" s="125" t="s">
        <v>266</v>
      </c>
      <c r="X18" s="126">
        <f t="shared" si="3"/>
        <v>0.45</v>
      </c>
      <c r="Y18" s="126" t="str">
        <f>IF(Z18&lt;=20%,'Tabla probabilidad'!$B$5,IF(Z18&lt;=40%,'Tabla probabilidad'!$B$6,IF(Z18&lt;=60%,'Tabla probabilidad'!$B$7,IF(Z18&lt;=80%,'Tabla probabilidad'!$B$8,IF(Z18&lt;=100%,'Tabla probabilidad'!$B$9)))))</f>
        <v>Media</v>
      </c>
      <c r="Z18" s="126">
        <f>IF(R18="Preventivo",(J16-(J16*T18)),IF(R18="Detectivo",(J16-(J16*T18)),IF(R18="Correctivo",(J16))))</f>
        <v>0.55000000000000004</v>
      </c>
      <c r="AA18" s="352"/>
      <c r="AB18" s="352"/>
      <c r="AC18" s="126" t="str">
        <f t="shared" si="1"/>
        <v>Mayor</v>
      </c>
      <c r="AD18" s="126">
        <f t="shared" si="4"/>
        <v>0.8</v>
      </c>
      <c r="AE18" s="352"/>
      <c r="AF18" s="352"/>
      <c r="AG18" s="348"/>
      <c r="AH18" s="348"/>
      <c r="AI18" s="348"/>
      <c r="AJ18" s="348"/>
      <c r="AK18" s="348"/>
      <c r="AL18" s="348"/>
      <c r="AM18" s="350"/>
      <c r="AN18" s="368"/>
    </row>
    <row r="19" spans="1:40" ht="72" customHeight="1" thickBot="1" x14ac:dyDescent="0.3">
      <c r="A19" s="368"/>
      <c r="B19" s="348"/>
      <c r="C19" s="368"/>
      <c r="D19" s="399"/>
      <c r="E19" s="368"/>
      <c r="F19" s="368"/>
      <c r="G19" s="368"/>
      <c r="H19" s="368"/>
      <c r="I19" s="397"/>
      <c r="J19" s="394"/>
      <c r="K19" s="368"/>
      <c r="L19" s="395"/>
      <c r="M19" s="395"/>
      <c r="N19" s="368"/>
      <c r="O19" s="125">
        <v>4</v>
      </c>
      <c r="P19" s="152" t="s">
        <v>291</v>
      </c>
      <c r="Q19" s="125" t="str">
        <f t="shared" si="0"/>
        <v>Probabilidad</v>
      </c>
      <c r="R19" s="125" t="s">
        <v>292</v>
      </c>
      <c r="S19" s="125" t="s">
        <v>263</v>
      </c>
      <c r="T19" s="126">
        <f>VLOOKUP(R19&amp;S19,Hoja1!$Q$4:$R$9,2,0)</f>
        <v>0.35</v>
      </c>
      <c r="U19" s="125" t="s">
        <v>264</v>
      </c>
      <c r="V19" s="125" t="s">
        <v>265</v>
      </c>
      <c r="W19" s="125" t="s">
        <v>266</v>
      </c>
      <c r="X19" s="126">
        <f t="shared" si="3"/>
        <v>0.35</v>
      </c>
      <c r="Y19" s="126" t="str">
        <f>IF(Z19&lt;=20%,'Tabla probabilidad'!$B$5,IF(Z19&lt;=40%,'Tabla probabilidad'!$B$6,IF(Z19&lt;=60%,'Tabla probabilidad'!$B$7,IF(Z19&lt;=80%,'Tabla probabilidad'!$B$8,IF(Z19&lt;=100%,'Tabla probabilidad'!$B$9)))))</f>
        <v>Alta</v>
      </c>
      <c r="Z19" s="126">
        <f>IF(R19="Preventivo",(J16-(J16*T19)),IF(R19="Detectivo",(J16-(J16*T19)),IF(R19="Correctivo",(J16))))</f>
        <v>0.65</v>
      </c>
      <c r="AA19" s="352"/>
      <c r="AB19" s="352"/>
      <c r="AC19" s="126" t="str">
        <f t="shared" si="1"/>
        <v>Mayor</v>
      </c>
      <c r="AD19" s="126">
        <f t="shared" si="4"/>
        <v>0.8</v>
      </c>
      <c r="AE19" s="352"/>
      <c r="AF19" s="352"/>
      <c r="AG19" s="348"/>
      <c r="AH19" s="348"/>
      <c r="AI19" s="348"/>
      <c r="AJ19" s="348"/>
      <c r="AK19" s="348"/>
      <c r="AL19" s="348"/>
      <c r="AM19" s="350"/>
      <c r="AN19" s="368"/>
    </row>
    <row r="20" spans="1:40" ht="74.25" customHeight="1" thickBot="1" x14ac:dyDescent="0.3">
      <c r="A20" s="368"/>
      <c r="B20" s="354"/>
      <c r="C20" s="368"/>
      <c r="D20" s="400"/>
      <c r="E20" s="368"/>
      <c r="F20" s="368"/>
      <c r="G20" s="368"/>
      <c r="H20" s="368"/>
      <c r="I20" s="397"/>
      <c r="J20" s="394"/>
      <c r="K20" s="368"/>
      <c r="L20" s="395"/>
      <c r="M20" s="395"/>
      <c r="N20" s="368"/>
      <c r="O20" s="125">
        <v>5</v>
      </c>
      <c r="P20" s="147" t="s">
        <v>293</v>
      </c>
      <c r="Q20" s="125" t="str">
        <f t="shared" si="0"/>
        <v>Probabilidad</v>
      </c>
      <c r="R20" s="125" t="s">
        <v>292</v>
      </c>
      <c r="S20" s="125" t="s">
        <v>263</v>
      </c>
      <c r="T20" s="126">
        <f>VLOOKUP(R20&amp;S20,Hoja1!$Q$4:$R$9,2,0)</f>
        <v>0.35</v>
      </c>
      <c r="U20" s="125" t="s">
        <v>264</v>
      </c>
      <c r="V20" s="125" t="s">
        <v>265</v>
      </c>
      <c r="W20" s="125" t="s">
        <v>266</v>
      </c>
      <c r="X20" s="126">
        <f t="shared" si="3"/>
        <v>0.35</v>
      </c>
      <c r="Y20" s="126" t="str">
        <f>IF(Z20&lt;=20%,'Tabla probabilidad'!$B$5,IF(Z20&lt;=40%,'Tabla probabilidad'!$B$6,IF(Z20&lt;=60%,'Tabla probabilidad'!$B$7,IF(Z20&lt;=80%,'Tabla probabilidad'!$B$8,IF(Z20&lt;=100%,'Tabla probabilidad'!$B$9)))))</f>
        <v>Alta</v>
      </c>
      <c r="Z20" s="126">
        <f>IF(R20="Preventivo",(J16-(J16*T20)),IF(R20="Detectivo",(J16-(J16*T20)),IF(R20="Correctivo",(J16))))</f>
        <v>0.65</v>
      </c>
      <c r="AA20" s="353"/>
      <c r="AB20" s="353"/>
      <c r="AC20" s="126" t="str">
        <f t="shared" si="1"/>
        <v>Mayor</v>
      </c>
      <c r="AD20" s="126">
        <f t="shared" si="4"/>
        <v>0.8</v>
      </c>
      <c r="AE20" s="353"/>
      <c r="AF20" s="353"/>
      <c r="AG20" s="354"/>
      <c r="AH20" s="354"/>
      <c r="AI20" s="354"/>
      <c r="AJ20" s="354"/>
      <c r="AK20" s="354"/>
      <c r="AL20" s="354"/>
      <c r="AM20" s="402"/>
      <c r="AN20" s="368"/>
    </row>
    <row r="21" spans="1:40" ht="48" customHeight="1" x14ac:dyDescent="0.25">
      <c r="A21" s="368">
        <v>4</v>
      </c>
      <c r="B21" s="347" t="s">
        <v>294</v>
      </c>
      <c r="C21" s="368" t="s">
        <v>277</v>
      </c>
      <c r="D21" s="398" t="s">
        <v>295</v>
      </c>
      <c r="E21" s="368" t="s">
        <v>296</v>
      </c>
      <c r="F21" s="368" t="s">
        <v>297</v>
      </c>
      <c r="G21" s="368" t="s">
        <v>298</v>
      </c>
      <c r="H21" s="368">
        <v>10000</v>
      </c>
      <c r="I21" s="397" t="str">
        <f>IF(H21&lt;=2,'Tabla probabilidad'!$B$5,IF(H21&lt;=24,'Tabla probabilidad'!$B$6,IF(H21&lt;=500,'Tabla probabilidad'!$B$7,IF(H21&lt;=5000,'Tabla probabilidad'!$B$8,IF(H21&gt;5000,'Tabla probabilidad'!$B$9)))))</f>
        <v>Muy Alta</v>
      </c>
      <c r="J21" s="394">
        <f>IF(H21&lt;=2,'Tabla probabilidad'!$D$5,IF(H21&lt;=24,'Tabla probabilidad'!$D$6,IF(H21&lt;=500,'Tabla probabilidad'!$D$7,IF(H21&lt;=5000,'Tabla probabilidad'!$D$8,IF(H21&gt;5000,'Tabla probabilidad'!$D$9)))))</f>
        <v>1</v>
      </c>
      <c r="K21" s="368" t="s">
        <v>278</v>
      </c>
      <c r="L21" s="368" t="str">
        <f>IF(K21="El riesgo afecta la imagen de alguna área de la organización","Leve",IF(K21="El riesgo afecta la imagen de la entidad internamente, de conocimiento general, nivel interno, alta dirección, contratista y/o de provedores","Menor",IF(K21="El riesgo afecta la imagen de la entidad con algunos usuarios de relevancia frente al logro de los objetivos","Moderado",IF(K21="El riesgo afecta la imagen de de la entidad con efecto publicitario sostenido a nivel del sector justicia","Mayor",IF(K21="El riesgo afecta la imagen de la entidad a nivel nacional, con efecto publicitarios sostenible a nivel país","Catastrófico",IF(K21="Impacto que afecte la ejecución presupuestal en un valor ≥0,5%.","Leve",IF(K21="Impacto que afecte la ejecución presupuestal en un valor ≥1%.","Menor",IF(K21="Impacto que afecte la ejecución presupuestal en un valor ≥5%.","Moderado",IF(K21="Impacto que afecte la ejecución presupuestal en un valor ≥20%.","Mayor",IF(K21="Impacto que afecte la ejecución presupuestal en un valor ≥50%.","Catastrófico",IF(K21="Incumplimiento máximo del 5% de la meta planeada","Leve",IF(K21="Incumplimiento máximo del 15% de la meta planeada","Menor",IF(K21="Incumplimiento máximo del 20% de la meta planeada","Moderado",IF(K21="Incumplimiento máximo del 50% de la meta planeada","Mayor",IF(K21="Incumplimiento máximo del 80% de la meta planeada","Catastrófico",IF(K21="Cualquier afectación a la violacion de los derechos de los ciudadanos se considera con consecuencias altas","Mayor",IF(K21="Cualquier afectación a la violacion de los derechos de los ciudadanos se considera con consecuencias desastrosas","Catastrófico",IF(K21="Afecta la Prestación del Servicio de Administración de Justicia en 5%","Leve",IF(K21="Afecta la Prestación del Servicio de Administración de Justicia en 10%","Menor",IF(K21="Afecta la Prestación del Servicio de Administración de Justicia en 15%","Moderado",IF(K21="Afecta la Prestación del Servicio de Administración de Justicia en 20%","Mayor",IF(K21="Afecta la Prestación del Servicio de Administración de Justicia en más del 50%","Catastrófico",IF(K21="Cualquier acto indebido de los servidores judiciales genera altas consecuencias para la entidad","Mayor",IF(K21="Cualquier acto indebido de los servidores judiciales genera consecuencias desastrosas para la entidad","Catastrófico",IF(K21="Si el hecho llegara a presentarse, tendría consecuencias o efectos mínimos sobre la entidad","Leve",IF(K21="Si el hecho llegara a presentarse, tendría bajo impacto o efecto sobre la entidad","Menor",IF(K21="Si el hecho llegara a presentarse, tendría medianas consecuencias o efectos sobre la entidad","Moderado",IF(K21="Si el hecho llegara a presentarse, tendría altas consecuencias o efectos sobre la entidad","Mayor",IF(K21="Si el hecho llegara a presentarse, tendría desastrosas consecuencias o efectos sobre la entidad","Catastrófico")))))))))))))))))))))))))))))</f>
        <v>Moderado</v>
      </c>
      <c r="M21" s="368" t="str">
        <f>IF(K21="El riesgo afecta la imagen de alguna área de la organización","20%",IF(K21="El riesgo afecta la imagen de la entidad internamente, de conocimiento general, nivel interno, alta dirección, contratista y/o de provedores","40%",IF(K21="El riesgo afecta la imagen de la entidad con algunos usuarios de relevancia frente al logro de los objetivos","60%",IF(K21="El riesgo afecta la imagen de de la entidad con efecto publicitario sostenido a nivel del sector justicia","80%",IF(K21="El riesgo afecta la imagen de la entidad a nivel nacional, con efecto publicitarios sostenible a nivel país","100%",IF(K21="Impacto que afecte la ejecución presupuestal en un valor ≥0,5%.","20%",IF(K21="Impacto que afecte la ejecución presupuestal en un valor ≥1%.","40%",IF(K21="Impacto que afecte la ejecución presupuestal en un valor ≥5%.","60%",IF(K21="Impacto que afecte la ejecución presupuestal en un valor ≥20%.","80%",IF(K21="Impacto que afecte la ejecución presupuestal en un valor ≥50%.","100%",IF(K21="Incumplimiento máximo del 5% de la meta planeada","20%",IF(K21="Incumplimiento máximo del 15% de la meta planeada","40%",IF(K21="Incumplimiento máximo del 20% de la meta planeada","60%",IF(K21="Incumplimiento máximo del 50% de la meta planeada","80%",IF(K21="Incumplimiento máximo del 80% de la meta planeada","100%",IF(K21="Cualquier afectación a la violacion de los derechos de los ciudadanos se considera con consecuencias altas","80%",IF(K21="Cualquier afectación a la violacion de los derechos de los ciudadanos se considera con consecuencias desastrosas","100%",IF(K21="Afecta la Prestación del Servicio de Administración de Justicia en 5%","20%",IF(K21="Afecta la Prestación del Servicio de Administración de Justicia en 10%","40%",IF(K21="Afecta la Prestación del Servicio de Administración de Justicia en 15%","60%",IF(K21="Afecta la Prestación del Servicio de Administración de Justicia en 20%","80%",IF(K21="Afecta la Prestación del Servicio de Administración de Justicia en más del 50%","100%",IF(K21="Cualquier acto indebido de los servidores judiciales genera altas consecuencias para la entidad","80%",IF(K21="Cualquier acto indebido de los servidores judiciales genera consecuencias desastrosas para la entidad","100%",IF(K21="Si el hecho llegara a presentarse, tendría consecuencias o efectos mínimos sobre la entidad","20%",IF(K21="Si el hecho llegara a presentarse, tendría bajo impacto o efecto sobre la entidad","40%",IF(K21="Si el hecho llegara a presentarse, tendría medianas consecuencias o efectos sobre la entidad","60%",IF(K21="Si el hecho llegara a presentarse, tendría altas consecuencias o efectos sobre la entidad","80%",IF(K21="Si el hecho llegara a presentarse, tendría desastrosas consecuencias o efectos sobre la entidad","100%")))))))))))))))))))))))))))))</f>
        <v>60%</v>
      </c>
      <c r="N21" s="368" t="str">
        <f>VLOOKUP((I21&amp;L21),Hoja1!$B$4:$C$28,2,0)</f>
        <v xml:space="preserve">Alto </v>
      </c>
      <c r="O21" s="125">
        <v>1</v>
      </c>
      <c r="P21" s="151" t="s">
        <v>299</v>
      </c>
      <c r="Q21" s="125" t="str">
        <f t="shared" si="0"/>
        <v>Probabilidad</v>
      </c>
      <c r="R21" s="125" t="s">
        <v>262</v>
      </c>
      <c r="S21" s="125" t="s">
        <v>263</v>
      </c>
      <c r="T21" s="126">
        <f>VLOOKUP(R21&amp;S21,Hoja1!$Q$4:$R$9,2,0)</f>
        <v>0.45</v>
      </c>
      <c r="U21" s="125" t="s">
        <v>264</v>
      </c>
      <c r="V21" s="125" t="s">
        <v>265</v>
      </c>
      <c r="W21" s="125" t="s">
        <v>266</v>
      </c>
      <c r="X21" s="126">
        <f>IF(Q21="Probabilidad",($J$21*T21),IF(Q21="Impacto"," "))</f>
        <v>0.45</v>
      </c>
      <c r="Y21" s="126" t="str">
        <f>IF(Z21&lt;=20%,'Tabla probabilidad'!$B$5,IF(Z21&lt;=40%,'Tabla probabilidad'!$B$6,IF(Z21&lt;=60%,'Tabla probabilidad'!$B$7,IF(Z21&lt;=80%,'Tabla probabilidad'!$B$8,IF(Z21&lt;=100%,'Tabla probabilidad'!$B$9)))))</f>
        <v>Media</v>
      </c>
      <c r="Z21" s="126">
        <f>IF(R21="Preventivo",(J21-(J21*T21)),IF(R21="Detectivo",(J21-(J21*T21)),IF(R21="Correctivo",(J21))))</f>
        <v>0.55000000000000004</v>
      </c>
      <c r="AA21" s="351" t="str">
        <f>IF(AB21&lt;=20%,'Tabla probabilidad'!$B$5,IF(AB21&lt;=40%,'Tabla probabilidad'!$B$6,IF(AB21&lt;=60%,'Tabla probabilidad'!$B$7,IF(AB21&lt;=80%,'Tabla probabilidad'!$B$8,IF(AB21&lt;=100%,'Tabla probabilidad'!$B$9)))))</f>
        <v>Media</v>
      </c>
      <c r="AB21" s="351">
        <f>AVERAGE(Z21:Z25)</f>
        <v>0.55000000000000004</v>
      </c>
      <c r="AC21" s="126" t="str">
        <f t="shared" si="1"/>
        <v>Moderado</v>
      </c>
      <c r="AD21" s="126">
        <f>IF(Q21="Probabilidad",(($M$21-0)),IF(Q21="Impacto",($M$21-($M$21*T21))))</f>
        <v>0.6</v>
      </c>
      <c r="AE21" s="351" t="str">
        <f>IF(AF21&lt;=20%,"Leve",IF(AF21&lt;=40%,"Menor",IF(AF21&lt;=60%,"Moderado",IF(AF21&lt;=80%,"Mayor",IF(AF21&lt;=100%,"Catastrófico")))))</f>
        <v>Moderado</v>
      </c>
      <c r="AF21" s="351">
        <f>AVERAGE(AD21:AD25)</f>
        <v>0.6</v>
      </c>
      <c r="AG21" s="347" t="str">
        <f>VLOOKUP(AA21&amp;AE21,Hoja1!$B$4:$C$28,2,0)</f>
        <v>Moderado</v>
      </c>
      <c r="AH21" s="347" t="s">
        <v>267</v>
      </c>
      <c r="AI21" s="347"/>
      <c r="AJ21" s="347"/>
      <c r="AK21" s="347"/>
      <c r="AL21" s="347"/>
      <c r="AM21" s="349"/>
      <c r="AN21" s="368"/>
    </row>
    <row r="22" spans="1:40" ht="55.5" customHeight="1" x14ac:dyDescent="0.25">
      <c r="A22" s="368"/>
      <c r="B22" s="348"/>
      <c r="C22" s="368"/>
      <c r="D22" s="399"/>
      <c r="E22" s="368"/>
      <c r="F22" s="368"/>
      <c r="G22" s="368"/>
      <c r="H22" s="368"/>
      <c r="I22" s="397"/>
      <c r="J22" s="394"/>
      <c r="K22" s="368"/>
      <c r="L22" s="395"/>
      <c r="M22" s="395"/>
      <c r="N22" s="368"/>
      <c r="O22" s="125">
        <v>2</v>
      </c>
      <c r="P22" s="151" t="s">
        <v>300</v>
      </c>
      <c r="Q22" s="125" t="str">
        <f t="shared" si="0"/>
        <v>Probabilidad</v>
      </c>
      <c r="R22" s="125" t="s">
        <v>262</v>
      </c>
      <c r="S22" s="125" t="s">
        <v>263</v>
      </c>
      <c r="T22" s="126">
        <f>VLOOKUP(R22&amp;S22,Hoja1!$Q$4:$R$9,2,0)</f>
        <v>0.45</v>
      </c>
      <c r="U22" s="125" t="s">
        <v>264</v>
      </c>
      <c r="V22" s="125" t="s">
        <v>265</v>
      </c>
      <c r="W22" s="125" t="s">
        <v>266</v>
      </c>
      <c r="X22" s="126">
        <f t="shared" ref="X22:X25" si="5">IF(Q22="Probabilidad",($J$21*T22),IF(Q22="Impacto"," "))</f>
        <v>0.45</v>
      </c>
      <c r="Y22" s="126" t="str">
        <f>IF(Z22&lt;=20%,'Tabla probabilidad'!$B$5,IF(Z22&lt;=40%,'Tabla probabilidad'!$B$6,IF(Z22&lt;=60%,'Tabla probabilidad'!$B$7,IF(Z22&lt;=80%,'Tabla probabilidad'!$B$8,IF(Z22&lt;=100%,'Tabla probabilidad'!$B$9)))))</f>
        <v>Media</v>
      </c>
      <c r="Z22" s="126">
        <f>IF(R22="Preventivo",(J21-(J21*T22)),IF(R22="Detectivo",(J21-(J21*T22)),IF(R22="Correctivo",(J21))))</f>
        <v>0.55000000000000004</v>
      </c>
      <c r="AA22" s="352"/>
      <c r="AB22" s="352"/>
      <c r="AC22" s="126" t="str">
        <f t="shared" si="1"/>
        <v>Moderado</v>
      </c>
      <c r="AD22" s="126">
        <f t="shared" ref="AD22:AD25" si="6">IF(Q22="Probabilidad",(($M$21-0)),IF(Q22="Impacto",($M$21-($M$21*T22))))</f>
        <v>0.6</v>
      </c>
      <c r="AE22" s="352"/>
      <c r="AF22" s="352"/>
      <c r="AG22" s="348"/>
      <c r="AH22" s="348"/>
      <c r="AI22" s="348"/>
      <c r="AJ22" s="348"/>
      <c r="AK22" s="348"/>
      <c r="AL22" s="348"/>
      <c r="AM22" s="350"/>
      <c r="AN22" s="368"/>
    </row>
    <row r="23" spans="1:40" ht="42" customHeight="1" x14ac:dyDescent="0.25">
      <c r="A23" s="368"/>
      <c r="B23" s="348"/>
      <c r="C23" s="368"/>
      <c r="D23" s="399"/>
      <c r="E23" s="368"/>
      <c r="F23" s="368"/>
      <c r="G23" s="368"/>
      <c r="H23" s="368"/>
      <c r="I23" s="397"/>
      <c r="J23" s="394"/>
      <c r="K23" s="368"/>
      <c r="L23" s="395"/>
      <c r="M23" s="395"/>
      <c r="N23" s="368"/>
      <c r="O23" s="125">
        <v>3</v>
      </c>
      <c r="P23" s="151" t="s">
        <v>301</v>
      </c>
      <c r="Q23" s="125" t="str">
        <f t="shared" si="0"/>
        <v>Probabilidad</v>
      </c>
      <c r="R23" s="125" t="s">
        <v>262</v>
      </c>
      <c r="S23" s="125" t="s">
        <v>263</v>
      </c>
      <c r="T23" s="126">
        <f>VLOOKUP(R23&amp;S23,Hoja1!$Q$4:$R$9,2,0)</f>
        <v>0.45</v>
      </c>
      <c r="U23" s="125" t="s">
        <v>264</v>
      </c>
      <c r="V23" s="125" t="s">
        <v>265</v>
      </c>
      <c r="W23" s="125" t="s">
        <v>266</v>
      </c>
      <c r="X23" s="126">
        <f t="shared" si="5"/>
        <v>0.45</v>
      </c>
      <c r="Y23" s="126" t="str">
        <f>IF(Z23&lt;=20%,'Tabla probabilidad'!$B$5,IF(Z23&lt;=40%,'Tabla probabilidad'!$B$6,IF(Z23&lt;=60%,'Tabla probabilidad'!$B$7,IF(Z23&lt;=80%,'Tabla probabilidad'!$B$8,IF(Z23&lt;=100%,'Tabla probabilidad'!$B$9)))))</f>
        <v>Media</v>
      </c>
      <c r="Z23" s="126">
        <f>IF(R23="Preventivo",(J21-(J21*T23)),IF(R23="Detectivo",(J21-(J21*T23)),IF(R23="Correctivo",(J21))))</f>
        <v>0.55000000000000004</v>
      </c>
      <c r="AA23" s="352"/>
      <c r="AB23" s="352"/>
      <c r="AC23" s="126" t="str">
        <f t="shared" si="1"/>
        <v>Moderado</v>
      </c>
      <c r="AD23" s="126">
        <f t="shared" si="6"/>
        <v>0.6</v>
      </c>
      <c r="AE23" s="352"/>
      <c r="AF23" s="352"/>
      <c r="AG23" s="348"/>
      <c r="AH23" s="348"/>
      <c r="AI23" s="348"/>
      <c r="AJ23" s="348"/>
      <c r="AK23" s="348"/>
      <c r="AL23" s="348"/>
      <c r="AM23" s="350"/>
      <c r="AN23" s="368"/>
    </row>
    <row r="24" spans="1:40" ht="96.75" customHeight="1" thickBot="1" x14ac:dyDescent="0.3">
      <c r="A24" s="368"/>
      <c r="B24" s="348"/>
      <c r="C24" s="368"/>
      <c r="D24" s="399"/>
      <c r="E24" s="368"/>
      <c r="F24" s="368"/>
      <c r="G24" s="368"/>
      <c r="H24" s="368"/>
      <c r="I24" s="397"/>
      <c r="J24" s="394"/>
      <c r="K24" s="368"/>
      <c r="L24" s="395"/>
      <c r="M24" s="395"/>
      <c r="N24" s="368"/>
      <c r="O24" s="125">
        <v>4</v>
      </c>
      <c r="P24" s="152" t="s">
        <v>302</v>
      </c>
      <c r="Q24" s="125" t="str">
        <f t="shared" si="0"/>
        <v>Probabilidad</v>
      </c>
      <c r="R24" s="125" t="s">
        <v>262</v>
      </c>
      <c r="S24" s="125" t="s">
        <v>263</v>
      </c>
      <c r="T24" s="126">
        <f>VLOOKUP(R24&amp;S24,Hoja1!$Q$4:$R$9,2,0)</f>
        <v>0.45</v>
      </c>
      <c r="U24" s="125" t="s">
        <v>264</v>
      </c>
      <c r="V24" s="125" t="s">
        <v>265</v>
      </c>
      <c r="W24" s="125" t="s">
        <v>266</v>
      </c>
      <c r="X24" s="126">
        <f t="shared" si="5"/>
        <v>0.45</v>
      </c>
      <c r="Y24" s="126" t="str">
        <f>IF(Z24&lt;=20%,'Tabla probabilidad'!$B$5,IF(Z24&lt;=40%,'Tabla probabilidad'!$B$6,IF(Z24&lt;=60%,'Tabla probabilidad'!$B$7,IF(Z24&lt;=80%,'Tabla probabilidad'!$B$8,IF(Z24&lt;=100%,'Tabla probabilidad'!$B$9)))))</f>
        <v>Media</v>
      </c>
      <c r="Z24" s="126">
        <f>IF(R24="Preventivo",(J21-(J21*T24)),IF(R24="Detectivo",(J21-(J21*T24)),IF(R24="Correctivo",(J21))))</f>
        <v>0.55000000000000004</v>
      </c>
      <c r="AA24" s="352"/>
      <c r="AB24" s="352"/>
      <c r="AC24" s="126" t="str">
        <f t="shared" si="1"/>
        <v>Moderado</v>
      </c>
      <c r="AD24" s="126">
        <f t="shared" si="6"/>
        <v>0.6</v>
      </c>
      <c r="AE24" s="352"/>
      <c r="AF24" s="352"/>
      <c r="AG24" s="348"/>
      <c r="AH24" s="348"/>
      <c r="AI24" s="348"/>
      <c r="AJ24" s="348"/>
      <c r="AK24" s="348"/>
      <c r="AL24" s="348"/>
      <c r="AM24" s="350"/>
      <c r="AN24" s="368"/>
    </row>
    <row r="25" spans="1:40" ht="104.25" customHeight="1" x14ac:dyDescent="0.25">
      <c r="A25" s="347"/>
      <c r="B25" s="354"/>
      <c r="C25" s="368"/>
      <c r="D25" s="399"/>
      <c r="E25" s="347"/>
      <c r="F25" s="347"/>
      <c r="G25" s="368"/>
      <c r="H25" s="347"/>
      <c r="I25" s="401"/>
      <c r="J25" s="351"/>
      <c r="K25" s="368"/>
      <c r="L25" s="395"/>
      <c r="M25" s="395"/>
      <c r="N25" s="347"/>
      <c r="O25" s="148">
        <v>5</v>
      </c>
      <c r="P25" s="153" t="s">
        <v>303</v>
      </c>
      <c r="Q25" s="148" t="str">
        <f t="shared" si="0"/>
        <v>Probabilidad</v>
      </c>
      <c r="R25" s="148" t="s">
        <v>262</v>
      </c>
      <c r="S25" s="148" t="s">
        <v>263</v>
      </c>
      <c r="T25" s="149">
        <f>VLOOKUP(R25&amp;S25,Hoja1!$Q$4:$R$9,2,0)</f>
        <v>0.45</v>
      </c>
      <c r="U25" s="148" t="s">
        <v>264</v>
      </c>
      <c r="V25" s="148" t="s">
        <v>265</v>
      </c>
      <c r="W25" s="148" t="s">
        <v>266</v>
      </c>
      <c r="X25" s="149">
        <f t="shared" si="5"/>
        <v>0.45</v>
      </c>
      <c r="Y25" s="149" t="str">
        <f>IF(Z25&lt;=20%,'Tabla probabilidad'!$B$5,IF(Z25&lt;=40%,'Tabla probabilidad'!$B$6,IF(Z25&lt;=60%,'Tabla probabilidad'!$B$7,IF(Z25&lt;=80%,'Tabla probabilidad'!$B$8,IF(Z25&lt;=100%,'Tabla probabilidad'!$B$9)))))</f>
        <v>Media</v>
      </c>
      <c r="Z25" s="149">
        <f>IF(R25="Preventivo",(J21-(J21*T25)),IF(R25="Detectivo",(J21-(J21*T25)),IF(R25="Correctivo",(J21))))</f>
        <v>0.55000000000000004</v>
      </c>
      <c r="AA25" s="353"/>
      <c r="AB25" s="352"/>
      <c r="AC25" s="149" t="str">
        <f t="shared" si="1"/>
        <v>Moderado</v>
      </c>
      <c r="AD25" s="149">
        <f t="shared" si="6"/>
        <v>0.6</v>
      </c>
      <c r="AE25" s="352"/>
      <c r="AF25" s="352"/>
      <c r="AG25" s="348"/>
      <c r="AH25" s="348"/>
      <c r="AI25" s="348"/>
      <c r="AJ25" s="348"/>
      <c r="AK25" s="348"/>
      <c r="AL25" s="348"/>
      <c r="AM25" s="350"/>
      <c r="AN25" s="347"/>
    </row>
    <row r="26" spans="1:40" ht="102" customHeight="1" x14ac:dyDescent="0.25">
      <c r="A26" s="368">
        <v>5</v>
      </c>
      <c r="B26" s="347" t="s">
        <v>304</v>
      </c>
      <c r="C26" s="368" t="s">
        <v>305</v>
      </c>
      <c r="D26" s="396" t="s">
        <v>306</v>
      </c>
      <c r="E26" s="368" t="s">
        <v>307</v>
      </c>
      <c r="F26" s="368" t="s">
        <v>308</v>
      </c>
      <c r="G26" s="368" t="s">
        <v>309</v>
      </c>
      <c r="H26" s="368">
        <v>120</v>
      </c>
      <c r="I26" s="397" t="str">
        <f>IF(H26&lt;=2,'Tabla probabilidad'!$B$5,IF(H26&lt;=24,'Tabla probabilidad'!$B$6,IF(H26&lt;=500,'Tabla probabilidad'!$B$7,IF(H26&lt;=5000,'Tabla probabilidad'!$B$8,IF(H26&gt;5000,'Tabla probabilidad'!$B$9)))))</f>
        <v>Media</v>
      </c>
      <c r="J26" s="394">
        <f>IF(H26&lt;=2,'Tabla probabilidad'!$D$5,IF(H26&lt;=24,'Tabla probabilidad'!$D$6,IF(H26&lt;=500,'Tabla probabilidad'!$D$7,IF(H26&lt;=5000,'Tabla probabilidad'!$D$8,IF(H26&gt;5000,'Tabla probabilidad'!$D$9)))))</f>
        <v>0.6</v>
      </c>
      <c r="K26" s="368" t="s">
        <v>310</v>
      </c>
      <c r="L26" s="368" t="str">
        <f>IF(K26="El riesgo afecta la imagen de alguna área de la organización","Leve",IF(K26="El riesgo afecta la imagen de la entidad internamente, de conocimiento general, nivel interno, alta dirección, contratista y/o de provedores","Menor",IF(K26="El riesgo afecta la imagen de la entidad con algunos usuarios de relevancia frente al logro de los objetivos","Moderado",IF(K26="El riesgo afecta la imagen de de la entidad con efecto publicitario sostenido a nivel del sector justicia","Mayor",IF(K26="El riesgo afecta la imagen de la entidad a nivel nacional, con efecto publicitarios sostenible a nivel país","Catastrófico",IF(K26="Impacto que afecte la ejecución presupuestal en un valor ≥0,5%.","Leve",IF(K26="Impacto que afecte la ejecución presupuestal en un valor ≥1%.","Menor",IF(K26="Impacto que afecte la ejecución presupuestal en un valor ≥5%.","Moderado",IF(K26="Impacto que afecte la ejecución presupuestal en un valor ≥20%.","Mayor",IF(K26="Impacto que afecte la ejecución presupuestal en un valor ≥50%.","Catastrófico",IF(K26="Incumplimiento máximo del 5% de la meta planeada","Leve",IF(K26="Incumplimiento máximo del 15% de la meta planeada","Menor",IF(K26="Incumplimiento máximo del 20% de la meta planeada","Moderado",IF(K26="Incumplimiento máximo del 50% de la meta planeada","Mayor",IF(K26="Incumplimiento máximo del 80% de la meta planeada","Catastrófico",IF(K26="Cualquier afectación a la violacion de los derechos de los ciudadanos se considera con consecuencias altas","Mayor",IF(K26="Cualquier afectación a la violacion de los derechos de los ciudadanos se considera con consecuencias desastrosas","Catastrófico",IF(K26="Afecta la Prestación del Servicio de Administración de Justicia en 5%","Leve",IF(K26="Afecta la Prestación del Servicio de Administración de Justicia en 10%","Menor",IF(K26="Afecta la Prestación del Servicio de Administración de Justicia en 15%","Moderado",IF(K26="Afecta la Prestación del Servicio de Administración de Justicia en 20%","Mayor",IF(K26="Afecta la Prestación del Servicio de Administración de Justicia en más del 50%","Catastrófico",IF(K26="Cualquier acto indebido de los servidores judiciales genera altas consecuencias para la entidad","Mayor",IF(K26="Cualquier acto indebido de los servidores judiciales genera consecuencias desastrosas para la entidad","Catastrófico",IF(K26="Si el hecho llegara a presentarse, tendría consecuencias o efectos mínimos sobre la entidad","Leve",IF(K26="Si el hecho llegara a presentarse, tendría bajo impacto o efecto sobre la entidad","Menor",IF(K26="Si el hecho llegara a presentarse, tendría medianas consecuencias o efectos sobre la entidad","Moderado",IF(K26="Si el hecho llegara a presentarse, tendría altas consecuencias o efectos sobre la entidad","Mayor",IF(K26="Si el hecho llegara a presentarse, tendría desastrosas consecuencias o efectos sobre la entidad","Catastrófico")))))))))))))))))))))))))))))</f>
        <v>Moderado</v>
      </c>
      <c r="M26" s="368" t="str">
        <f>IF(K26="El riesgo afecta la imagen de alguna área de la organización","20%",IF(K26="El riesgo afecta la imagen de la entidad internamente, de conocimiento general, nivel interno, alta dirección, contratista y/o de provedores","40%",IF(K26="El riesgo afecta la imagen de la entidad con algunos usuarios de relevancia frente al logro de los objetivos","60%",IF(K26="El riesgo afecta la imagen de de la entidad con efecto publicitario sostenido a nivel del sector justicia","80%",IF(K26="El riesgo afecta la imagen de la entidad a nivel nacional, con efecto publicitarios sostenible a nivel país","100%",IF(K26="Impacto que afecte la ejecución presupuestal en un valor ≥0,5%.","20%",IF(K26="Impacto que afecte la ejecución presupuestal en un valor ≥1%.","40%",IF(K26="Impacto que afecte la ejecución presupuestal en un valor ≥5%.","60%",IF(K26="Impacto que afecte la ejecución presupuestal en un valor ≥20%.","80%",IF(K26="Impacto que afecte la ejecución presupuestal en un valor ≥50%.","100%",IF(K26="Incumplimiento máximo del 5% de la meta planeada","20%",IF(K26="Incumplimiento máximo del 15% de la meta planeada","40%",IF(K26="Incumplimiento máximo del 20% de la meta planeada","60%",IF(K26="Incumplimiento máximo del 50% de la meta planeada","80%",IF(K26="Incumplimiento máximo del 80% de la meta planeada","100%",IF(K26="Cualquier afectación a la violacion de los derechos de los ciudadanos se considera con consecuencias altas","80%",IF(K26="Cualquier afectación a la violacion de los derechos de los ciudadanos se considera con consecuencias desastrosas","100%",IF(K26="Afecta la Prestación del Servicio de Administración de Justicia en 5%","20%",IF(K26="Afecta la Prestación del Servicio de Administración de Justicia en 10%","40%",IF(K26="Afecta la Prestación del Servicio de Administración de Justicia en 15%","60%",IF(K26="Afecta la Prestación del Servicio de Administración de Justicia en 20%","80%",IF(K26="Afecta la Prestación del Servicio de Administración de Justicia en más del 50%","100%",IF(K26="Cualquier acto indebido de los servidores judiciales genera altas consecuencias para la entidad","80%",IF(K26="Cualquier acto indebido de los servidores judiciales genera consecuencias desastrosas para la entidad","100%",IF(K26="Si el hecho llegara a presentarse, tendría consecuencias o efectos mínimos sobre la entidad","20%",IF(K26="Si el hecho llegara a presentarse, tendría bajo impacto o efecto sobre la entidad","40%",IF(K26="Si el hecho llegara a presentarse, tendría medianas consecuencias o efectos sobre la entidad","60%",IF(K26="Si el hecho llegara a presentarse, tendría altas consecuencias o efectos sobre la entidad","80%",IF(K26="Si el hecho llegara a presentarse, tendría desastrosas consecuencias o efectos sobre la entidad","100%")))))))))))))))))))))))))))))</f>
        <v>60%</v>
      </c>
      <c r="N26" s="368" t="str">
        <f>VLOOKUP((I26&amp;L26),Hoja1!$B$4:$C$28,2,0)</f>
        <v>Moderado</v>
      </c>
      <c r="O26" s="125">
        <v>1</v>
      </c>
      <c r="P26" s="143" t="s">
        <v>311</v>
      </c>
      <c r="Q26" s="125" t="str">
        <f t="shared" ref="Q26:Q30" si="7">IF(R26="Preventivo","Probabilidad",IF(R26="Detectivo","Probabilidad", IF(R26="Correctivo","Impacto")))</f>
        <v>Probabilidad</v>
      </c>
      <c r="R26" s="125" t="s">
        <v>262</v>
      </c>
      <c r="S26" s="125" t="s">
        <v>263</v>
      </c>
      <c r="T26" s="126">
        <f>VLOOKUP(R26&amp;S26,Hoja1!$Q$4:$R$9,2,0)</f>
        <v>0.45</v>
      </c>
      <c r="U26" s="125" t="s">
        <v>264</v>
      </c>
      <c r="V26" s="125" t="s">
        <v>265</v>
      </c>
      <c r="W26" s="125" t="s">
        <v>266</v>
      </c>
      <c r="X26" s="126">
        <f>IF(Q26="Probabilidad",($J$26*T26),IF(Q26="Impacto"," "))</f>
        <v>0.27</v>
      </c>
      <c r="Y26" s="126" t="str">
        <f>IF(Z26&lt;=20%,'Tabla probabilidad'!$B$5,IF(Z26&lt;=40%,'Tabla probabilidad'!$B$6,IF(Z26&lt;=60%,'Tabla probabilidad'!$B$7,IF(Z26&lt;=80%,'Tabla probabilidad'!$B$8,IF(Z26&lt;=100%,'Tabla probabilidad'!$B$9)))))</f>
        <v>Baja</v>
      </c>
      <c r="Z26" s="126">
        <f>IF(R26="Preventivo",(J26-(J26*T26)),IF(R26="Detectivo",(J26-(J26*T26)),IF(R26="Correctivo",(J26))))</f>
        <v>0.32999999999999996</v>
      </c>
      <c r="AA26" s="351" t="str">
        <f>IF(AB26&lt;=20%,'Tabla probabilidad'!$B$5,IF(AB26&lt;=40%,'Tabla probabilidad'!$B$6,IF(AB26&lt;=60%,'Tabla probabilidad'!$B$7,IF(AB26&lt;=80%,'Tabla probabilidad'!$B$8,IF(AB26&lt;=100%,'Tabla probabilidad'!$B$9)))))</f>
        <v>Baja</v>
      </c>
      <c r="AB26" s="351">
        <f>AVERAGE(Z26:Z30)</f>
        <v>0.34199999999999997</v>
      </c>
      <c r="AC26" s="126" t="str">
        <f t="shared" ref="AC26:AC30" si="8">IF(AD26&lt;=20%,"Leve",IF(AD26&lt;=40%,"Menor",IF(AD26&lt;=60%,"Moderado",IF(AD26&lt;=80%,"Mayor",IF(AD26&lt;=100%,"Catastrófico")))))</f>
        <v>Moderado</v>
      </c>
      <c r="AD26" s="126">
        <f>IF(Q26="Probabilidad",(($M$26-0)),IF(Q26="Impacto",($M$26-($M$26*T26))))</f>
        <v>0.6</v>
      </c>
      <c r="AE26" s="351" t="str">
        <f>IF(AF26&lt;=20%,"Leve",IF(AF26&lt;=40%,"Menor",IF(AF26&lt;=60%,"Moderado",IF(AF26&lt;=80%,"Mayor",IF(AF26&lt;=100%,"Catastrófico")))))</f>
        <v>Moderado</v>
      </c>
      <c r="AF26" s="351">
        <f>AVERAGE(AD26:AD30)</f>
        <v>0.6</v>
      </c>
      <c r="AG26" s="347" t="str">
        <f>VLOOKUP(AA26&amp;AE26,Hoja1!$B$4:$C$28,2,0)</f>
        <v>Moderado</v>
      </c>
      <c r="AH26" s="347" t="s">
        <v>267</v>
      </c>
      <c r="AI26" s="344"/>
      <c r="AJ26" s="344"/>
      <c r="AK26" s="344"/>
      <c r="AL26" s="344"/>
      <c r="AM26" s="344"/>
      <c r="AN26" s="368"/>
    </row>
    <row r="27" spans="1:40" ht="84.75" customHeight="1" x14ac:dyDescent="0.25">
      <c r="A27" s="368"/>
      <c r="B27" s="348"/>
      <c r="C27" s="368"/>
      <c r="D27" s="396"/>
      <c r="E27" s="368"/>
      <c r="F27" s="368"/>
      <c r="G27" s="368"/>
      <c r="H27" s="368"/>
      <c r="I27" s="397"/>
      <c r="J27" s="394"/>
      <c r="K27" s="368"/>
      <c r="L27" s="395"/>
      <c r="M27" s="395"/>
      <c r="N27" s="368"/>
      <c r="O27" s="125">
        <v>2</v>
      </c>
      <c r="P27" s="143" t="s">
        <v>312</v>
      </c>
      <c r="Q27" s="125" t="str">
        <f t="shared" si="7"/>
        <v>Probabilidad</v>
      </c>
      <c r="R27" s="125" t="s">
        <v>262</v>
      </c>
      <c r="S27" s="125" t="s">
        <v>263</v>
      </c>
      <c r="T27" s="126">
        <f>VLOOKUP(R27&amp;S27,Hoja1!$Q$4:$R$9,2,0)</f>
        <v>0.45</v>
      </c>
      <c r="U27" s="125" t="s">
        <v>264</v>
      </c>
      <c r="V27" s="125" t="s">
        <v>265</v>
      </c>
      <c r="W27" s="125" t="s">
        <v>266</v>
      </c>
      <c r="X27" s="126">
        <f t="shared" ref="X27:X30" si="9">IF(Q27="Probabilidad",($J$26*T27),IF(Q27="Impacto"," "))</f>
        <v>0.27</v>
      </c>
      <c r="Y27" s="126" t="str">
        <f>IF(Z27&lt;=20%,'Tabla probabilidad'!$B$5,IF(Z27&lt;=40%,'Tabla probabilidad'!$B$6,IF(Z27&lt;=60%,'Tabla probabilidad'!$B$7,IF(Z27&lt;=80%,'Tabla probabilidad'!$B$8,IF(Z27&lt;=100%,'Tabla probabilidad'!$B$9)))))</f>
        <v>Baja</v>
      </c>
      <c r="Z27" s="126">
        <f>IF(R27="Preventivo",(J26-(J26*T27)),IF(R27="Detectivo",(J26-(J26*T27)),IF(R27="Correctivo",(J26))))</f>
        <v>0.32999999999999996</v>
      </c>
      <c r="AA27" s="352"/>
      <c r="AB27" s="352"/>
      <c r="AC27" s="126" t="str">
        <f t="shared" si="8"/>
        <v>Moderado</v>
      </c>
      <c r="AD27" s="126">
        <f t="shared" ref="AD27:AD30" si="10">IF(Q27="Probabilidad",(($M$26-0)),IF(Q27="Impacto",($M$26-($M$26*T27))))</f>
        <v>0.6</v>
      </c>
      <c r="AE27" s="352"/>
      <c r="AF27" s="352"/>
      <c r="AG27" s="348"/>
      <c r="AH27" s="348"/>
      <c r="AI27" s="345"/>
      <c r="AJ27" s="345"/>
      <c r="AK27" s="345"/>
      <c r="AL27" s="345"/>
      <c r="AM27" s="345"/>
      <c r="AN27" s="368"/>
    </row>
    <row r="28" spans="1:40" ht="45" x14ac:dyDescent="0.25">
      <c r="A28" s="368"/>
      <c r="B28" s="348"/>
      <c r="C28" s="368"/>
      <c r="D28" s="396"/>
      <c r="E28" s="368"/>
      <c r="F28" s="368"/>
      <c r="G28" s="368"/>
      <c r="H28" s="368"/>
      <c r="I28" s="397"/>
      <c r="J28" s="394"/>
      <c r="K28" s="368"/>
      <c r="L28" s="395"/>
      <c r="M28" s="395"/>
      <c r="N28" s="368"/>
      <c r="O28" s="125">
        <v>3</v>
      </c>
      <c r="P28" s="143" t="s">
        <v>313</v>
      </c>
      <c r="Q28" s="125" t="str">
        <f t="shared" si="7"/>
        <v>Probabilidad</v>
      </c>
      <c r="R28" s="125" t="s">
        <v>292</v>
      </c>
      <c r="S28" s="125" t="s">
        <v>263</v>
      </c>
      <c r="T28" s="126">
        <f>VLOOKUP(R28&amp;S28,Hoja1!$Q$4:$R$9,2,0)</f>
        <v>0.35</v>
      </c>
      <c r="U28" s="125" t="s">
        <v>264</v>
      </c>
      <c r="V28" s="125" t="s">
        <v>265</v>
      </c>
      <c r="W28" s="125" t="s">
        <v>266</v>
      </c>
      <c r="X28" s="126">
        <f t="shared" si="9"/>
        <v>0.21</v>
      </c>
      <c r="Y28" s="126" t="str">
        <f>IF(Z28&lt;=20%,'Tabla probabilidad'!$B$5,IF(Z28&lt;=40%,'Tabla probabilidad'!$B$6,IF(Z28&lt;=60%,'Tabla probabilidad'!$B$7,IF(Z28&lt;=80%,'Tabla probabilidad'!$B$8,IF(Z28&lt;=100%,'Tabla probabilidad'!$B$9)))))</f>
        <v>Baja</v>
      </c>
      <c r="Z28" s="126">
        <f>IF(R28="Preventivo",(J26-(J26*T28)),IF(R28="Detectivo",(J26-(J26*T28)),IF(R28="Correctivo",(J26))))</f>
        <v>0.39</v>
      </c>
      <c r="AA28" s="352"/>
      <c r="AB28" s="352"/>
      <c r="AC28" s="126" t="str">
        <f t="shared" si="8"/>
        <v>Moderado</v>
      </c>
      <c r="AD28" s="126">
        <f t="shared" si="10"/>
        <v>0.6</v>
      </c>
      <c r="AE28" s="352"/>
      <c r="AF28" s="352"/>
      <c r="AG28" s="348"/>
      <c r="AH28" s="348"/>
      <c r="AI28" s="345"/>
      <c r="AJ28" s="345"/>
      <c r="AK28" s="345"/>
      <c r="AL28" s="345"/>
      <c r="AM28" s="345"/>
      <c r="AN28" s="368"/>
    </row>
    <row r="29" spans="1:40" ht="121.5" customHeight="1" x14ac:dyDescent="0.25">
      <c r="A29" s="368"/>
      <c r="B29" s="348"/>
      <c r="C29" s="368"/>
      <c r="D29" s="396"/>
      <c r="E29" s="368"/>
      <c r="F29" s="368"/>
      <c r="G29" s="368"/>
      <c r="H29" s="368"/>
      <c r="I29" s="397"/>
      <c r="J29" s="394"/>
      <c r="K29" s="368"/>
      <c r="L29" s="395"/>
      <c r="M29" s="395"/>
      <c r="N29" s="368"/>
      <c r="O29" s="125">
        <v>4</v>
      </c>
      <c r="P29" s="143" t="s">
        <v>314</v>
      </c>
      <c r="Q29" s="125" t="str">
        <f t="shared" si="7"/>
        <v>Probabilidad</v>
      </c>
      <c r="R29" s="125" t="s">
        <v>262</v>
      </c>
      <c r="S29" s="125" t="s">
        <v>263</v>
      </c>
      <c r="T29" s="126">
        <f>VLOOKUP(R29&amp;S29,Hoja1!$Q$4:$R$9,2,0)</f>
        <v>0.45</v>
      </c>
      <c r="U29" s="125" t="s">
        <v>264</v>
      </c>
      <c r="V29" s="125" t="s">
        <v>265</v>
      </c>
      <c r="W29" s="125" t="s">
        <v>266</v>
      </c>
      <c r="X29" s="126">
        <f t="shared" si="9"/>
        <v>0.27</v>
      </c>
      <c r="Y29" s="126" t="str">
        <f>IF(Z29&lt;=20%,'Tabla probabilidad'!$B$5,IF(Z29&lt;=40%,'Tabla probabilidad'!$B$6,IF(Z29&lt;=60%,'Tabla probabilidad'!$B$7,IF(Z29&lt;=80%,'Tabla probabilidad'!$B$8,IF(Z29&lt;=100%,'Tabla probabilidad'!$B$9)))))</f>
        <v>Baja</v>
      </c>
      <c r="Z29" s="126">
        <f>IF(R29="Preventivo",(J26-(J26*T29)),IF(R29="Detectivo",(J26-(J26*T29)),IF(R29="Correctivo",(J26))))</f>
        <v>0.32999999999999996</v>
      </c>
      <c r="AA29" s="352"/>
      <c r="AB29" s="352"/>
      <c r="AC29" s="126" t="str">
        <f t="shared" si="8"/>
        <v>Moderado</v>
      </c>
      <c r="AD29" s="126">
        <f t="shared" si="10"/>
        <v>0.6</v>
      </c>
      <c r="AE29" s="352"/>
      <c r="AF29" s="352"/>
      <c r="AG29" s="348"/>
      <c r="AH29" s="348"/>
      <c r="AI29" s="345"/>
      <c r="AJ29" s="345"/>
      <c r="AK29" s="345"/>
      <c r="AL29" s="345"/>
      <c r="AM29" s="345"/>
      <c r="AN29" s="368"/>
    </row>
    <row r="30" spans="1:40" ht="162" customHeight="1" x14ac:dyDescent="0.25">
      <c r="A30" s="368"/>
      <c r="B30" s="354"/>
      <c r="C30" s="368"/>
      <c r="D30" s="396"/>
      <c r="E30" s="368"/>
      <c r="F30" s="368"/>
      <c r="G30" s="368"/>
      <c r="H30" s="368"/>
      <c r="I30" s="397"/>
      <c r="J30" s="394"/>
      <c r="K30" s="368"/>
      <c r="L30" s="395"/>
      <c r="M30" s="395"/>
      <c r="N30" s="368"/>
      <c r="O30" s="125">
        <v>5</v>
      </c>
      <c r="P30" s="154" t="s">
        <v>315</v>
      </c>
      <c r="Q30" s="125" t="str">
        <f t="shared" si="7"/>
        <v>Probabilidad</v>
      </c>
      <c r="R30" s="125" t="s">
        <v>262</v>
      </c>
      <c r="S30" s="125" t="s">
        <v>263</v>
      </c>
      <c r="T30" s="126">
        <f>VLOOKUP(R30&amp;S30,Hoja1!$Q$4:$R$9,2,0)</f>
        <v>0.45</v>
      </c>
      <c r="U30" s="125" t="s">
        <v>264</v>
      </c>
      <c r="V30" s="125" t="s">
        <v>265</v>
      </c>
      <c r="W30" s="125" t="s">
        <v>266</v>
      </c>
      <c r="X30" s="126">
        <f t="shared" si="9"/>
        <v>0.27</v>
      </c>
      <c r="Y30" s="126" t="str">
        <f>IF(Z30&lt;=20%,'Tabla probabilidad'!$B$5,IF(Z30&lt;=40%,'Tabla probabilidad'!$B$6,IF(Z30&lt;=60%,'Tabla probabilidad'!$B$7,IF(Z30&lt;=80%,'Tabla probabilidad'!$B$8,IF(Z30&lt;=100%,'Tabla probabilidad'!$B$9)))))</f>
        <v>Baja</v>
      </c>
      <c r="Z30" s="126">
        <f>IF(R30="Preventivo",(J26-(J26*T30)),IF(R30="Detectivo",(J26-(J26*T30)),IF(R30="Correctivo",(J26))))</f>
        <v>0.32999999999999996</v>
      </c>
      <c r="AA30" s="353"/>
      <c r="AB30" s="353"/>
      <c r="AC30" s="126" t="str">
        <f t="shared" si="8"/>
        <v>Moderado</v>
      </c>
      <c r="AD30" s="126">
        <f t="shared" si="10"/>
        <v>0.6</v>
      </c>
      <c r="AE30" s="353"/>
      <c r="AF30" s="353"/>
      <c r="AG30" s="354"/>
      <c r="AH30" s="348"/>
      <c r="AI30" s="346"/>
      <c r="AJ30" s="346"/>
      <c r="AK30" s="346"/>
      <c r="AL30" s="346"/>
      <c r="AM30" s="346"/>
      <c r="AN30" s="347"/>
    </row>
  </sheetData>
  <mergeCells count="172">
    <mergeCell ref="AG13:AG15"/>
    <mergeCell ref="AH13:AH15"/>
    <mergeCell ref="AI13:AI15"/>
    <mergeCell ref="AJ13:AJ15"/>
    <mergeCell ref="I13:I15"/>
    <mergeCell ref="J13:J15"/>
    <mergeCell ref="K13:K15"/>
    <mergeCell ref="L13:L15"/>
    <mergeCell ref="M13:M15"/>
    <mergeCell ref="N13:N15"/>
    <mergeCell ref="AA13:AA15"/>
    <mergeCell ref="AB13:AB15"/>
    <mergeCell ref="AE13:AE15"/>
    <mergeCell ref="A13:A15"/>
    <mergeCell ref="B13:B15"/>
    <mergeCell ref="C13:C15"/>
    <mergeCell ref="D13:D15"/>
    <mergeCell ref="E13:E15"/>
    <mergeCell ref="F13:F15"/>
    <mergeCell ref="G13:G15"/>
    <mergeCell ref="H13:H15"/>
    <mergeCell ref="AF13:AF15"/>
    <mergeCell ref="AB16:AB20"/>
    <mergeCell ref="AE16:AE20"/>
    <mergeCell ref="AF16:AF20"/>
    <mergeCell ref="AN26:AN30"/>
    <mergeCell ref="A26:A30"/>
    <mergeCell ref="D26:D30"/>
    <mergeCell ref="E26:E30"/>
    <mergeCell ref="F26:F30"/>
    <mergeCell ref="C21:C25"/>
    <mergeCell ref="B16:B20"/>
    <mergeCell ref="B21:B25"/>
    <mergeCell ref="B26:B30"/>
    <mergeCell ref="AN21:AN25"/>
    <mergeCell ref="AH16:AH20"/>
    <mergeCell ref="AI16:AI20"/>
    <mergeCell ref="AJ16:AJ20"/>
    <mergeCell ref="AK16:AK20"/>
    <mergeCell ref="AL16:AL20"/>
    <mergeCell ref="AM16:AM20"/>
    <mergeCell ref="AN16:AN20"/>
    <mergeCell ref="AG16:AG20"/>
    <mergeCell ref="G26:G30"/>
    <mergeCell ref="H26:H30"/>
    <mergeCell ref="I26:I30"/>
    <mergeCell ref="AG21:AG25"/>
    <mergeCell ref="C26:C30"/>
    <mergeCell ref="D21:D25"/>
    <mergeCell ref="E21:E25"/>
    <mergeCell ref="F21:F25"/>
    <mergeCell ref="G21:G25"/>
    <mergeCell ref="H21:H25"/>
    <mergeCell ref="I21:I25"/>
    <mergeCell ref="J21:J25"/>
    <mergeCell ref="J26:J30"/>
    <mergeCell ref="AB21:AB25"/>
    <mergeCell ref="AE21:AE25"/>
    <mergeCell ref="AF21:AF25"/>
    <mergeCell ref="K21:K25"/>
    <mergeCell ref="L21:L25"/>
    <mergeCell ref="M21:M25"/>
    <mergeCell ref="K26:K30"/>
    <mergeCell ref="L26:L30"/>
    <mergeCell ref="M26:M30"/>
    <mergeCell ref="N21:N25"/>
    <mergeCell ref="AA21:AA25"/>
    <mergeCell ref="N26:N30"/>
    <mergeCell ref="AA26:AA30"/>
    <mergeCell ref="AB26:AB30"/>
    <mergeCell ref="A21:A25"/>
    <mergeCell ref="A16:A20"/>
    <mergeCell ref="C16:C20"/>
    <mergeCell ref="D16:D20"/>
    <mergeCell ref="E16:E20"/>
    <mergeCell ref="F16:F20"/>
    <mergeCell ref="G16:G20"/>
    <mergeCell ref="H16:H20"/>
    <mergeCell ref="I16:I20"/>
    <mergeCell ref="J16:J20"/>
    <mergeCell ref="K16:K20"/>
    <mergeCell ref="L16:L20"/>
    <mergeCell ref="M16:M20"/>
    <mergeCell ref="N16:N20"/>
    <mergeCell ref="AA16:AA20"/>
    <mergeCell ref="AN10:AN12"/>
    <mergeCell ref="A10:A12"/>
    <mergeCell ref="C10:C12"/>
    <mergeCell ref="D10:D12"/>
    <mergeCell ref="E10:E12"/>
    <mergeCell ref="F10:F12"/>
    <mergeCell ref="L10:L12"/>
    <mergeCell ref="M10:M12"/>
    <mergeCell ref="G10:G12"/>
    <mergeCell ref="H10:H12"/>
    <mergeCell ref="I10:I12"/>
    <mergeCell ref="J10:J12"/>
    <mergeCell ref="K10:K12"/>
    <mergeCell ref="B10:B12"/>
    <mergeCell ref="AI10:AI12"/>
    <mergeCell ref="AJ10:AJ12"/>
    <mergeCell ref="AK10:AK12"/>
    <mergeCell ref="AL10:AL12"/>
    <mergeCell ref="AM10:AM12"/>
    <mergeCell ref="A8:A9"/>
    <mergeCell ref="C8:C9"/>
    <mergeCell ref="D8:D9"/>
    <mergeCell ref="E8:E9"/>
    <mergeCell ref="F8:F9"/>
    <mergeCell ref="AK8:AK9"/>
    <mergeCell ref="G8:G9"/>
    <mergeCell ref="H8:H9"/>
    <mergeCell ref="I8:I9"/>
    <mergeCell ref="J8:J9"/>
    <mergeCell ref="O8:O9"/>
    <mergeCell ref="AI8:AI9"/>
    <mergeCell ref="AJ8:AJ9"/>
    <mergeCell ref="AG8:AG9"/>
    <mergeCell ref="AH8:AH9"/>
    <mergeCell ref="Z8:Z9"/>
    <mergeCell ref="N8:N9"/>
    <mergeCell ref="X8:X9"/>
    <mergeCell ref="Q8:Q9"/>
    <mergeCell ref="R8:W8"/>
    <mergeCell ref="Y8:Y9"/>
    <mergeCell ref="AC8:AC9"/>
    <mergeCell ref="AD8:AD9"/>
    <mergeCell ref="P8:P9"/>
    <mergeCell ref="A4:C4"/>
    <mergeCell ref="D4:N4"/>
    <mergeCell ref="O4:Q4"/>
    <mergeCell ref="A1:C2"/>
    <mergeCell ref="A5:C5"/>
    <mergeCell ref="D5:N5"/>
    <mergeCell ref="A6:C6"/>
    <mergeCell ref="D6:N6"/>
    <mergeCell ref="A7:H7"/>
    <mergeCell ref="I7:N7"/>
    <mergeCell ref="B8:B9"/>
    <mergeCell ref="AE26:AE30"/>
    <mergeCell ref="AF26:AF30"/>
    <mergeCell ref="AG26:AG30"/>
    <mergeCell ref="O7:W7"/>
    <mergeCell ref="D1:AK3"/>
    <mergeCell ref="AL1:AN3"/>
    <mergeCell ref="AI7:AN7"/>
    <mergeCell ref="X7:AH7"/>
    <mergeCell ref="K8:K9"/>
    <mergeCell ref="L8:L9"/>
    <mergeCell ref="M8:M9"/>
    <mergeCell ref="AL8:AL9"/>
    <mergeCell ref="AM8:AM9"/>
    <mergeCell ref="AN8:AN9"/>
    <mergeCell ref="N10:N12"/>
    <mergeCell ref="AH10:AH12"/>
    <mergeCell ref="AB10:AB12"/>
    <mergeCell ref="AA10:AA12"/>
    <mergeCell ref="AF10:AF12"/>
    <mergeCell ref="AE10:AE12"/>
    <mergeCell ref="AG10:AG12"/>
    <mergeCell ref="AH26:AH30"/>
    <mergeCell ref="AI26:AI30"/>
    <mergeCell ref="AJ26:AJ30"/>
    <mergeCell ref="AK26:AK30"/>
    <mergeCell ref="AL26:AL30"/>
    <mergeCell ref="AM26:AM30"/>
    <mergeCell ref="AH21:AH25"/>
    <mergeCell ref="AI21:AI25"/>
    <mergeCell ref="AJ21:AJ25"/>
    <mergeCell ref="AK21:AK25"/>
    <mergeCell ref="AL21:AL25"/>
    <mergeCell ref="AM21:AM25"/>
  </mergeCells>
  <conditionalFormatting sqref="I10">
    <cfRule type="containsText" dxfId="1477" priority="769" operator="containsText" text="Muy Baja">
      <formula>NOT(ISERROR(SEARCH("Muy Baja",I10)))</formula>
    </cfRule>
    <cfRule type="containsText" dxfId="1476" priority="770" operator="containsText" text="Baja">
      <formula>NOT(ISERROR(SEARCH("Baja",I10)))</formula>
    </cfRule>
    <cfRule type="containsText" dxfId="1475" priority="894" operator="containsText" text="Muy Alta">
      <formula>NOT(ISERROR(SEARCH("Muy Alta",I10)))</formula>
    </cfRule>
    <cfRule type="containsText" dxfId="1474" priority="895" operator="containsText" text="Alta">
      <formula>NOT(ISERROR(SEARCH("Alta",I10)))</formula>
    </cfRule>
    <cfRule type="containsText" dxfId="1473" priority="896" operator="containsText" text="Media">
      <formula>NOT(ISERROR(SEARCH("Media",I10)))</formula>
    </cfRule>
    <cfRule type="containsText" dxfId="1472" priority="897" operator="containsText" text="Media">
      <formula>NOT(ISERROR(SEARCH("Media",I10)))</formula>
    </cfRule>
    <cfRule type="containsText" dxfId="1471" priority="898" operator="containsText" text="Media">
      <formula>NOT(ISERROR(SEARCH("Media",I10)))</formula>
    </cfRule>
    <cfRule type="containsText" dxfId="1470" priority="901" operator="containsText" text="Muy Baja">
      <formula>NOT(ISERROR(SEARCH("Muy Baja",I10)))</formula>
    </cfRule>
    <cfRule type="containsText" dxfId="1469" priority="902" operator="containsText" text="Baja">
      <formula>NOT(ISERROR(SEARCH("Baja",I10)))</formula>
    </cfRule>
    <cfRule type="containsText" dxfId="1468" priority="903" operator="containsText" text="Muy Baja">
      <formula>NOT(ISERROR(SEARCH("Muy Baja",I10)))</formula>
    </cfRule>
    <cfRule type="containsText" dxfId="1467" priority="904" operator="containsText" text="Muy Baja">
      <formula>NOT(ISERROR(SEARCH("Muy Baja",I10)))</formula>
    </cfRule>
    <cfRule type="containsText" dxfId="1466" priority="905" operator="containsText" text="Muy Baja">
      <formula>NOT(ISERROR(SEARCH("Muy Baja",I10)))</formula>
    </cfRule>
    <cfRule type="containsText" dxfId="1465" priority="906" operator="containsText" text="Muy Baja'Tabla probabilidad'!">
      <formula>NOT(ISERROR(SEARCH("Muy Baja'Tabla probabilidad'!",I10)))</formula>
    </cfRule>
    <cfRule type="containsText" dxfId="1464" priority="907" operator="containsText" text="Muy bajo">
      <formula>NOT(ISERROR(SEARCH("Muy bajo",I10)))</formula>
    </cfRule>
    <cfRule type="containsText" dxfId="1463" priority="916" operator="containsText" text="Alta">
      <formula>NOT(ISERROR(SEARCH("Alta",I10)))</formula>
    </cfRule>
    <cfRule type="containsText" dxfId="1462" priority="917" operator="containsText" text="Media">
      <formula>NOT(ISERROR(SEARCH("Media",I10)))</formula>
    </cfRule>
    <cfRule type="containsText" dxfId="1461" priority="918" operator="containsText" text="Baja">
      <formula>NOT(ISERROR(SEARCH("Baja",I10)))</formula>
    </cfRule>
    <cfRule type="containsText" dxfId="1460" priority="919" operator="containsText" text="Muy baja">
      <formula>NOT(ISERROR(SEARCH("Muy baja",I10)))</formula>
    </cfRule>
    <cfRule type="cellIs" dxfId="1459" priority="922" operator="between">
      <formula>1</formula>
      <formula>2</formula>
    </cfRule>
    <cfRule type="cellIs" dxfId="1458" priority="923" operator="between">
      <formula>0</formula>
      <formula>2</formula>
    </cfRule>
  </conditionalFormatting>
  <conditionalFormatting sqref="I10">
    <cfRule type="containsText" dxfId="1457" priority="772" operator="containsText" text="Muy Alta">
      <formula>NOT(ISERROR(SEARCH("Muy Alta",I10)))</formula>
    </cfRule>
  </conditionalFormatting>
  <conditionalFormatting sqref="L10 L13 L21 L26 L16">
    <cfRule type="containsText" dxfId="1456" priority="763" operator="containsText" text="Catastrófico">
      <formula>NOT(ISERROR(SEARCH("Catastrófico",L10)))</formula>
    </cfRule>
    <cfRule type="containsText" dxfId="1455" priority="764" operator="containsText" text="Mayor">
      <formula>NOT(ISERROR(SEARCH("Mayor",L10)))</formula>
    </cfRule>
    <cfRule type="containsText" dxfId="1454" priority="765" operator="containsText" text="Alta">
      <formula>NOT(ISERROR(SEARCH("Alta",L10)))</formula>
    </cfRule>
    <cfRule type="containsText" dxfId="1453" priority="766" operator="containsText" text="Moderado">
      <formula>NOT(ISERROR(SEARCH("Moderado",L10)))</formula>
    </cfRule>
    <cfRule type="containsText" dxfId="1452" priority="767" operator="containsText" text="Menor">
      <formula>NOT(ISERROR(SEARCH("Menor",L10)))</formula>
    </cfRule>
    <cfRule type="containsText" dxfId="1451" priority="768" operator="containsText" text="Leve">
      <formula>NOT(ISERROR(SEARCH("Leve",L10)))</formula>
    </cfRule>
  </conditionalFormatting>
  <conditionalFormatting sqref="N10 N13 N16">
    <cfRule type="containsText" dxfId="1450" priority="758" operator="containsText" text="Extremo">
      <formula>NOT(ISERROR(SEARCH("Extremo",N10)))</formula>
    </cfRule>
    <cfRule type="containsText" dxfId="1449" priority="759" operator="containsText" text="Alto">
      <formula>NOT(ISERROR(SEARCH("Alto",N10)))</formula>
    </cfRule>
    <cfRule type="containsText" dxfId="1448" priority="760" operator="containsText" text="Bajo">
      <formula>NOT(ISERROR(SEARCH("Bajo",N10)))</formula>
    </cfRule>
    <cfRule type="containsText" dxfId="1447" priority="761" operator="containsText" text="Moderado">
      <formula>NOT(ISERROR(SEARCH("Moderado",N10)))</formula>
    </cfRule>
    <cfRule type="containsText" dxfId="1446" priority="762" operator="containsText" text="Extremo">
      <formula>NOT(ISERROR(SEARCH("Extremo",N10)))</formula>
    </cfRule>
  </conditionalFormatting>
  <conditionalFormatting sqref="M10 M13 M21 M26 M16">
    <cfRule type="containsText" dxfId="1445" priority="752" operator="containsText" text="Catastrófico">
      <formula>NOT(ISERROR(SEARCH("Catastrófico",M10)))</formula>
    </cfRule>
    <cfRule type="containsText" dxfId="1444" priority="753" operator="containsText" text="Mayor">
      <formula>NOT(ISERROR(SEARCH("Mayor",M10)))</formula>
    </cfRule>
    <cfRule type="containsText" dxfId="1443" priority="754" operator="containsText" text="Alta">
      <formula>NOT(ISERROR(SEARCH("Alta",M10)))</formula>
    </cfRule>
    <cfRule type="containsText" dxfId="1442" priority="755" operator="containsText" text="Moderado">
      <formula>NOT(ISERROR(SEARCH("Moderado",M10)))</formula>
    </cfRule>
    <cfRule type="containsText" dxfId="1441" priority="756" operator="containsText" text="Menor">
      <formula>NOT(ISERROR(SEARCH("Menor",M10)))</formula>
    </cfRule>
    <cfRule type="containsText" dxfId="1440" priority="757" operator="containsText" text="Leve">
      <formula>NOT(ISERROR(SEARCH("Leve",M10)))</formula>
    </cfRule>
  </conditionalFormatting>
  <conditionalFormatting sqref="Y10:Y12">
    <cfRule type="containsText" dxfId="1439" priority="686" operator="containsText" text="Muy Alta">
      <formula>NOT(ISERROR(SEARCH("Muy Alta",Y10)))</formula>
    </cfRule>
    <cfRule type="containsText" dxfId="1438" priority="687" operator="containsText" text="Alta">
      <formula>NOT(ISERROR(SEARCH("Alta",Y10)))</formula>
    </cfRule>
    <cfRule type="containsText" dxfId="1437" priority="688" operator="containsText" text="Media">
      <formula>NOT(ISERROR(SEARCH("Media",Y10)))</formula>
    </cfRule>
    <cfRule type="containsText" dxfId="1436" priority="689" operator="containsText" text="Muy Baja">
      <formula>NOT(ISERROR(SEARCH("Muy Baja",Y10)))</formula>
    </cfRule>
    <cfRule type="containsText" dxfId="1435" priority="690" operator="containsText" text="Baja">
      <formula>NOT(ISERROR(SEARCH("Baja",Y10)))</formula>
    </cfRule>
    <cfRule type="containsText" dxfId="1434" priority="691" operator="containsText" text="Muy Baja">
      <formula>NOT(ISERROR(SEARCH("Muy Baja",Y10)))</formula>
    </cfRule>
  </conditionalFormatting>
  <conditionalFormatting sqref="AC10:AC12">
    <cfRule type="containsText" dxfId="1433" priority="681" operator="containsText" text="Catastrófico">
      <formula>NOT(ISERROR(SEARCH("Catastrófico",AC10)))</formula>
    </cfRule>
    <cfRule type="containsText" dxfId="1432" priority="682" operator="containsText" text="Mayor">
      <formula>NOT(ISERROR(SEARCH("Mayor",AC10)))</formula>
    </cfRule>
    <cfRule type="containsText" dxfId="1431" priority="683" operator="containsText" text="Moderado">
      <formula>NOT(ISERROR(SEARCH("Moderado",AC10)))</formula>
    </cfRule>
    <cfRule type="containsText" dxfId="1430" priority="684" operator="containsText" text="Menor">
      <formula>NOT(ISERROR(SEARCH("Menor",AC10)))</formula>
    </cfRule>
    <cfRule type="containsText" dxfId="1429" priority="685" operator="containsText" text="Leve">
      <formula>NOT(ISERROR(SEARCH("Leve",AC10)))</formula>
    </cfRule>
  </conditionalFormatting>
  <conditionalFormatting sqref="AG10">
    <cfRule type="containsText" dxfId="1428" priority="672" operator="containsText" text="Extremo">
      <formula>NOT(ISERROR(SEARCH("Extremo",AG10)))</formula>
    </cfRule>
    <cfRule type="containsText" dxfId="1427" priority="673" operator="containsText" text="Alto">
      <formula>NOT(ISERROR(SEARCH("Alto",AG10)))</formula>
    </cfRule>
    <cfRule type="containsText" dxfId="1426" priority="674" operator="containsText" text="Moderado">
      <formula>NOT(ISERROR(SEARCH("Moderado",AG10)))</formula>
    </cfRule>
    <cfRule type="containsText" dxfId="1425" priority="675" operator="containsText" text="Menor">
      <formula>NOT(ISERROR(SEARCH("Menor",AG10)))</formula>
    </cfRule>
    <cfRule type="containsText" dxfId="1424" priority="676" operator="containsText" text="Bajo">
      <formula>NOT(ISERROR(SEARCH("Bajo",AG10)))</formula>
    </cfRule>
    <cfRule type="containsText" dxfId="1423" priority="677" operator="containsText" text="Moderado">
      <formula>NOT(ISERROR(SEARCH("Moderado",AG10)))</formula>
    </cfRule>
    <cfRule type="containsText" dxfId="1422" priority="678" operator="containsText" text="Extremo">
      <formula>NOT(ISERROR(SEARCH("Extremo",AG10)))</formula>
    </cfRule>
    <cfRule type="containsText" dxfId="1421" priority="679" operator="containsText" text="Baja">
      <formula>NOT(ISERROR(SEARCH("Baja",AG10)))</formula>
    </cfRule>
    <cfRule type="containsText" dxfId="1420" priority="680" operator="containsText" text="Alto">
      <formula>NOT(ISERROR(SEARCH("Alto",AG10)))</formula>
    </cfRule>
  </conditionalFormatting>
  <conditionalFormatting sqref="AA16:AA30 AA10:AA13">
    <cfRule type="containsText" dxfId="1419" priority="72" operator="containsText" text="Muy Baja">
      <formula>NOT(ISERROR(SEARCH("Muy Baja",AA10)))</formula>
    </cfRule>
    <cfRule type="containsText" dxfId="1418" priority="661" operator="containsText" text="Muy Alta">
      <formula>NOT(ISERROR(SEARCH("Muy Alta",AA10)))</formula>
    </cfRule>
    <cfRule type="containsText" dxfId="1417" priority="662" operator="containsText" text="Alta">
      <formula>NOT(ISERROR(SEARCH("Alta",AA10)))</formula>
    </cfRule>
    <cfRule type="containsText" dxfId="1416" priority="663" operator="containsText" text="Media">
      <formula>NOT(ISERROR(SEARCH("Media",AA10)))</formula>
    </cfRule>
    <cfRule type="containsText" dxfId="1415" priority="664" operator="containsText" text="Baja">
      <formula>NOT(ISERROR(SEARCH("Baja",AA10)))</formula>
    </cfRule>
    <cfRule type="containsText" dxfId="1414" priority="665" operator="containsText" text="Muy Baja">
      <formula>NOT(ISERROR(SEARCH("Muy Baja",AA10)))</formula>
    </cfRule>
  </conditionalFormatting>
  <conditionalFormatting sqref="AE10:AE12">
    <cfRule type="containsText" dxfId="1413" priority="656" operator="containsText" text="Catastrófico">
      <formula>NOT(ISERROR(SEARCH("Catastrófico",AE10)))</formula>
    </cfRule>
    <cfRule type="containsText" dxfId="1412" priority="657" operator="containsText" text="Moderado">
      <formula>NOT(ISERROR(SEARCH("Moderado",AE10)))</formula>
    </cfRule>
    <cfRule type="containsText" dxfId="1411" priority="658" operator="containsText" text="Menor">
      <formula>NOT(ISERROR(SEARCH("Menor",AE10)))</formula>
    </cfRule>
    <cfRule type="containsText" dxfId="1410" priority="659" operator="containsText" text="Leve">
      <formula>NOT(ISERROR(SEARCH("Leve",AE10)))</formula>
    </cfRule>
    <cfRule type="containsText" dxfId="1409" priority="660" operator="containsText" text="Mayor">
      <formula>NOT(ISERROR(SEARCH("Mayor",AE10)))</formula>
    </cfRule>
  </conditionalFormatting>
  <conditionalFormatting sqref="I13 I16">
    <cfRule type="containsText" dxfId="1408" priority="633" operator="containsText" text="Muy Baja">
      <formula>NOT(ISERROR(SEARCH("Muy Baja",I13)))</formula>
    </cfRule>
    <cfRule type="containsText" dxfId="1407" priority="634" operator="containsText" text="Baja">
      <formula>NOT(ISERROR(SEARCH("Baja",I13)))</formula>
    </cfRule>
    <cfRule type="containsText" dxfId="1406" priority="636" operator="containsText" text="Muy Alta">
      <formula>NOT(ISERROR(SEARCH("Muy Alta",I13)))</formula>
    </cfRule>
    <cfRule type="containsText" dxfId="1405" priority="637" operator="containsText" text="Alta">
      <formula>NOT(ISERROR(SEARCH("Alta",I13)))</formula>
    </cfRule>
    <cfRule type="containsText" dxfId="1404" priority="638" operator="containsText" text="Media">
      <formula>NOT(ISERROR(SEARCH("Media",I13)))</formula>
    </cfRule>
    <cfRule type="containsText" dxfId="1403" priority="639" operator="containsText" text="Media">
      <formula>NOT(ISERROR(SEARCH("Media",I13)))</formula>
    </cfRule>
    <cfRule type="containsText" dxfId="1402" priority="640" operator="containsText" text="Media">
      <formula>NOT(ISERROR(SEARCH("Media",I13)))</formula>
    </cfRule>
    <cfRule type="containsText" dxfId="1401" priority="641" operator="containsText" text="Muy Baja">
      <formula>NOT(ISERROR(SEARCH("Muy Baja",I13)))</formula>
    </cfRule>
    <cfRule type="containsText" dxfId="1400" priority="642" operator="containsText" text="Baja">
      <formula>NOT(ISERROR(SEARCH("Baja",I13)))</formula>
    </cfRule>
    <cfRule type="containsText" dxfId="1399" priority="643" operator="containsText" text="Muy Baja">
      <formula>NOT(ISERROR(SEARCH("Muy Baja",I13)))</formula>
    </cfRule>
    <cfRule type="containsText" dxfId="1398" priority="644" operator="containsText" text="Muy Baja">
      <formula>NOT(ISERROR(SEARCH("Muy Baja",I13)))</formula>
    </cfRule>
    <cfRule type="containsText" dxfId="1397" priority="645" operator="containsText" text="Muy Baja">
      <formula>NOT(ISERROR(SEARCH("Muy Baja",I13)))</formula>
    </cfRule>
    <cfRule type="containsText" dxfId="1396" priority="646" operator="containsText" text="Muy Baja'Tabla probabilidad'!">
      <formula>NOT(ISERROR(SEARCH("Muy Baja'Tabla probabilidad'!",I13)))</formula>
    </cfRule>
    <cfRule type="containsText" dxfId="1395" priority="647" operator="containsText" text="Muy bajo">
      <formula>NOT(ISERROR(SEARCH("Muy bajo",I13)))</formula>
    </cfRule>
    <cfRule type="containsText" dxfId="1394" priority="648" operator="containsText" text="Alta">
      <formula>NOT(ISERROR(SEARCH("Alta",I13)))</formula>
    </cfRule>
    <cfRule type="containsText" dxfId="1393" priority="649" operator="containsText" text="Media">
      <formula>NOT(ISERROR(SEARCH("Media",I13)))</formula>
    </cfRule>
    <cfRule type="containsText" dxfId="1392" priority="650" operator="containsText" text="Baja">
      <formula>NOT(ISERROR(SEARCH("Baja",I13)))</formula>
    </cfRule>
    <cfRule type="containsText" dxfId="1391" priority="651" operator="containsText" text="Muy baja">
      <formula>NOT(ISERROR(SEARCH("Muy baja",I13)))</formula>
    </cfRule>
    <cfRule type="cellIs" dxfId="1390" priority="654" operator="between">
      <formula>1</formula>
      <formula>2</formula>
    </cfRule>
    <cfRule type="cellIs" dxfId="1389" priority="655" operator="between">
      <formula>0</formula>
      <formula>2</formula>
    </cfRule>
  </conditionalFormatting>
  <conditionalFormatting sqref="I13 I16">
    <cfRule type="containsText" dxfId="1388" priority="635" operator="containsText" text="Muy Alta">
      <formula>NOT(ISERROR(SEARCH("Muy Alta",I13)))</formula>
    </cfRule>
  </conditionalFormatting>
  <conditionalFormatting sqref="Y13:Y15">
    <cfRule type="containsText" dxfId="1387" priority="627" operator="containsText" text="Muy Alta">
      <formula>NOT(ISERROR(SEARCH("Muy Alta",Y13)))</formula>
    </cfRule>
    <cfRule type="containsText" dxfId="1386" priority="628" operator="containsText" text="Alta">
      <formula>NOT(ISERROR(SEARCH("Alta",Y13)))</formula>
    </cfRule>
    <cfRule type="containsText" dxfId="1385" priority="629" operator="containsText" text="Media">
      <formula>NOT(ISERROR(SEARCH("Media",Y13)))</formula>
    </cfRule>
    <cfRule type="containsText" dxfId="1384" priority="630" operator="containsText" text="Muy Baja">
      <formula>NOT(ISERROR(SEARCH("Muy Baja",Y13)))</formula>
    </cfRule>
    <cfRule type="containsText" dxfId="1383" priority="631" operator="containsText" text="Baja">
      <formula>NOT(ISERROR(SEARCH("Baja",Y13)))</formula>
    </cfRule>
    <cfRule type="containsText" dxfId="1382" priority="632" operator="containsText" text="Muy Baja">
      <formula>NOT(ISERROR(SEARCH("Muy Baja",Y13)))</formula>
    </cfRule>
  </conditionalFormatting>
  <conditionalFormatting sqref="AC13:AC15">
    <cfRule type="containsText" dxfId="1381" priority="622" operator="containsText" text="Catastrófico">
      <formula>NOT(ISERROR(SEARCH("Catastrófico",AC13)))</formula>
    </cfRule>
    <cfRule type="containsText" dxfId="1380" priority="623" operator="containsText" text="Mayor">
      <formula>NOT(ISERROR(SEARCH("Mayor",AC13)))</formula>
    </cfRule>
    <cfRule type="containsText" dxfId="1379" priority="624" operator="containsText" text="Moderado">
      <formula>NOT(ISERROR(SEARCH("Moderado",AC13)))</formula>
    </cfRule>
    <cfRule type="containsText" dxfId="1378" priority="625" operator="containsText" text="Menor">
      <formula>NOT(ISERROR(SEARCH("Menor",AC13)))</formula>
    </cfRule>
    <cfRule type="containsText" dxfId="1377" priority="626" operator="containsText" text="Leve">
      <formula>NOT(ISERROR(SEARCH("Leve",AC13)))</formula>
    </cfRule>
  </conditionalFormatting>
  <conditionalFormatting sqref="AG13">
    <cfRule type="containsText" dxfId="1376" priority="613" operator="containsText" text="Extremo">
      <formula>NOT(ISERROR(SEARCH("Extremo",AG13)))</formula>
    </cfRule>
    <cfRule type="containsText" dxfId="1375" priority="614" operator="containsText" text="Alto">
      <formula>NOT(ISERROR(SEARCH("Alto",AG13)))</formula>
    </cfRule>
    <cfRule type="containsText" dxfId="1374" priority="615" operator="containsText" text="Moderado">
      <formula>NOT(ISERROR(SEARCH("Moderado",AG13)))</formula>
    </cfRule>
    <cfRule type="containsText" dxfId="1373" priority="616" operator="containsText" text="Menor">
      <formula>NOT(ISERROR(SEARCH("Menor",AG13)))</formula>
    </cfRule>
    <cfRule type="containsText" dxfId="1372" priority="617" operator="containsText" text="Bajo">
      <formula>NOT(ISERROR(SEARCH("Bajo",AG13)))</formula>
    </cfRule>
    <cfRule type="containsText" dxfId="1371" priority="618" operator="containsText" text="Moderado">
      <formula>NOT(ISERROR(SEARCH("Moderado",AG13)))</formula>
    </cfRule>
    <cfRule type="containsText" dxfId="1370" priority="619" operator="containsText" text="Extremo">
      <formula>NOT(ISERROR(SEARCH("Extremo",AG13)))</formula>
    </cfRule>
    <cfRule type="containsText" dxfId="1369" priority="620" operator="containsText" text="Baja">
      <formula>NOT(ISERROR(SEARCH("Baja",AG13)))</formula>
    </cfRule>
    <cfRule type="containsText" dxfId="1368" priority="621" operator="containsText" text="Alto">
      <formula>NOT(ISERROR(SEARCH("Alto",AG13)))</formula>
    </cfRule>
  </conditionalFormatting>
  <conditionalFormatting sqref="AE13">
    <cfRule type="containsText" dxfId="1367" priority="603" operator="containsText" text="Catastrófico">
      <formula>NOT(ISERROR(SEARCH("Catastrófico",AE13)))</formula>
    </cfRule>
    <cfRule type="containsText" dxfId="1366" priority="604" operator="containsText" text="Moderado">
      <formula>NOT(ISERROR(SEARCH("Moderado",AE13)))</formula>
    </cfRule>
    <cfRule type="containsText" dxfId="1365" priority="605" operator="containsText" text="Menor">
      <formula>NOT(ISERROR(SEARCH("Menor",AE13)))</formula>
    </cfRule>
    <cfRule type="containsText" dxfId="1364" priority="606" operator="containsText" text="Leve">
      <formula>NOT(ISERROR(SEARCH("Leve",AE13)))</formula>
    </cfRule>
    <cfRule type="containsText" dxfId="1363" priority="607" operator="containsText" text="Mayor">
      <formula>NOT(ISERROR(SEARCH("Mayor",AE13)))</formula>
    </cfRule>
  </conditionalFormatting>
  <conditionalFormatting sqref="Y16:Y20">
    <cfRule type="containsText" dxfId="1362" priority="537" operator="containsText" text="Muy Alta">
      <formula>NOT(ISERROR(SEARCH("Muy Alta",Y16)))</formula>
    </cfRule>
    <cfRule type="containsText" dxfId="1361" priority="538" operator="containsText" text="Alta">
      <formula>NOT(ISERROR(SEARCH("Alta",Y16)))</formula>
    </cfRule>
    <cfRule type="containsText" dxfId="1360" priority="539" operator="containsText" text="Media">
      <formula>NOT(ISERROR(SEARCH("Media",Y16)))</formula>
    </cfRule>
    <cfRule type="containsText" dxfId="1359" priority="540" operator="containsText" text="Muy Baja">
      <formula>NOT(ISERROR(SEARCH("Muy Baja",Y16)))</formula>
    </cfRule>
    <cfRule type="containsText" dxfId="1358" priority="541" operator="containsText" text="Baja">
      <formula>NOT(ISERROR(SEARCH("Baja",Y16)))</formula>
    </cfRule>
    <cfRule type="containsText" dxfId="1357" priority="542" operator="containsText" text="Muy Baja">
      <formula>NOT(ISERROR(SEARCH("Muy Baja",Y16)))</formula>
    </cfRule>
  </conditionalFormatting>
  <conditionalFormatting sqref="AC16:AC20">
    <cfRule type="containsText" dxfId="1356" priority="532" operator="containsText" text="Catastrófico">
      <formula>NOT(ISERROR(SEARCH("Catastrófico",AC16)))</formula>
    </cfRule>
    <cfRule type="containsText" dxfId="1355" priority="533" operator="containsText" text="Mayor">
      <formula>NOT(ISERROR(SEARCH("Mayor",AC16)))</formula>
    </cfRule>
    <cfRule type="containsText" dxfId="1354" priority="534" operator="containsText" text="Moderado">
      <formula>NOT(ISERROR(SEARCH("Moderado",AC16)))</formula>
    </cfRule>
    <cfRule type="containsText" dxfId="1353" priority="535" operator="containsText" text="Menor">
      <formula>NOT(ISERROR(SEARCH("Menor",AC16)))</formula>
    </cfRule>
    <cfRule type="containsText" dxfId="1352" priority="536" operator="containsText" text="Leve">
      <formula>NOT(ISERROR(SEARCH("Leve",AC16)))</formula>
    </cfRule>
  </conditionalFormatting>
  <conditionalFormatting sqref="AG16">
    <cfRule type="containsText" dxfId="1351" priority="523" operator="containsText" text="Extremo">
      <formula>NOT(ISERROR(SEARCH("Extremo",AG16)))</formula>
    </cfRule>
    <cfRule type="containsText" dxfId="1350" priority="524" operator="containsText" text="Alto">
      <formula>NOT(ISERROR(SEARCH("Alto",AG16)))</formula>
    </cfRule>
    <cfRule type="containsText" dxfId="1349" priority="525" operator="containsText" text="Moderado">
      <formula>NOT(ISERROR(SEARCH("Moderado",AG16)))</formula>
    </cfRule>
    <cfRule type="containsText" dxfId="1348" priority="526" operator="containsText" text="Menor">
      <formula>NOT(ISERROR(SEARCH("Menor",AG16)))</formula>
    </cfRule>
    <cfRule type="containsText" dxfId="1347" priority="527" operator="containsText" text="Bajo">
      <formula>NOT(ISERROR(SEARCH("Bajo",AG16)))</formula>
    </cfRule>
    <cfRule type="containsText" dxfId="1346" priority="528" operator="containsText" text="Moderado">
      <formula>NOT(ISERROR(SEARCH("Moderado",AG16)))</formula>
    </cfRule>
    <cfRule type="containsText" dxfId="1345" priority="529" operator="containsText" text="Extremo">
      <formula>NOT(ISERROR(SEARCH("Extremo",AG16)))</formula>
    </cfRule>
    <cfRule type="containsText" dxfId="1344" priority="530" operator="containsText" text="Baja">
      <formula>NOT(ISERROR(SEARCH("Baja",AG16)))</formula>
    </cfRule>
    <cfRule type="containsText" dxfId="1343" priority="531" operator="containsText" text="Alto">
      <formula>NOT(ISERROR(SEARCH("Alto",AG16)))</formula>
    </cfRule>
  </conditionalFormatting>
  <conditionalFormatting sqref="AE16:AE20">
    <cfRule type="containsText" dxfId="1342" priority="513" operator="containsText" text="Catastrófico">
      <formula>NOT(ISERROR(SEARCH("Catastrófico",AE16)))</formula>
    </cfRule>
    <cfRule type="containsText" dxfId="1341" priority="514" operator="containsText" text="Moderado">
      <formula>NOT(ISERROR(SEARCH("Moderado",AE16)))</formula>
    </cfRule>
    <cfRule type="containsText" dxfId="1340" priority="515" operator="containsText" text="Menor">
      <formula>NOT(ISERROR(SEARCH("Menor",AE16)))</formula>
    </cfRule>
    <cfRule type="containsText" dxfId="1339" priority="516" operator="containsText" text="Leve">
      <formula>NOT(ISERROR(SEARCH("Leve",AE16)))</formula>
    </cfRule>
    <cfRule type="containsText" dxfId="1338" priority="517" operator="containsText" text="Mayor">
      <formula>NOT(ISERROR(SEARCH("Mayor",AE16)))</formula>
    </cfRule>
  </conditionalFormatting>
  <conditionalFormatting sqref="N21 N26">
    <cfRule type="containsText" dxfId="1337" priority="502" operator="containsText" text="Extremo">
      <formula>NOT(ISERROR(SEARCH("Extremo",N21)))</formula>
    </cfRule>
    <cfRule type="containsText" dxfId="1336" priority="503" operator="containsText" text="Alto">
      <formula>NOT(ISERROR(SEARCH("Alto",N21)))</formula>
    </cfRule>
    <cfRule type="containsText" dxfId="1335" priority="504" operator="containsText" text="Bajo">
      <formula>NOT(ISERROR(SEARCH("Bajo",N21)))</formula>
    </cfRule>
    <cfRule type="containsText" dxfId="1334" priority="505" operator="containsText" text="Moderado">
      <formula>NOT(ISERROR(SEARCH("Moderado",N21)))</formula>
    </cfRule>
    <cfRule type="containsText" dxfId="1333" priority="506" operator="containsText" text="Extremo">
      <formula>NOT(ISERROR(SEARCH("Extremo",N21)))</formula>
    </cfRule>
  </conditionalFormatting>
  <conditionalFormatting sqref="I21 I26">
    <cfRule type="containsText" dxfId="1332" priority="473" operator="containsText" text="Muy Baja">
      <formula>NOT(ISERROR(SEARCH("Muy Baja",I21)))</formula>
    </cfRule>
    <cfRule type="containsText" dxfId="1331" priority="474" operator="containsText" text="Baja">
      <formula>NOT(ISERROR(SEARCH("Baja",I21)))</formula>
    </cfRule>
    <cfRule type="containsText" dxfId="1330" priority="476" operator="containsText" text="Muy Alta">
      <formula>NOT(ISERROR(SEARCH("Muy Alta",I21)))</formula>
    </cfRule>
    <cfRule type="containsText" dxfId="1329" priority="477" operator="containsText" text="Alta">
      <formula>NOT(ISERROR(SEARCH("Alta",I21)))</formula>
    </cfRule>
    <cfRule type="containsText" dxfId="1328" priority="478" operator="containsText" text="Media">
      <formula>NOT(ISERROR(SEARCH("Media",I21)))</formula>
    </cfRule>
    <cfRule type="containsText" dxfId="1327" priority="479" operator="containsText" text="Media">
      <formula>NOT(ISERROR(SEARCH("Media",I21)))</formula>
    </cfRule>
    <cfRule type="containsText" dxfId="1326" priority="480" operator="containsText" text="Media">
      <formula>NOT(ISERROR(SEARCH("Media",I21)))</formula>
    </cfRule>
    <cfRule type="containsText" dxfId="1325" priority="481" operator="containsText" text="Muy Baja">
      <formula>NOT(ISERROR(SEARCH("Muy Baja",I21)))</formula>
    </cfRule>
    <cfRule type="containsText" dxfId="1324" priority="482" operator="containsText" text="Baja">
      <formula>NOT(ISERROR(SEARCH("Baja",I21)))</formula>
    </cfRule>
    <cfRule type="containsText" dxfId="1323" priority="483" operator="containsText" text="Muy Baja">
      <formula>NOT(ISERROR(SEARCH("Muy Baja",I21)))</formula>
    </cfRule>
    <cfRule type="containsText" dxfId="1322" priority="484" operator="containsText" text="Muy Baja">
      <formula>NOT(ISERROR(SEARCH("Muy Baja",I21)))</formula>
    </cfRule>
    <cfRule type="containsText" dxfId="1321" priority="485" operator="containsText" text="Muy Baja">
      <formula>NOT(ISERROR(SEARCH("Muy Baja",I21)))</formula>
    </cfRule>
    <cfRule type="containsText" dxfId="1320" priority="486" operator="containsText" text="Muy Baja'Tabla probabilidad'!">
      <formula>NOT(ISERROR(SEARCH("Muy Baja'Tabla probabilidad'!",I21)))</formula>
    </cfRule>
    <cfRule type="containsText" dxfId="1319" priority="487" operator="containsText" text="Muy bajo">
      <formula>NOT(ISERROR(SEARCH("Muy bajo",I21)))</formula>
    </cfRule>
    <cfRule type="containsText" dxfId="1318" priority="488" operator="containsText" text="Alta">
      <formula>NOT(ISERROR(SEARCH("Alta",I21)))</formula>
    </cfRule>
    <cfRule type="containsText" dxfId="1317" priority="489" operator="containsText" text="Media">
      <formula>NOT(ISERROR(SEARCH("Media",I21)))</formula>
    </cfRule>
    <cfRule type="containsText" dxfId="1316" priority="490" operator="containsText" text="Baja">
      <formula>NOT(ISERROR(SEARCH("Baja",I21)))</formula>
    </cfRule>
    <cfRule type="containsText" dxfId="1315" priority="491" operator="containsText" text="Muy baja">
      <formula>NOT(ISERROR(SEARCH("Muy baja",I21)))</formula>
    </cfRule>
    <cfRule type="cellIs" dxfId="1314" priority="494" operator="between">
      <formula>1</formula>
      <formula>2</formula>
    </cfRule>
    <cfRule type="cellIs" dxfId="1313" priority="495" operator="between">
      <formula>0</formula>
      <formula>2</formula>
    </cfRule>
  </conditionalFormatting>
  <conditionalFormatting sqref="I21 I26">
    <cfRule type="containsText" dxfId="1312" priority="475" operator="containsText" text="Muy Alta">
      <formula>NOT(ISERROR(SEARCH("Muy Alta",I21)))</formula>
    </cfRule>
  </conditionalFormatting>
  <conditionalFormatting sqref="Y21:Y25">
    <cfRule type="containsText" dxfId="1311" priority="467" operator="containsText" text="Muy Alta">
      <formula>NOT(ISERROR(SEARCH("Muy Alta",Y21)))</formula>
    </cfRule>
    <cfRule type="containsText" dxfId="1310" priority="468" operator="containsText" text="Alta">
      <formula>NOT(ISERROR(SEARCH("Alta",Y21)))</formula>
    </cfRule>
    <cfRule type="containsText" dxfId="1309" priority="469" operator="containsText" text="Media">
      <formula>NOT(ISERROR(SEARCH("Media",Y21)))</formula>
    </cfRule>
    <cfRule type="containsText" dxfId="1308" priority="470" operator="containsText" text="Muy Baja">
      <formula>NOT(ISERROR(SEARCH("Muy Baja",Y21)))</formula>
    </cfRule>
    <cfRule type="containsText" dxfId="1307" priority="471" operator="containsText" text="Baja">
      <formula>NOT(ISERROR(SEARCH("Baja",Y21)))</formula>
    </cfRule>
    <cfRule type="containsText" dxfId="1306" priority="472" operator="containsText" text="Muy Baja">
      <formula>NOT(ISERROR(SEARCH("Muy Baja",Y21)))</formula>
    </cfRule>
  </conditionalFormatting>
  <conditionalFormatting sqref="AC21:AC25">
    <cfRule type="containsText" dxfId="1305" priority="462" operator="containsText" text="Catastrófico">
      <formula>NOT(ISERROR(SEARCH("Catastrófico",AC21)))</formula>
    </cfRule>
    <cfRule type="containsText" dxfId="1304" priority="463" operator="containsText" text="Mayor">
      <formula>NOT(ISERROR(SEARCH("Mayor",AC21)))</formula>
    </cfRule>
    <cfRule type="containsText" dxfId="1303" priority="464" operator="containsText" text="Moderado">
      <formula>NOT(ISERROR(SEARCH("Moderado",AC21)))</formula>
    </cfRule>
    <cfRule type="containsText" dxfId="1302" priority="465" operator="containsText" text="Menor">
      <formula>NOT(ISERROR(SEARCH("Menor",AC21)))</formula>
    </cfRule>
    <cfRule type="containsText" dxfId="1301" priority="466" operator="containsText" text="Leve">
      <formula>NOT(ISERROR(SEARCH("Leve",AC21)))</formula>
    </cfRule>
  </conditionalFormatting>
  <conditionalFormatting sqref="AG21">
    <cfRule type="containsText" dxfId="1300" priority="453" operator="containsText" text="Extremo">
      <formula>NOT(ISERROR(SEARCH("Extremo",AG21)))</formula>
    </cfRule>
    <cfRule type="containsText" dxfId="1299" priority="454" operator="containsText" text="Alto">
      <formula>NOT(ISERROR(SEARCH("Alto",AG21)))</formula>
    </cfRule>
    <cfRule type="containsText" dxfId="1298" priority="455" operator="containsText" text="Moderado">
      <formula>NOT(ISERROR(SEARCH("Moderado",AG21)))</formula>
    </cfRule>
    <cfRule type="containsText" dxfId="1297" priority="456" operator="containsText" text="Menor">
      <formula>NOT(ISERROR(SEARCH("Menor",AG21)))</formula>
    </cfRule>
    <cfRule type="containsText" dxfId="1296" priority="457" operator="containsText" text="Bajo">
      <formula>NOT(ISERROR(SEARCH("Bajo",AG21)))</formula>
    </cfRule>
    <cfRule type="containsText" dxfId="1295" priority="458" operator="containsText" text="Moderado">
      <formula>NOT(ISERROR(SEARCH("Moderado",AG21)))</formula>
    </cfRule>
    <cfRule type="containsText" dxfId="1294" priority="459" operator="containsText" text="Extremo">
      <formula>NOT(ISERROR(SEARCH("Extremo",AG21)))</formula>
    </cfRule>
    <cfRule type="containsText" dxfId="1293" priority="460" operator="containsText" text="Baja">
      <formula>NOT(ISERROR(SEARCH("Baja",AG21)))</formula>
    </cfRule>
    <cfRule type="containsText" dxfId="1292" priority="461" operator="containsText" text="Alto">
      <formula>NOT(ISERROR(SEARCH("Alto",AG21)))</formula>
    </cfRule>
  </conditionalFormatting>
  <conditionalFormatting sqref="AE21:AE25">
    <cfRule type="containsText" dxfId="1291" priority="443" operator="containsText" text="Catastrófico">
      <formula>NOT(ISERROR(SEARCH("Catastrófico",AE21)))</formula>
    </cfRule>
    <cfRule type="containsText" dxfId="1290" priority="444" operator="containsText" text="Moderado">
      <formula>NOT(ISERROR(SEARCH("Moderado",AE21)))</formula>
    </cfRule>
    <cfRule type="containsText" dxfId="1289" priority="445" operator="containsText" text="Menor">
      <formula>NOT(ISERROR(SEARCH("Menor",AE21)))</formula>
    </cfRule>
    <cfRule type="containsText" dxfId="1288" priority="446" operator="containsText" text="Leve">
      <formula>NOT(ISERROR(SEARCH("Leve",AE21)))</formula>
    </cfRule>
    <cfRule type="containsText" dxfId="1287" priority="447" operator="containsText" text="Mayor">
      <formula>NOT(ISERROR(SEARCH("Mayor",AE21)))</formula>
    </cfRule>
  </conditionalFormatting>
  <conditionalFormatting sqref="Y26:Y30">
    <cfRule type="containsText" dxfId="1286" priority="377" operator="containsText" text="Muy Alta">
      <formula>NOT(ISERROR(SEARCH("Muy Alta",Y26)))</formula>
    </cfRule>
    <cfRule type="containsText" dxfId="1285" priority="378" operator="containsText" text="Alta">
      <formula>NOT(ISERROR(SEARCH("Alta",Y26)))</formula>
    </cfRule>
    <cfRule type="containsText" dxfId="1284" priority="379" operator="containsText" text="Media">
      <formula>NOT(ISERROR(SEARCH("Media",Y26)))</formula>
    </cfRule>
    <cfRule type="containsText" dxfId="1283" priority="380" operator="containsText" text="Muy Baja">
      <formula>NOT(ISERROR(SEARCH("Muy Baja",Y26)))</formula>
    </cfRule>
    <cfRule type="containsText" dxfId="1282" priority="381" operator="containsText" text="Baja">
      <formula>NOT(ISERROR(SEARCH("Baja",Y26)))</formula>
    </cfRule>
    <cfRule type="containsText" dxfId="1281" priority="382" operator="containsText" text="Muy Baja">
      <formula>NOT(ISERROR(SEARCH("Muy Baja",Y26)))</formula>
    </cfRule>
  </conditionalFormatting>
  <conditionalFormatting sqref="AC26:AC30">
    <cfRule type="containsText" dxfId="1280" priority="372" operator="containsText" text="Catastrófico">
      <formula>NOT(ISERROR(SEARCH("Catastrófico",AC26)))</formula>
    </cfRule>
    <cfRule type="containsText" dxfId="1279" priority="373" operator="containsText" text="Mayor">
      <formula>NOT(ISERROR(SEARCH("Mayor",AC26)))</formula>
    </cfRule>
    <cfRule type="containsText" dxfId="1278" priority="374" operator="containsText" text="Moderado">
      <formula>NOT(ISERROR(SEARCH("Moderado",AC26)))</formula>
    </cfRule>
    <cfRule type="containsText" dxfId="1277" priority="375" operator="containsText" text="Menor">
      <formula>NOT(ISERROR(SEARCH("Menor",AC26)))</formula>
    </cfRule>
    <cfRule type="containsText" dxfId="1276" priority="376" operator="containsText" text="Leve">
      <formula>NOT(ISERROR(SEARCH("Leve",AC26)))</formula>
    </cfRule>
  </conditionalFormatting>
  <conditionalFormatting sqref="AG26">
    <cfRule type="containsText" dxfId="1275" priority="363" operator="containsText" text="Extremo">
      <formula>NOT(ISERROR(SEARCH("Extremo",AG26)))</formula>
    </cfRule>
    <cfRule type="containsText" dxfId="1274" priority="364" operator="containsText" text="Alto">
      <formula>NOT(ISERROR(SEARCH("Alto",AG26)))</formula>
    </cfRule>
    <cfRule type="containsText" dxfId="1273" priority="365" operator="containsText" text="Moderado">
      <formula>NOT(ISERROR(SEARCH("Moderado",AG26)))</formula>
    </cfRule>
    <cfRule type="containsText" dxfId="1272" priority="366" operator="containsText" text="Menor">
      <formula>NOT(ISERROR(SEARCH("Menor",AG26)))</formula>
    </cfRule>
    <cfRule type="containsText" dxfId="1271" priority="367" operator="containsText" text="Bajo">
      <formula>NOT(ISERROR(SEARCH("Bajo",AG26)))</formula>
    </cfRule>
    <cfRule type="containsText" dxfId="1270" priority="368" operator="containsText" text="Moderado">
      <formula>NOT(ISERROR(SEARCH("Moderado",AG26)))</formula>
    </cfRule>
    <cfRule type="containsText" dxfId="1269" priority="369" operator="containsText" text="Extremo">
      <formula>NOT(ISERROR(SEARCH("Extremo",AG26)))</formula>
    </cfRule>
    <cfRule type="containsText" dxfId="1268" priority="370" operator="containsText" text="Baja">
      <formula>NOT(ISERROR(SEARCH("Baja",AG26)))</formula>
    </cfRule>
    <cfRule type="containsText" dxfId="1267" priority="371" operator="containsText" text="Alto">
      <formula>NOT(ISERROR(SEARCH("Alto",AG26)))</formula>
    </cfRule>
  </conditionalFormatting>
  <conditionalFormatting sqref="AE26:AE30">
    <cfRule type="containsText" dxfId="1266" priority="353" operator="containsText" text="Catastrófico">
      <formula>NOT(ISERROR(SEARCH("Catastrófico",AE26)))</formula>
    </cfRule>
    <cfRule type="containsText" dxfId="1265" priority="354" operator="containsText" text="Moderado">
      <formula>NOT(ISERROR(SEARCH("Moderado",AE26)))</formula>
    </cfRule>
    <cfRule type="containsText" dxfId="1264" priority="355" operator="containsText" text="Menor">
      <formula>NOT(ISERROR(SEARCH("Menor",AE26)))</formula>
    </cfRule>
    <cfRule type="containsText" dxfId="1263" priority="356" operator="containsText" text="Leve">
      <formula>NOT(ISERROR(SEARCH("Leve",AE26)))</formula>
    </cfRule>
    <cfRule type="containsText" dxfId="1262" priority="357" operator="containsText" text="Mayor">
      <formula>NOT(ISERROR(SEARCH("Mayor",AE26)))</formula>
    </cfRule>
  </conditionalFormatting>
  <dataValidations count="1">
    <dataValidation allowBlank="1" showInputMessage="1" showErrorMessage="1" prompt="Enunciar cuál es el control" sqref="P10:P11 P13:P15" xr:uid="{00000000-0002-0000-0400-000000000000}"/>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920" operator="containsText" id="{85F911A9-FF11-4B11-A4CC-F406EAB53E70}">
            <xm:f>NOT(ISERROR(SEARCH('Tabla probabilidad'!$B$5,I10)))</xm:f>
            <xm:f>'Tabla probabilidad'!$B$5</xm:f>
            <x14:dxf>
              <font>
                <color rgb="FF006100"/>
              </font>
              <fill>
                <patternFill>
                  <bgColor rgb="FFC6EFCE"/>
                </patternFill>
              </fill>
            </x14:dxf>
          </x14:cfRule>
          <x14:cfRule type="containsText" priority="921" operator="containsText" id="{C222FDBF-3C08-4113-9351-76033CF06434}">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652" operator="containsText" id="{130BBF8F-6F36-4C1F-BB40-DA538C9DA4BA}">
            <xm:f>NOT(ISERROR(SEARCH('Tabla probabilidad'!$B$5,I13)))</xm:f>
            <xm:f>'Tabla probabilidad'!$B$5</xm:f>
            <x14:dxf>
              <font>
                <color rgb="FF006100"/>
              </font>
              <fill>
                <patternFill>
                  <bgColor rgb="FFC6EFCE"/>
                </patternFill>
              </fill>
            </x14:dxf>
          </x14:cfRule>
          <x14:cfRule type="containsText" priority="653" operator="containsText" id="{0DBD8F32-72F4-47FE-A8E8-92CA123A277C}">
            <xm:f>NOT(ISERROR(SEARCH('Tabla probabilidad'!$B$5,I13)))</xm:f>
            <xm:f>'Tabla probabilidad'!$B$5</xm:f>
            <x14:dxf>
              <font>
                <color rgb="FF9C0006"/>
              </font>
              <fill>
                <patternFill>
                  <bgColor rgb="FFFFC7CE"/>
                </patternFill>
              </fill>
            </x14:dxf>
          </x14:cfRule>
          <xm:sqref>I13 I16</xm:sqref>
        </x14:conditionalFormatting>
        <x14:conditionalFormatting xmlns:xm="http://schemas.microsoft.com/office/excel/2006/main">
          <x14:cfRule type="containsText" priority="492" operator="containsText" id="{DF7D542B-1BF1-4317-8F9F-9E217298398A}">
            <xm:f>NOT(ISERROR(SEARCH('Tabla probabilidad'!$B$5,I21)))</xm:f>
            <xm:f>'Tabla probabilidad'!$B$5</xm:f>
            <x14:dxf>
              <font>
                <color rgb="FF006100"/>
              </font>
              <fill>
                <patternFill>
                  <bgColor rgb="FFC6EFCE"/>
                </patternFill>
              </fill>
            </x14:dxf>
          </x14:cfRule>
          <x14:cfRule type="containsText" priority="493" operator="containsText" id="{588CF624-76F0-4DA9-B250-68F531E8679C}">
            <xm:f>NOT(ISERROR(SEARCH('Tabla probabilidad'!$B$5,I21)))</xm:f>
            <xm:f>'Tabla probabilidad'!$B$5</xm:f>
            <x14:dxf>
              <font>
                <color rgb="FF9C0006"/>
              </font>
              <fill>
                <patternFill>
                  <bgColor rgb="FFFFC7CE"/>
                </patternFill>
              </fill>
            </x14:dxf>
          </x14:cfRule>
          <xm:sqref>I21 I26</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00000000-0002-0000-0400-000001000000}">
          <x14:formula1>
            <xm:f>LISTA!$J$3:$J$4</xm:f>
          </x14:formula1>
          <xm:sqref>AN10 AN21 AN26 AN13:AN16</xm:sqref>
        </x14:dataValidation>
        <x14:dataValidation type="list" allowBlank="1" showInputMessage="1" showErrorMessage="1" xr:uid="{00000000-0002-0000-0400-000002000000}">
          <x14:formula1>
            <xm:f>LISTA!$K$3:$K$6</xm:f>
          </x14:formula1>
          <xm:sqref>AH10 AH21 AH26 AH13 AH16</xm:sqref>
        </x14:dataValidation>
        <x14:dataValidation type="list" allowBlank="1" showInputMessage="1" showErrorMessage="1" xr:uid="{00000000-0002-0000-0400-000003000000}">
          <x14:formula1>
            <xm:f>LISTA!$C$3:$C$10</xm:f>
          </x14:formula1>
          <xm:sqref>G10:G13 G16:G30</xm:sqref>
        </x14:dataValidation>
        <x14:dataValidation type="list" allowBlank="1" showInputMessage="1" showErrorMessage="1" xr:uid="{00000000-0002-0000-0400-000004000000}">
          <x14:formula1>
            <xm:f>LISTA!$D$3:$D$31</xm:f>
          </x14:formula1>
          <xm:sqref>K10:K13 K16:K30</xm:sqref>
        </x14:dataValidation>
        <x14:dataValidation type="list" allowBlank="1" showInputMessage="1" showErrorMessage="1" xr:uid="{00000000-0002-0000-0400-000005000000}">
          <x14:formula1>
            <xm:f>LISTA!$B$3:$B$9</xm:f>
          </x14:formula1>
          <xm:sqref>C10:C13 C16:C30</xm:sqref>
        </x14:dataValidation>
        <x14:dataValidation type="list" allowBlank="1" showInputMessage="1" showErrorMessage="1" xr:uid="{00000000-0002-0000-0400-000006000000}">
          <x14:formula1>
            <xm:f>LISTA!$E$3:$E$5</xm:f>
          </x14:formula1>
          <xm:sqref>R10:R30</xm:sqref>
        </x14:dataValidation>
        <x14:dataValidation type="list" allowBlank="1" showInputMessage="1" showErrorMessage="1" xr:uid="{00000000-0002-0000-0400-000007000000}">
          <x14:formula1>
            <xm:f>LISTA!$F$3:$F$4</xm:f>
          </x14:formula1>
          <xm:sqref>S10:S30</xm:sqref>
        </x14:dataValidation>
        <x14:dataValidation type="list" allowBlank="1" showInputMessage="1" showErrorMessage="1" xr:uid="{00000000-0002-0000-0400-000008000000}">
          <x14:formula1>
            <xm:f>LISTA!$G$3:$G$4</xm:f>
          </x14:formula1>
          <xm:sqref>U10:U30</xm:sqref>
        </x14:dataValidation>
        <x14:dataValidation type="list" allowBlank="1" showInputMessage="1" showErrorMessage="1" xr:uid="{00000000-0002-0000-0400-000009000000}">
          <x14:formula1>
            <xm:f>LISTA!$H$3:$H$4</xm:f>
          </x14:formula1>
          <xm:sqref>V10:V30</xm:sqref>
        </x14:dataValidation>
        <x14:dataValidation type="list" allowBlank="1" showInputMessage="1" showErrorMessage="1" xr:uid="{00000000-0002-0000-0400-00000A000000}">
          <x14:formula1>
            <xm:f>LISTA!$I$3:$I$4</xm:f>
          </x14:formula1>
          <xm:sqref>W10:W30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JR34"/>
  <sheetViews>
    <sheetView topLeftCell="A25" zoomScale="71" zoomScaleNormal="71" workbookViewId="0">
      <selection activeCell="A10" sqref="A10:A14"/>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160" customWidth="1"/>
    <col min="6" max="6" width="40.140625" customWidth="1"/>
    <col min="7" max="7" width="20.42578125" customWidth="1"/>
    <col min="8" max="8" width="10.42578125" style="161" customWidth="1"/>
    <col min="9" max="9" width="11.42578125" style="161" customWidth="1"/>
    <col min="10" max="10" width="10.140625" style="162" customWidth="1"/>
    <col min="11" max="11" width="11.42578125" style="161" customWidth="1"/>
    <col min="12" max="12" width="10.85546875" style="161" customWidth="1"/>
    <col min="13" max="13" width="18.28515625" style="161" bestFit="1" customWidth="1"/>
    <col min="14" max="14" width="18.28515625" bestFit="1" customWidth="1"/>
    <col min="15" max="15" width="32.85546875" customWidth="1"/>
    <col min="16" max="16" width="16.5703125" customWidth="1"/>
    <col min="17" max="17" width="14.28515625" customWidth="1"/>
    <col min="18" max="18" width="17.85546875" customWidth="1"/>
    <col min="19" max="19" width="15.140625" customWidth="1"/>
    <col min="20" max="20" width="57.42578125" customWidth="1"/>
    <col min="21" max="176" width="11.42578125" style="7"/>
  </cols>
  <sheetData>
    <row r="1" spans="1:278" s="140" customFormat="1" ht="16.5" customHeight="1" x14ac:dyDescent="0.3">
      <c r="A1" s="376"/>
      <c r="B1" s="377"/>
      <c r="C1" s="377"/>
      <c r="D1" s="487" t="s">
        <v>539</v>
      </c>
      <c r="E1" s="487"/>
      <c r="F1" s="487"/>
      <c r="G1" s="487"/>
      <c r="H1" s="487"/>
      <c r="I1" s="487"/>
      <c r="J1" s="487"/>
      <c r="K1" s="487"/>
      <c r="L1" s="487"/>
      <c r="M1" s="487"/>
      <c r="N1" s="487"/>
      <c r="O1" s="487"/>
      <c r="P1" s="487"/>
      <c r="Q1" s="488"/>
      <c r="R1" s="360" t="s">
        <v>218</v>
      </c>
      <c r="S1" s="360"/>
      <c r="T1" s="360"/>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c r="CX1" s="139"/>
      <c r="CY1" s="139"/>
      <c r="CZ1" s="139"/>
      <c r="DA1" s="139"/>
      <c r="DB1" s="139"/>
      <c r="DC1" s="139"/>
      <c r="DD1" s="139"/>
      <c r="DE1" s="139"/>
      <c r="DF1" s="139"/>
      <c r="DG1" s="139"/>
      <c r="DH1" s="139"/>
      <c r="DI1" s="139"/>
      <c r="DJ1" s="139"/>
      <c r="DK1" s="139"/>
      <c r="DL1" s="139"/>
      <c r="DM1" s="139"/>
      <c r="DN1" s="139"/>
      <c r="DO1" s="139"/>
      <c r="DP1" s="139"/>
      <c r="DQ1" s="139"/>
      <c r="DR1" s="139"/>
      <c r="DS1" s="139"/>
      <c r="DT1" s="139"/>
      <c r="DU1" s="139"/>
      <c r="DV1" s="139"/>
      <c r="DW1" s="139"/>
      <c r="DX1" s="139"/>
      <c r="DY1" s="139"/>
      <c r="DZ1" s="139"/>
      <c r="EA1" s="139"/>
      <c r="EB1" s="139"/>
      <c r="EC1" s="139"/>
      <c r="ED1" s="139"/>
      <c r="EE1" s="139"/>
      <c r="EF1" s="139"/>
      <c r="EG1" s="139"/>
      <c r="EH1" s="139"/>
      <c r="EI1" s="139"/>
      <c r="EJ1" s="139"/>
      <c r="EK1" s="139"/>
      <c r="EL1" s="139"/>
      <c r="EM1" s="139"/>
      <c r="EN1" s="139"/>
      <c r="EO1" s="139"/>
      <c r="EP1" s="139"/>
      <c r="EQ1" s="139"/>
      <c r="ER1" s="139"/>
      <c r="ES1" s="139"/>
      <c r="ET1" s="139"/>
      <c r="EU1" s="139"/>
      <c r="EV1" s="139"/>
      <c r="EW1" s="139"/>
      <c r="EX1" s="139"/>
      <c r="EY1" s="139"/>
      <c r="EZ1" s="139"/>
      <c r="FA1" s="139"/>
      <c r="FB1" s="139"/>
      <c r="FC1" s="139"/>
      <c r="FD1" s="139"/>
      <c r="FE1" s="139"/>
      <c r="FF1" s="139"/>
      <c r="FG1" s="139"/>
      <c r="FH1" s="139"/>
      <c r="FI1" s="139"/>
      <c r="FJ1" s="139"/>
      <c r="FK1" s="139"/>
      <c r="FL1" s="139"/>
      <c r="FM1" s="139"/>
      <c r="FN1" s="139"/>
      <c r="FO1" s="139"/>
      <c r="FP1" s="139"/>
      <c r="FQ1" s="139"/>
      <c r="FR1" s="139"/>
      <c r="FS1" s="139"/>
      <c r="FT1" s="139"/>
      <c r="FU1" s="139"/>
      <c r="FV1" s="139"/>
      <c r="FW1" s="139"/>
      <c r="FX1" s="139"/>
      <c r="FY1" s="139"/>
      <c r="FZ1" s="139"/>
      <c r="GA1" s="139"/>
      <c r="GB1" s="139"/>
      <c r="GC1" s="139"/>
      <c r="GD1" s="139"/>
      <c r="GE1" s="139"/>
      <c r="GF1" s="139"/>
      <c r="GG1" s="139"/>
      <c r="GH1" s="139"/>
      <c r="GI1" s="139"/>
      <c r="GJ1" s="139"/>
      <c r="GK1" s="139"/>
      <c r="GL1" s="139"/>
      <c r="GM1" s="139"/>
      <c r="GN1" s="139"/>
      <c r="GO1" s="139"/>
      <c r="GP1" s="139"/>
      <c r="GQ1" s="139"/>
      <c r="GR1" s="139"/>
      <c r="GS1" s="139"/>
      <c r="GT1" s="139"/>
      <c r="GU1" s="139"/>
      <c r="GV1" s="139"/>
      <c r="GW1" s="139"/>
      <c r="GX1" s="139"/>
      <c r="GY1" s="139"/>
      <c r="GZ1" s="139"/>
      <c r="HA1" s="139"/>
      <c r="HB1" s="139"/>
      <c r="HC1" s="139"/>
      <c r="HD1" s="139"/>
      <c r="HE1" s="139"/>
      <c r="HF1" s="139"/>
      <c r="HG1" s="139"/>
      <c r="HH1" s="139"/>
      <c r="HI1" s="139"/>
      <c r="HJ1" s="139"/>
      <c r="HK1" s="139"/>
      <c r="HL1" s="139"/>
      <c r="HM1" s="139"/>
      <c r="HN1" s="139"/>
      <c r="HO1" s="139"/>
      <c r="HP1" s="139"/>
      <c r="HQ1" s="139"/>
      <c r="HR1" s="139"/>
      <c r="HS1" s="139"/>
      <c r="HT1" s="139"/>
      <c r="HU1" s="139"/>
      <c r="HV1" s="139"/>
      <c r="HW1" s="139"/>
      <c r="HX1" s="139"/>
      <c r="HY1" s="139"/>
      <c r="HZ1" s="139"/>
      <c r="IA1" s="139"/>
      <c r="IB1" s="139"/>
      <c r="IC1" s="139"/>
      <c r="ID1" s="139"/>
      <c r="IE1" s="139"/>
      <c r="IF1" s="139"/>
      <c r="IG1" s="139"/>
      <c r="IH1" s="139"/>
      <c r="II1" s="139"/>
      <c r="IJ1" s="139"/>
      <c r="IK1" s="139"/>
      <c r="IL1" s="139"/>
      <c r="IM1" s="139"/>
      <c r="IN1" s="139"/>
      <c r="IO1" s="139"/>
      <c r="IP1" s="139"/>
      <c r="IQ1" s="139"/>
      <c r="IR1" s="139"/>
      <c r="IS1" s="139"/>
      <c r="IT1" s="139"/>
      <c r="IU1" s="139"/>
      <c r="IV1" s="139"/>
      <c r="IW1" s="139"/>
      <c r="IX1" s="139"/>
      <c r="IY1" s="139"/>
      <c r="IZ1" s="139"/>
      <c r="JA1" s="139"/>
      <c r="JB1" s="139"/>
      <c r="JC1" s="139"/>
      <c r="JD1" s="139"/>
      <c r="JE1" s="139"/>
      <c r="JF1" s="139"/>
      <c r="JG1" s="139"/>
      <c r="JH1" s="139"/>
      <c r="JI1" s="139"/>
      <c r="JJ1" s="139"/>
      <c r="JK1" s="139"/>
      <c r="JL1" s="139"/>
      <c r="JM1" s="139"/>
      <c r="JN1" s="139"/>
      <c r="JO1" s="139"/>
      <c r="JP1" s="139"/>
      <c r="JQ1" s="139"/>
      <c r="JR1" s="139"/>
    </row>
    <row r="2" spans="1:278" s="140" customFormat="1" ht="39.75" customHeight="1" x14ac:dyDescent="0.3">
      <c r="A2" s="378"/>
      <c r="B2" s="379"/>
      <c r="C2" s="379"/>
      <c r="D2" s="489"/>
      <c r="E2" s="489"/>
      <c r="F2" s="489"/>
      <c r="G2" s="489"/>
      <c r="H2" s="489"/>
      <c r="I2" s="489"/>
      <c r="J2" s="489"/>
      <c r="K2" s="489"/>
      <c r="L2" s="489"/>
      <c r="M2" s="489"/>
      <c r="N2" s="489"/>
      <c r="O2" s="489"/>
      <c r="P2" s="489"/>
      <c r="Q2" s="490"/>
      <c r="R2" s="360"/>
      <c r="S2" s="360"/>
      <c r="T2" s="360"/>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row>
    <row r="3" spans="1:278" s="140" customFormat="1" ht="3" customHeight="1" x14ac:dyDescent="0.3">
      <c r="A3" s="2"/>
      <c r="B3" s="2"/>
      <c r="C3" s="3"/>
      <c r="D3" s="489"/>
      <c r="E3" s="489"/>
      <c r="F3" s="489"/>
      <c r="G3" s="489"/>
      <c r="H3" s="489"/>
      <c r="I3" s="489"/>
      <c r="J3" s="489"/>
      <c r="K3" s="489"/>
      <c r="L3" s="489"/>
      <c r="M3" s="489"/>
      <c r="N3" s="489"/>
      <c r="O3" s="489"/>
      <c r="P3" s="489"/>
      <c r="Q3" s="490"/>
      <c r="R3" s="360"/>
      <c r="S3" s="360"/>
      <c r="T3" s="360"/>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row>
    <row r="4" spans="1:278" s="140" customFormat="1" ht="41.25" customHeight="1" x14ac:dyDescent="0.3">
      <c r="A4" s="369" t="s">
        <v>219</v>
      </c>
      <c r="B4" s="370"/>
      <c r="C4" s="371"/>
      <c r="D4" s="372" t="str">
        <f>'Mapa Final'!D4</f>
        <v>Planeacion Estrategica</v>
      </c>
      <c r="E4" s="373"/>
      <c r="F4" s="373"/>
      <c r="G4" s="373"/>
      <c r="H4" s="373"/>
      <c r="I4" s="373"/>
      <c r="J4" s="373"/>
      <c r="K4" s="373"/>
      <c r="L4" s="373"/>
      <c r="M4" s="373"/>
      <c r="N4" s="374"/>
      <c r="O4" s="375"/>
      <c r="P4" s="375"/>
      <c r="Q4" s="375"/>
      <c r="R4" s="1"/>
      <c r="S4" s="1"/>
      <c r="T4" s="1"/>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row>
    <row r="5" spans="1:278" s="140" customFormat="1" ht="52.5" customHeight="1" x14ac:dyDescent="0.3">
      <c r="A5" s="369" t="s">
        <v>221</v>
      </c>
      <c r="B5" s="370"/>
      <c r="C5" s="371"/>
      <c r="D5" s="380" t="str">
        <f>'Mapa Final'!D5</f>
        <v>Definir y orientar la planeación estratégica de la organización, a partir del establecimiento de los principios corporativos (valores, normas, políticas y directrices) que soportan la misión y visión de la Entidad, mediante el diagnóstico e identificación de necesidades y la formulación, ejecución y seguimiento de los planes, programas, proyectos, objetivos y políticas institucionales, con el propósito de generar las condiciones adecuadas para la gestión de los recursos asignados al Sector Jurisdiccional de la Rama Judicial, dando cumplimiento en el marco del  sistema de gestión de calidad, medio ambiente y salud y seguridad en el trabajo.</v>
      </c>
      <c r="E5" s="381"/>
      <c r="F5" s="381"/>
      <c r="G5" s="381"/>
      <c r="H5" s="381"/>
      <c r="I5" s="381"/>
      <c r="J5" s="381"/>
      <c r="K5" s="381"/>
      <c r="L5" s="381"/>
      <c r="M5" s="381"/>
      <c r="N5" s="382"/>
      <c r="O5" s="1"/>
      <c r="P5" s="1"/>
      <c r="Q5" s="1"/>
      <c r="R5" s="1"/>
      <c r="S5" s="1"/>
      <c r="T5" s="1"/>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39"/>
      <c r="EJ5" s="139"/>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39"/>
      <c r="HA5" s="139"/>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c r="IW5" s="139"/>
      <c r="IX5" s="139"/>
      <c r="IY5" s="139"/>
      <c r="IZ5" s="139"/>
      <c r="JA5" s="139"/>
      <c r="JB5" s="139"/>
      <c r="JC5" s="139"/>
      <c r="JD5" s="139"/>
      <c r="JE5" s="139"/>
      <c r="JF5" s="139"/>
      <c r="JG5" s="139"/>
      <c r="JH5" s="139"/>
      <c r="JI5" s="139"/>
      <c r="JJ5" s="139"/>
      <c r="JK5" s="139"/>
      <c r="JL5" s="139"/>
      <c r="JM5" s="139"/>
      <c r="JN5" s="139"/>
      <c r="JO5" s="139"/>
      <c r="JP5" s="139"/>
      <c r="JQ5" s="139"/>
      <c r="JR5" s="139"/>
    </row>
    <row r="6" spans="1:278" s="140" customFormat="1" ht="32.25" customHeight="1" thickBot="1" x14ac:dyDescent="0.35">
      <c r="A6" s="369" t="s">
        <v>223</v>
      </c>
      <c r="B6" s="370"/>
      <c r="C6" s="371"/>
      <c r="D6" s="380" t="str">
        <f>'Mapa Final'!D6</f>
        <v>Nivel Central y Seccional</v>
      </c>
      <c r="E6" s="381"/>
      <c r="F6" s="381"/>
      <c r="G6" s="381"/>
      <c r="H6" s="381"/>
      <c r="I6" s="381"/>
      <c r="J6" s="381"/>
      <c r="K6" s="381"/>
      <c r="L6" s="381"/>
      <c r="M6" s="381"/>
      <c r="N6" s="382"/>
      <c r="O6" s="1"/>
      <c r="P6" s="1"/>
      <c r="Q6" s="1"/>
      <c r="R6" s="1"/>
      <c r="S6" s="1"/>
      <c r="T6" s="1"/>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139"/>
      <c r="GZ6" s="139"/>
      <c r="HA6" s="139"/>
      <c r="HB6" s="139"/>
      <c r="HC6" s="139"/>
      <c r="HD6" s="139"/>
      <c r="HE6" s="139"/>
      <c r="HF6" s="139"/>
      <c r="HG6" s="139"/>
      <c r="HH6" s="139"/>
      <c r="HI6" s="139"/>
      <c r="HJ6" s="139"/>
      <c r="HK6" s="139"/>
      <c r="HL6" s="139"/>
      <c r="HM6" s="139"/>
      <c r="HN6" s="139"/>
      <c r="HO6" s="139"/>
      <c r="HP6" s="139"/>
      <c r="HQ6" s="139"/>
      <c r="HR6" s="139"/>
      <c r="HS6" s="139"/>
      <c r="HT6" s="139"/>
      <c r="HU6" s="139"/>
      <c r="HV6" s="139"/>
      <c r="HW6" s="139"/>
      <c r="HX6" s="139"/>
      <c r="HY6" s="139"/>
      <c r="HZ6" s="139"/>
      <c r="IA6" s="139"/>
      <c r="IB6" s="139"/>
      <c r="IC6" s="139"/>
      <c r="ID6" s="139"/>
      <c r="IE6" s="139"/>
      <c r="IF6" s="139"/>
      <c r="IG6" s="139"/>
      <c r="IH6" s="139"/>
      <c r="II6" s="139"/>
      <c r="IJ6" s="139"/>
      <c r="IK6" s="139"/>
      <c r="IL6" s="139"/>
      <c r="IM6" s="139"/>
      <c r="IN6" s="139"/>
      <c r="IO6" s="139"/>
      <c r="IP6" s="139"/>
      <c r="IQ6" s="139"/>
      <c r="IR6" s="139"/>
      <c r="IS6" s="139"/>
      <c r="IT6" s="139"/>
      <c r="IU6" s="139"/>
      <c r="IV6" s="139"/>
      <c r="IW6" s="139"/>
      <c r="IX6" s="139"/>
      <c r="IY6" s="139"/>
      <c r="IZ6" s="139"/>
      <c r="JA6" s="139"/>
      <c r="JB6" s="139"/>
      <c r="JC6" s="139"/>
      <c r="JD6" s="139"/>
      <c r="JE6" s="139"/>
      <c r="JF6" s="139"/>
      <c r="JG6" s="139"/>
      <c r="JH6" s="139"/>
      <c r="JI6" s="139"/>
      <c r="JJ6" s="139"/>
      <c r="JK6" s="139"/>
      <c r="JL6" s="139"/>
      <c r="JM6" s="139"/>
      <c r="JN6" s="139"/>
      <c r="JO6" s="139"/>
      <c r="JP6" s="139"/>
      <c r="JQ6" s="139"/>
      <c r="JR6" s="139"/>
    </row>
    <row r="7" spans="1:278" s="156" customFormat="1" ht="40.5" customHeight="1" thickTop="1" thickBot="1" x14ac:dyDescent="0.3">
      <c r="A7" s="482" t="s">
        <v>540</v>
      </c>
      <c r="B7" s="483"/>
      <c r="C7" s="483"/>
      <c r="D7" s="483"/>
      <c r="E7" s="483"/>
      <c r="F7" s="484"/>
      <c r="G7" s="163"/>
      <c r="H7" s="485" t="s">
        <v>541</v>
      </c>
      <c r="I7" s="485"/>
      <c r="J7" s="485"/>
      <c r="K7" s="485" t="s">
        <v>542</v>
      </c>
      <c r="L7" s="485"/>
      <c r="M7" s="485"/>
      <c r="N7" s="486" t="s">
        <v>543</v>
      </c>
      <c r="O7" s="491" t="s">
        <v>544</v>
      </c>
      <c r="P7" s="493" t="s">
        <v>545</v>
      </c>
      <c r="Q7" s="494"/>
      <c r="R7" s="493" t="s">
        <v>546</v>
      </c>
      <c r="S7" s="494"/>
      <c r="T7" s="495" t="s">
        <v>547</v>
      </c>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69"/>
      <c r="AY7" s="169"/>
      <c r="AZ7" s="169"/>
      <c r="BA7" s="169"/>
      <c r="BB7" s="169"/>
      <c r="BC7" s="169"/>
      <c r="BD7" s="169"/>
      <c r="BE7" s="169"/>
      <c r="BF7" s="169"/>
      <c r="BG7" s="169"/>
      <c r="BH7" s="169"/>
      <c r="BI7" s="169"/>
      <c r="BJ7" s="169"/>
      <c r="BK7" s="169"/>
      <c r="BL7" s="169"/>
      <c r="BM7" s="169"/>
      <c r="BN7" s="169"/>
      <c r="BO7" s="169"/>
      <c r="BP7" s="169"/>
      <c r="BQ7" s="169"/>
      <c r="BR7" s="169"/>
      <c r="BS7" s="169"/>
      <c r="BT7" s="169"/>
      <c r="BU7" s="169"/>
      <c r="BV7" s="169"/>
      <c r="BW7" s="169"/>
      <c r="BX7" s="169"/>
      <c r="BY7" s="169"/>
      <c r="BZ7" s="169"/>
      <c r="CA7" s="169"/>
      <c r="CB7" s="169"/>
      <c r="CC7" s="169"/>
      <c r="CD7" s="169"/>
      <c r="CE7" s="169"/>
      <c r="CF7" s="169"/>
      <c r="CG7" s="169"/>
      <c r="CH7" s="169"/>
      <c r="CI7" s="169"/>
      <c r="CJ7" s="169"/>
      <c r="CK7" s="169"/>
      <c r="CL7" s="169"/>
      <c r="CM7" s="169"/>
      <c r="CN7" s="169"/>
      <c r="CO7" s="169"/>
      <c r="CP7" s="169"/>
      <c r="CQ7" s="169"/>
      <c r="CR7" s="169"/>
      <c r="CS7" s="169"/>
      <c r="CT7" s="169"/>
      <c r="CU7" s="169"/>
      <c r="CV7" s="169"/>
      <c r="CW7" s="169"/>
      <c r="CX7" s="169"/>
      <c r="CY7" s="169"/>
      <c r="CZ7" s="169"/>
      <c r="DA7" s="169"/>
      <c r="DB7" s="169"/>
      <c r="DC7" s="169"/>
      <c r="DD7" s="169"/>
      <c r="DE7" s="169"/>
      <c r="DF7" s="169"/>
      <c r="DG7" s="169"/>
      <c r="DH7" s="169"/>
      <c r="DI7" s="169"/>
      <c r="DJ7" s="169"/>
      <c r="DK7" s="169"/>
      <c r="DL7" s="169"/>
      <c r="DM7" s="169"/>
      <c r="DN7" s="169"/>
      <c r="DO7" s="169"/>
      <c r="DP7" s="169"/>
      <c r="DQ7" s="169"/>
      <c r="DR7" s="169"/>
      <c r="DS7" s="169"/>
      <c r="DT7" s="169"/>
      <c r="DU7" s="169"/>
      <c r="DV7" s="169"/>
      <c r="DW7" s="169"/>
      <c r="DX7" s="169"/>
      <c r="DY7" s="169"/>
      <c r="DZ7" s="169"/>
      <c r="EA7" s="169"/>
      <c r="EB7" s="169"/>
      <c r="EC7" s="169"/>
      <c r="ED7" s="169"/>
      <c r="EE7" s="169"/>
      <c r="EF7" s="169"/>
      <c r="EG7" s="169"/>
      <c r="EH7" s="169"/>
      <c r="EI7" s="169"/>
      <c r="EJ7" s="169"/>
      <c r="EK7" s="169"/>
      <c r="EL7" s="169"/>
      <c r="EM7" s="169"/>
      <c r="EN7" s="169"/>
      <c r="EO7" s="169"/>
      <c r="EP7" s="169"/>
      <c r="EQ7" s="169"/>
      <c r="ER7" s="169"/>
      <c r="ES7" s="169"/>
      <c r="ET7" s="169"/>
      <c r="EU7" s="169"/>
      <c r="EV7" s="169"/>
      <c r="EW7" s="169"/>
      <c r="EX7" s="169"/>
      <c r="EY7" s="169"/>
      <c r="EZ7" s="169"/>
      <c r="FA7" s="169"/>
      <c r="FB7" s="169"/>
      <c r="FC7" s="169"/>
      <c r="FD7" s="169"/>
      <c r="FE7" s="169"/>
      <c r="FF7" s="169"/>
      <c r="FG7" s="169"/>
      <c r="FH7" s="169"/>
      <c r="FI7" s="169"/>
      <c r="FJ7" s="169"/>
      <c r="FK7" s="169"/>
      <c r="FL7" s="169"/>
      <c r="FM7" s="169"/>
      <c r="FN7" s="169"/>
      <c r="FO7" s="169"/>
      <c r="FP7" s="169"/>
      <c r="FQ7" s="169"/>
      <c r="FR7" s="169"/>
      <c r="FS7" s="169"/>
      <c r="FT7" s="169"/>
    </row>
    <row r="8" spans="1:278" s="157" customFormat="1" ht="60.95" customHeight="1" thickTop="1" thickBot="1" x14ac:dyDescent="0.3">
      <c r="A8" s="172" t="s">
        <v>27</v>
      </c>
      <c r="B8" s="172" t="s">
        <v>230</v>
      </c>
      <c r="C8" s="173" t="s">
        <v>171</v>
      </c>
      <c r="D8" s="164" t="s">
        <v>231</v>
      </c>
      <c r="E8" s="165" t="s">
        <v>175</v>
      </c>
      <c r="F8" s="165" t="s">
        <v>177</v>
      </c>
      <c r="G8" s="165" t="s">
        <v>179</v>
      </c>
      <c r="H8" s="166" t="s">
        <v>548</v>
      </c>
      <c r="I8" s="166" t="s">
        <v>510</v>
      </c>
      <c r="J8" s="166" t="s">
        <v>549</v>
      </c>
      <c r="K8" s="166" t="s">
        <v>548</v>
      </c>
      <c r="L8" s="166" t="s">
        <v>550</v>
      </c>
      <c r="M8" s="166" t="s">
        <v>549</v>
      </c>
      <c r="N8" s="486"/>
      <c r="O8" s="492"/>
      <c r="P8" s="167" t="s">
        <v>551</v>
      </c>
      <c r="Q8" s="167" t="s">
        <v>552</v>
      </c>
      <c r="R8" s="167" t="s">
        <v>553</v>
      </c>
      <c r="S8" s="167" t="s">
        <v>554</v>
      </c>
      <c r="T8" s="495"/>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0"/>
      <c r="AS8" s="170"/>
      <c r="AT8" s="170"/>
      <c r="AU8" s="170"/>
      <c r="AV8" s="170"/>
      <c r="AW8" s="170"/>
      <c r="AX8" s="170"/>
      <c r="AY8" s="170"/>
      <c r="AZ8" s="170"/>
      <c r="BA8" s="170"/>
      <c r="BB8" s="170"/>
      <c r="BC8" s="170"/>
      <c r="BD8" s="170"/>
      <c r="BE8" s="170"/>
      <c r="BF8" s="170"/>
      <c r="BG8" s="170"/>
      <c r="BH8" s="170"/>
      <c r="BI8" s="170"/>
      <c r="BJ8" s="170"/>
      <c r="BK8" s="170"/>
      <c r="BL8" s="170"/>
      <c r="BM8" s="170"/>
      <c r="BN8" s="170"/>
      <c r="BO8" s="170"/>
      <c r="BP8" s="170"/>
      <c r="BQ8" s="170"/>
      <c r="BR8" s="170"/>
      <c r="BS8" s="170"/>
      <c r="BT8" s="170"/>
      <c r="BU8" s="170"/>
      <c r="BV8" s="170"/>
      <c r="BW8" s="170"/>
      <c r="BX8" s="170"/>
      <c r="BY8" s="170"/>
      <c r="BZ8" s="170"/>
      <c r="CA8" s="170"/>
      <c r="CB8" s="170"/>
      <c r="CC8" s="170"/>
      <c r="CD8" s="170"/>
      <c r="CE8" s="170"/>
      <c r="CF8" s="170"/>
      <c r="CG8" s="170"/>
      <c r="CH8" s="170"/>
      <c r="CI8" s="170"/>
      <c r="CJ8" s="170"/>
      <c r="CK8" s="170"/>
      <c r="CL8" s="170"/>
      <c r="CM8" s="170"/>
      <c r="CN8" s="170"/>
      <c r="CO8" s="170"/>
      <c r="CP8" s="170"/>
      <c r="CQ8" s="170"/>
      <c r="CR8" s="170"/>
      <c r="CS8" s="170"/>
      <c r="CT8" s="170"/>
      <c r="CU8" s="170"/>
      <c r="CV8" s="170"/>
      <c r="CW8" s="170"/>
      <c r="CX8" s="170"/>
      <c r="CY8" s="170"/>
      <c r="CZ8" s="170"/>
      <c r="DA8" s="170"/>
      <c r="DB8" s="170"/>
      <c r="DC8" s="170"/>
      <c r="DD8" s="170"/>
      <c r="DE8" s="170"/>
      <c r="DF8" s="170"/>
      <c r="DG8" s="170"/>
      <c r="DH8" s="170"/>
      <c r="DI8" s="170"/>
      <c r="DJ8" s="170"/>
      <c r="DK8" s="170"/>
      <c r="DL8" s="170"/>
      <c r="DM8" s="170"/>
      <c r="DN8" s="170"/>
      <c r="DO8" s="170"/>
      <c r="DP8" s="170"/>
      <c r="DQ8" s="170"/>
      <c r="DR8" s="170"/>
      <c r="DS8" s="170"/>
      <c r="DT8" s="170"/>
      <c r="DU8" s="170"/>
      <c r="DV8" s="170"/>
      <c r="DW8" s="170"/>
      <c r="DX8" s="170"/>
      <c r="DY8" s="170"/>
      <c r="DZ8" s="170"/>
      <c r="EA8" s="170"/>
      <c r="EB8" s="170"/>
      <c r="EC8" s="170"/>
      <c r="ED8" s="170"/>
      <c r="EE8" s="170"/>
      <c r="EF8" s="170"/>
      <c r="EG8" s="170"/>
      <c r="EH8" s="170"/>
      <c r="EI8" s="170"/>
      <c r="EJ8" s="170"/>
      <c r="EK8" s="170"/>
      <c r="EL8" s="170"/>
      <c r="EM8" s="170"/>
      <c r="EN8" s="170"/>
      <c r="EO8" s="170"/>
      <c r="EP8" s="170"/>
      <c r="EQ8" s="170"/>
      <c r="ER8" s="170"/>
      <c r="ES8" s="170"/>
      <c r="ET8" s="170"/>
      <c r="EU8" s="170"/>
      <c r="EV8" s="170"/>
      <c r="EW8" s="170"/>
      <c r="EX8" s="170"/>
      <c r="EY8" s="170"/>
      <c r="EZ8" s="170"/>
      <c r="FA8" s="170"/>
      <c r="FB8" s="170"/>
      <c r="FC8" s="170"/>
      <c r="FD8" s="170"/>
      <c r="FE8" s="170"/>
      <c r="FF8" s="170"/>
      <c r="FG8" s="170"/>
      <c r="FH8" s="170"/>
      <c r="FI8" s="170"/>
      <c r="FJ8" s="170"/>
      <c r="FK8" s="170"/>
      <c r="FL8" s="170"/>
      <c r="FM8" s="170"/>
      <c r="FN8" s="170"/>
      <c r="FO8" s="170"/>
      <c r="FP8" s="170"/>
      <c r="FQ8" s="170"/>
      <c r="FR8" s="170"/>
      <c r="FS8" s="170"/>
      <c r="FT8" s="170"/>
    </row>
    <row r="9" spans="1:278" s="158" customFormat="1" ht="10.5" customHeight="1" x14ac:dyDescent="0.25">
      <c r="A9" s="510"/>
      <c r="B9" s="511"/>
      <c r="C9" s="511"/>
      <c r="D9" s="511"/>
      <c r="E9" s="511"/>
      <c r="F9" s="511"/>
      <c r="G9" s="511"/>
      <c r="H9" s="511"/>
      <c r="I9" s="511"/>
      <c r="J9" s="511"/>
      <c r="K9" s="511"/>
      <c r="L9" s="511"/>
      <c r="M9" s="511"/>
      <c r="N9" s="511"/>
      <c r="T9" s="168"/>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71"/>
      <c r="AU9" s="171"/>
      <c r="AV9" s="171"/>
      <c r="AW9" s="171"/>
      <c r="AX9" s="171"/>
      <c r="AY9" s="171"/>
      <c r="AZ9" s="171"/>
      <c r="BA9" s="171"/>
      <c r="BB9" s="171"/>
      <c r="BC9" s="171"/>
      <c r="BD9" s="171"/>
      <c r="BE9" s="171"/>
      <c r="BF9" s="171"/>
      <c r="BG9" s="171"/>
      <c r="BH9" s="171"/>
      <c r="BI9" s="171"/>
      <c r="BJ9" s="171"/>
      <c r="BK9" s="171"/>
      <c r="BL9" s="171"/>
      <c r="BM9" s="171"/>
      <c r="BN9" s="171"/>
      <c r="BO9" s="171"/>
      <c r="BP9" s="171"/>
      <c r="BQ9" s="171"/>
      <c r="BR9" s="171"/>
      <c r="BS9" s="171"/>
      <c r="BT9" s="171"/>
      <c r="BU9" s="171"/>
      <c r="BV9" s="171"/>
      <c r="BW9" s="171"/>
      <c r="BX9" s="171"/>
      <c r="BY9" s="171"/>
      <c r="BZ9" s="171"/>
      <c r="CA9" s="171"/>
      <c r="CB9" s="171"/>
      <c r="CC9" s="171"/>
      <c r="CD9" s="171"/>
      <c r="CE9" s="171"/>
      <c r="CF9" s="171"/>
      <c r="CG9" s="171"/>
      <c r="CH9" s="171"/>
      <c r="CI9" s="171"/>
      <c r="CJ9" s="171"/>
      <c r="CK9" s="171"/>
      <c r="CL9" s="171"/>
      <c r="CM9" s="171"/>
      <c r="CN9" s="171"/>
      <c r="CO9" s="171"/>
      <c r="CP9" s="171"/>
      <c r="CQ9" s="171"/>
      <c r="CR9" s="171"/>
      <c r="CS9" s="171"/>
      <c r="CT9" s="171"/>
      <c r="CU9" s="171"/>
      <c r="CV9" s="171"/>
      <c r="CW9" s="171"/>
      <c r="CX9" s="171"/>
      <c r="CY9" s="171"/>
      <c r="CZ9" s="171"/>
      <c r="DA9" s="171"/>
      <c r="DB9" s="171"/>
      <c r="DC9" s="171"/>
      <c r="DD9" s="171"/>
      <c r="DE9" s="171"/>
      <c r="DF9" s="171"/>
      <c r="DG9" s="171"/>
      <c r="DH9" s="171"/>
      <c r="DI9" s="171"/>
      <c r="DJ9" s="171"/>
      <c r="DK9" s="171"/>
      <c r="DL9" s="171"/>
      <c r="DM9" s="171"/>
      <c r="DN9" s="171"/>
      <c r="DO9" s="171"/>
      <c r="DP9" s="171"/>
      <c r="DQ9" s="171"/>
      <c r="DR9" s="171"/>
      <c r="DS9" s="171"/>
      <c r="DT9" s="171"/>
      <c r="DU9" s="171"/>
      <c r="DV9" s="171"/>
      <c r="DW9" s="171"/>
      <c r="DX9" s="171"/>
      <c r="DY9" s="171"/>
      <c r="DZ9" s="171"/>
      <c r="EA9" s="171"/>
      <c r="EB9" s="171"/>
      <c r="EC9" s="171"/>
      <c r="ED9" s="171"/>
      <c r="EE9" s="171"/>
      <c r="EF9" s="171"/>
      <c r="EG9" s="171"/>
      <c r="EH9" s="171"/>
      <c r="EI9" s="171"/>
      <c r="EJ9" s="171"/>
      <c r="EK9" s="171"/>
      <c r="EL9" s="171"/>
      <c r="EM9" s="171"/>
      <c r="EN9" s="171"/>
      <c r="EO9" s="171"/>
      <c r="EP9" s="171"/>
      <c r="EQ9" s="171"/>
      <c r="ER9" s="171"/>
      <c r="ES9" s="171"/>
      <c r="ET9" s="171"/>
      <c r="EU9" s="171"/>
      <c r="EV9" s="171"/>
      <c r="EW9" s="171"/>
      <c r="EX9" s="171"/>
      <c r="EY9" s="171"/>
      <c r="EZ9" s="171"/>
      <c r="FA9" s="171"/>
      <c r="FB9" s="171"/>
      <c r="FC9" s="171"/>
      <c r="FD9" s="171"/>
      <c r="FE9" s="171"/>
      <c r="FF9" s="171"/>
      <c r="FG9" s="171"/>
      <c r="FH9" s="171"/>
      <c r="FI9" s="171"/>
      <c r="FJ9" s="171"/>
      <c r="FK9" s="171"/>
      <c r="FL9" s="171"/>
      <c r="FM9" s="171"/>
      <c r="FN9" s="171"/>
      <c r="FO9" s="171"/>
      <c r="FP9" s="171"/>
      <c r="FQ9" s="171"/>
      <c r="FR9" s="171"/>
      <c r="FS9" s="171"/>
      <c r="FT9" s="171"/>
    </row>
    <row r="10" spans="1:278" s="159" customFormat="1" ht="15" customHeight="1" x14ac:dyDescent="0.2">
      <c r="A10" s="512">
        <f>'Mapa Final'!A10</f>
        <v>1</v>
      </c>
      <c r="B10" s="496" t="str">
        <f>'Mapa Final'!B10</f>
        <v>Demora</v>
      </c>
      <c r="C10" s="515" t="str">
        <f>'Mapa Final'!C10</f>
        <v>Incumplimiento de las metas establecidas</v>
      </c>
      <c r="D10" s="515" t="str">
        <f>'Mapa Final'!D10</f>
        <v>1. Falta de metodologías que permitan agilizar la elaboración de los informes de seguimiento a planes y programas                                         2. Fallas en la programación de las actividades.                       3. Remisión extemporánea del seguimiento de planes y o programas.</v>
      </c>
      <c r="E10" s="476" t="str">
        <f>'Mapa Final'!E10</f>
        <v>Tardanza en la consolidación y análisis del seguimiento a planes y programas</v>
      </c>
      <c r="F10" s="476" t="str">
        <f>'Mapa Final'!F10</f>
        <v>Posibilidad de incumplimiento de las metas establecidas por tardanza en la consolidacion y analisis del seguimiento a planes y programas</v>
      </c>
      <c r="G10" s="476" t="str">
        <f>'Mapa Final'!G10</f>
        <v>Ejecución y Administración de Procesos</v>
      </c>
      <c r="H10" s="479" t="str">
        <f>'Mapa Final'!I10</f>
        <v>Baja</v>
      </c>
      <c r="I10" s="518" t="str">
        <f>'Mapa Final'!L10</f>
        <v>Leve</v>
      </c>
      <c r="J10" s="524" t="str">
        <f>'Mapa Final'!N10</f>
        <v>Bajo</v>
      </c>
      <c r="K10" s="504" t="str">
        <f>'Mapa Final'!AA10</f>
        <v>Baja</v>
      </c>
      <c r="L10" s="504" t="str">
        <f>'Mapa Final'!AE10</f>
        <v>Leve</v>
      </c>
      <c r="M10" s="521" t="str">
        <f>'Mapa Final'!AG10</f>
        <v>Bajo</v>
      </c>
      <c r="N10" s="504" t="str">
        <f>'Mapa Final'!AH10</f>
        <v>Aceptar</v>
      </c>
      <c r="O10" s="507"/>
      <c r="P10" s="507"/>
      <c r="Q10" s="527" t="s">
        <v>8</v>
      </c>
      <c r="R10" s="498">
        <v>44562</v>
      </c>
      <c r="S10" s="498">
        <v>44651</v>
      </c>
      <c r="T10" s="501" t="s">
        <v>555</v>
      </c>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row>
    <row r="11" spans="1:278" s="159" customFormat="1" ht="13.5" customHeight="1" x14ac:dyDescent="0.2">
      <c r="A11" s="513"/>
      <c r="B11" s="348"/>
      <c r="C11" s="516"/>
      <c r="D11" s="516"/>
      <c r="E11" s="477"/>
      <c r="F11" s="477"/>
      <c r="G11" s="477"/>
      <c r="H11" s="480"/>
      <c r="I11" s="519"/>
      <c r="J11" s="525"/>
      <c r="K11" s="505"/>
      <c r="L11" s="505"/>
      <c r="M11" s="522"/>
      <c r="N11" s="505"/>
      <c r="O11" s="508"/>
      <c r="P11" s="508"/>
      <c r="Q11" s="528"/>
      <c r="R11" s="499"/>
      <c r="S11" s="499"/>
      <c r="T11" s="502"/>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row>
    <row r="12" spans="1:278" s="159" customFormat="1" ht="13.5" customHeight="1" x14ac:dyDescent="0.2">
      <c r="A12" s="513"/>
      <c r="B12" s="348"/>
      <c r="C12" s="516"/>
      <c r="D12" s="516"/>
      <c r="E12" s="477"/>
      <c r="F12" s="477"/>
      <c r="G12" s="477"/>
      <c r="H12" s="480"/>
      <c r="I12" s="519"/>
      <c r="J12" s="525"/>
      <c r="K12" s="505"/>
      <c r="L12" s="505"/>
      <c r="M12" s="522"/>
      <c r="N12" s="505"/>
      <c r="O12" s="508"/>
      <c r="P12" s="508"/>
      <c r="Q12" s="528"/>
      <c r="R12" s="499"/>
      <c r="S12" s="499"/>
      <c r="T12" s="502"/>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row>
    <row r="13" spans="1:278" s="159" customFormat="1" ht="13.5" customHeight="1" x14ac:dyDescent="0.2">
      <c r="A13" s="513"/>
      <c r="B13" s="348"/>
      <c r="C13" s="516"/>
      <c r="D13" s="516"/>
      <c r="E13" s="477"/>
      <c r="F13" s="477"/>
      <c r="G13" s="477"/>
      <c r="H13" s="480"/>
      <c r="I13" s="519"/>
      <c r="J13" s="525"/>
      <c r="K13" s="505"/>
      <c r="L13" s="505"/>
      <c r="M13" s="522"/>
      <c r="N13" s="505"/>
      <c r="O13" s="508"/>
      <c r="P13" s="508"/>
      <c r="Q13" s="528"/>
      <c r="R13" s="499"/>
      <c r="S13" s="499"/>
      <c r="T13" s="502"/>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row>
    <row r="14" spans="1:278" s="159" customFormat="1" ht="238.5" customHeight="1" thickBot="1" x14ac:dyDescent="0.25">
      <c r="A14" s="514"/>
      <c r="B14" s="497"/>
      <c r="C14" s="517"/>
      <c r="D14" s="517"/>
      <c r="E14" s="478"/>
      <c r="F14" s="478"/>
      <c r="G14" s="478"/>
      <c r="H14" s="481"/>
      <c r="I14" s="520"/>
      <c r="J14" s="526"/>
      <c r="K14" s="506"/>
      <c r="L14" s="506"/>
      <c r="M14" s="523"/>
      <c r="N14" s="506"/>
      <c r="O14" s="509"/>
      <c r="P14" s="509"/>
      <c r="Q14" s="530"/>
      <c r="R14" s="500"/>
      <c r="S14" s="500"/>
      <c r="T14" s="503"/>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row>
    <row r="15" spans="1:278" s="159" customFormat="1" ht="15" customHeight="1" x14ac:dyDescent="0.2">
      <c r="A15" s="512">
        <f>'Mapa Final'!A13</f>
        <v>2</v>
      </c>
      <c r="B15" s="496" t="str">
        <f>'Mapa Final'!B13</f>
        <v>Incumplimiento</v>
      </c>
      <c r="C15" s="515" t="str">
        <f>'Mapa Final'!C13</f>
        <v>Incumplimiento de las metas establecidas</v>
      </c>
      <c r="D15" s="515" t="str">
        <f>'Mapa Final'!D13</f>
        <v>1. Dependencia de decisiones o trámites desde el nivel central.                                2. Falta de asignación de recursos para la realización de las actividades.                       3. Falta de personal calificado para el desarrollo de los proyectos de la Seccional</v>
      </c>
      <c r="E15" s="476" t="str">
        <f>'Mapa Final'!E13</f>
        <v>Incumplimiento de las metas y  objetivos señalados en el  plan de accion</v>
      </c>
      <c r="F15" s="476" t="str">
        <f>'Mapa Final'!F13</f>
        <v>Posibilidad de incumplimiento de las metas y objetivos señalados en el plan de accion</v>
      </c>
      <c r="G15" s="476" t="str">
        <f>'Mapa Final'!G13</f>
        <v>Ejecución y Administración de Procesos</v>
      </c>
      <c r="H15" s="479" t="str">
        <f>'Mapa Final'!I13</f>
        <v>Baja</v>
      </c>
      <c r="I15" s="518" t="str">
        <f>'Mapa Final'!L13</f>
        <v>Leve</v>
      </c>
      <c r="J15" s="524" t="str">
        <f>'Mapa Final'!N13</f>
        <v>Bajo</v>
      </c>
      <c r="K15" s="504" t="str">
        <f>'Mapa Final'!AA13</f>
        <v>Baja</v>
      </c>
      <c r="L15" s="504" t="str">
        <f>'Mapa Final'!AE13</f>
        <v>Leve</v>
      </c>
      <c r="M15" s="521" t="str">
        <f>'Mapa Final'!AG13</f>
        <v>Bajo</v>
      </c>
      <c r="N15" s="504" t="str">
        <f>'Mapa Final'!AH13</f>
        <v>Aceptar</v>
      </c>
      <c r="O15" s="507"/>
      <c r="P15" s="507"/>
      <c r="Q15" s="527" t="s">
        <v>8</v>
      </c>
      <c r="R15" s="498">
        <v>44562</v>
      </c>
      <c r="S15" s="498">
        <v>44651</v>
      </c>
      <c r="T15" s="501" t="s">
        <v>555</v>
      </c>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row>
    <row r="16" spans="1:278" s="159" customFormat="1" ht="13.5" customHeight="1" x14ac:dyDescent="0.2">
      <c r="A16" s="513"/>
      <c r="B16" s="348"/>
      <c r="C16" s="516"/>
      <c r="D16" s="516"/>
      <c r="E16" s="477"/>
      <c r="F16" s="477"/>
      <c r="G16" s="477"/>
      <c r="H16" s="480"/>
      <c r="I16" s="519"/>
      <c r="J16" s="525"/>
      <c r="K16" s="505"/>
      <c r="L16" s="505"/>
      <c r="M16" s="522"/>
      <c r="N16" s="505"/>
      <c r="O16" s="508"/>
      <c r="P16" s="508"/>
      <c r="Q16" s="528"/>
      <c r="R16" s="499"/>
      <c r="S16" s="499"/>
      <c r="T16" s="502"/>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row>
    <row r="17" spans="1:176" s="159" customFormat="1" ht="13.5" customHeight="1" x14ac:dyDescent="0.2">
      <c r="A17" s="513"/>
      <c r="B17" s="348"/>
      <c r="C17" s="516"/>
      <c r="D17" s="516"/>
      <c r="E17" s="477"/>
      <c r="F17" s="477"/>
      <c r="G17" s="477"/>
      <c r="H17" s="480"/>
      <c r="I17" s="519"/>
      <c r="J17" s="525"/>
      <c r="K17" s="505"/>
      <c r="L17" s="505"/>
      <c r="M17" s="522"/>
      <c r="N17" s="505"/>
      <c r="O17" s="508"/>
      <c r="P17" s="508"/>
      <c r="Q17" s="528"/>
      <c r="R17" s="499"/>
      <c r="S17" s="499"/>
      <c r="T17" s="502"/>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row>
    <row r="18" spans="1:176" s="159" customFormat="1" ht="13.5" customHeight="1" x14ac:dyDescent="0.2">
      <c r="A18" s="513"/>
      <c r="B18" s="348"/>
      <c r="C18" s="516"/>
      <c r="D18" s="516"/>
      <c r="E18" s="477"/>
      <c r="F18" s="477"/>
      <c r="G18" s="477"/>
      <c r="H18" s="480"/>
      <c r="I18" s="519"/>
      <c r="J18" s="525"/>
      <c r="K18" s="505"/>
      <c r="L18" s="505"/>
      <c r="M18" s="522"/>
      <c r="N18" s="505"/>
      <c r="O18" s="508"/>
      <c r="P18" s="508"/>
      <c r="Q18" s="528"/>
      <c r="R18" s="499"/>
      <c r="S18" s="499"/>
      <c r="T18" s="502"/>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row>
    <row r="19" spans="1:176" s="159" customFormat="1" ht="255.75" customHeight="1" thickBot="1" x14ac:dyDescent="0.25">
      <c r="A19" s="514"/>
      <c r="B19" s="497"/>
      <c r="C19" s="517"/>
      <c r="D19" s="517"/>
      <c r="E19" s="478"/>
      <c r="F19" s="478"/>
      <c r="G19" s="478"/>
      <c r="H19" s="481"/>
      <c r="I19" s="520"/>
      <c r="J19" s="526"/>
      <c r="K19" s="506"/>
      <c r="L19" s="506"/>
      <c r="M19" s="523"/>
      <c r="N19" s="506"/>
      <c r="O19" s="509"/>
      <c r="P19" s="509"/>
      <c r="Q19" s="530"/>
      <c r="R19" s="500"/>
      <c r="S19" s="500"/>
      <c r="T19" s="503"/>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row>
    <row r="20" spans="1:176" x14ac:dyDescent="0.25">
      <c r="A20" s="512">
        <f>'Mapa Final'!A16</f>
        <v>3</v>
      </c>
      <c r="B20" s="496" t="str">
        <f>'Mapa Final'!B16</f>
        <v>Corrupción</v>
      </c>
      <c r="C20" s="515" t="str">
        <f>'Mapa Final'!C16</f>
        <v>Reputacional(Corrupción)</v>
      </c>
      <c r="D20" s="515" t="str">
        <f>'Mapa Final'!D16</f>
        <v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20" s="476" t="str">
        <f>'Mapa Final'!E16</f>
        <v xml:space="preserve">Carencia de transparencia, etica y valores . </v>
      </c>
      <c r="F20" s="476" t="str">
        <f>'Mapa Final'!F16</f>
        <v xml:space="preserve">Posibilidad de actos indebidos de  los servidores judiciales debido a  la carencia en transparencia, etica y valores </v>
      </c>
      <c r="G20" s="476" t="str">
        <f>'Mapa Final'!G16</f>
        <v>Fraude Interno</v>
      </c>
      <c r="H20" s="479" t="str">
        <f>'Mapa Final'!I16</f>
        <v>Muy Alta</v>
      </c>
      <c r="I20" s="518" t="str">
        <f>'Mapa Final'!L16</f>
        <v>Mayor</v>
      </c>
      <c r="J20" s="524" t="str">
        <f>'Mapa Final'!N16</f>
        <v xml:space="preserve">Alto </v>
      </c>
      <c r="K20" s="504" t="str">
        <f>'Mapa Final'!AA16</f>
        <v>Media</v>
      </c>
      <c r="L20" s="504" t="str">
        <f>'Mapa Final'!AE16</f>
        <v>Mayor</v>
      </c>
      <c r="M20" s="521" t="str">
        <f>'Mapa Final'!AG16</f>
        <v xml:space="preserve">Alto </v>
      </c>
      <c r="N20" s="504" t="str">
        <f>'Mapa Final'!AH16</f>
        <v>Reducir(mitigar)</v>
      </c>
      <c r="O20" s="507"/>
      <c r="P20" s="507"/>
      <c r="Q20" s="529" t="s">
        <v>8</v>
      </c>
      <c r="R20" s="498">
        <v>44562</v>
      </c>
      <c r="S20" s="498">
        <v>44651</v>
      </c>
      <c r="T20" s="501" t="s">
        <v>556</v>
      </c>
    </row>
    <row r="21" spans="1:176" ht="14.45" customHeight="1" x14ac:dyDescent="0.25">
      <c r="A21" s="513"/>
      <c r="B21" s="348"/>
      <c r="C21" s="516"/>
      <c r="D21" s="516"/>
      <c r="E21" s="477"/>
      <c r="F21" s="477"/>
      <c r="G21" s="477"/>
      <c r="H21" s="480"/>
      <c r="I21" s="519"/>
      <c r="J21" s="525"/>
      <c r="K21" s="505"/>
      <c r="L21" s="505"/>
      <c r="M21" s="522"/>
      <c r="N21" s="505"/>
      <c r="O21" s="508"/>
      <c r="P21" s="508"/>
      <c r="Q21" s="529"/>
      <c r="R21" s="499"/>
      <c r="S21" s="499"/>
      <c r="T21" s="502"/>
    </row>
    <row r="22" spans="1:176" ht="14.45" customHeight="1" x14ac:dyDescent="0.25">
      <c r="A22" s="513"/>
      <c r="B22" s="348"/>
      <c r="C22" s="516"/>
      <c r="D22" s="516"/>
      <c r="E22" s="477"/>
      <c r="F22" s="477"/>
      <c r="G22" s="477"/>
      <c r="H22" s="480"/>
      <c r="I22" s="519"/>
      <c r="J22" s="525"/>
      <c r="K22" s="505"/>
      <c r="L22" s="505"/>
      <c r="M22" s="522"/>
      <c r="N22" s="505"/>
      <c r="O22" s="508"/>
      <c r="P22" s="508"/>
      <c r="Q22" s="529"/>
      <c r="R22" s="499"/>
      <c r="S22" s="499"/>
      <c r="T22" s="502"/>
    </row>
    <row r="23" spans="1:176" ht="14.45" customHeight="1" x14ac:dyDescent="0.25">
      <c r="A23" s="513"/>
      <c r="B23" s="348"/>
      <c r="C23" s="516"/>
      <c r="D23" s="516"/>
      <c r="E23" s="477"/>
      <c r="F23" s="477"/>
      <c r="G23" s="477"/>
      <c r="H23" s="480"/>
      <c r="I23" s="519"/>
      <c r="J23" s="525"/>
      <c r="K23" s="505"/>
      <c r="L23" s="505"/>
      <c r="M23" s="522"/>
      <c r="N23" s="505"/>
      <c r="O23" s="508"/>
      <c r="P23" s="508"/>
      <c r="Q23" s="529"/>
      <c r="R23" s="499"/>
      <c r="S23" s="499"/>
      <c r="T23" s="502"/>
    </row>
    <row r="24" spans="1:176" ht="277.5" customHeight="1" thickBot="1" x14ac:dyDescent="0.3">
      <c r="A24" s="514"/>
      <c r="B24" s="497"/>
      <c r="C24" s="517"/>
      <c r="D24" s="517"/>
      <c r="E24" s="478"/>
      <c r="F24" s="478"/>
      <c r="G24" s="478"/>
      <c r="H24" s="481"/>
      <c r="I24" s="520"/>
      <c r="J24" s="526"/>
      <c r="K24" s="506"/>
      <c r="L24" s="506"/>
      <c r="M24" s="523"/>
      <c r="N24" s="506"/>
      <c r="O24" s="509"/>
      <c r="P24" s="509"/>
      <c r="Q24" s="529"/>
      <c r="R24" s="500"/>
      <c r="S24" s="500"/>
      <c r="T24" s="503"/>
    </row>
    <row r="25" spans="1:176" x14ac:dyDescent="0.25">
      <c r="A25" s="512">
        <f>'Mapa Final'!A21</f>
        <v>4</v>
      </c>
      <c r="B25" s="496" t="str">
        <f>'Mapa Final'!B21</f>
        <v>Interrupción o demora en el Servicio Público de Administrar  Justicia.</v>
      </c>
      <c r="C25" s="515" t="str">
        <f>'Mapa Final'!C21</f>
        <v>Afectación en la Prestación del Servicio de Justicia</v>
      </c>
      <c r="D25" s="515" t="str">
        <f>'Mapa Final'!D21</f>
        <v>1. Paros que afecten la prestación del servicio.  
2. Huelgas, protestas ciudadana
3. Disturbios o hechos violentos
4.Pandemia
5.Emergencias Ambientales</v>
      </c>
      <c r="E25" s="476" t="str">
        <f>'Mapa Final'!E21</f>
        <v>Suceso de fuerza mayor que imposibilitan la gestión judicial</v>
      </c>
      <c r="F25" s="476" t="str">
        <f>'Mapa Final'!F21</f>
        <v>Posibilidad de  afectación en la Prestación del Servicio de Justicia debido a un suceso de fuerza mayor que imposibilita la gestión judicial</v>
      </c>
      <c r="G25" s="476" t="str">
        <f>'Mapa Final'!G21</f>
        <v>Usuarios, productos y prácticas organizacionales</v>
      </c>
      <c r="H25" s="479" t="str">
        <f>'Mapa Final'!I21</f>
        <v>Muy Alta</v>
      </c>
      <c r="I25" s="518" t="str">
        <f>'Mapa Final'!L21</f>
        <v>Moderado</v>
      </c>
      <c r="J25" s="524" t="str">
        <f>'Mapa Final'!N21</f>
        <v xml:space="preserve">Alto </v>
      </c>
      <c r="K25" s="504" t="str">
        <f>'Mapa Final'!AA21</f>
        <v>Media</v>
      </c>
      <c r="L25" s="504" t="str">
        <f>'Mapa Final'!AE21</f>
        <v>Moderado</v>
      </c>
      <c r="M25" s="521" t="str">
        <f>'Mapa Final'!AG21</f>
        <v>Moderado</v>
      </c>
      <c r="N25" s="504" t="str">
        <f>'Mapa Final'!AH21</f>
        <v>Aceptar</v>
      </c>
      <c r="O25" s="507"/>
      <c r="P25" s="507"/>
      <c r="Q25" s="528" t="s">
        <v>8</v>
      </c>
      <c r="R25" s="498">
        <v>44562</v>
      </c>
      <c r="S25" s="498">
        <v>44651</v>
      </c>
      <c r="T25" s="501" t="s">
        <v>555</v>
      </c>
    </row>
    <row r="26" spans="1:176" ht="14.45" customHeight="1" x14ac:dyDescent="0.25">
      <c r="A26" s="513"/>
      <c r="B26" s="348"/>
      <c r="C26" s="516"/>
      <c r="D26" s="516"/>
      <c r="E26" s="477"/>
      <c r="F26" s="477"/>
      <c r="G26" s="477"/>
      <c r="H26" s="480"/>
      <c r="I26" s="519"/>
      <c r="J26" s="525"/>
      <c r="K26" s="505"/>
      <c r="L26" s="505"/>
      <c r="M26" s="522"/>
      <c r="N26" s="505"/>
      <c r="O26" s="508"/>
      <c r="P26" s="508"/>
      <c r="Q26" s="528"/>
      <c r="R26" s="499"/>
      <c r="S26" s="499"/>
      <c r="T26" s="502"/>
    </row>
    <row r="27" spans="1:176" ht="14.45" customHeight="1" x14ac:dyDescent="0.25">
      <c r="A27" s="513"/>
      <c r="B27" s="348"/>
      <c r="C27" s="516"/>
      <c r="D27" s="516"/>
      <c r="E27" s="477"/>
      <c r="F27" s="477"/>
      <c r="G27" s="477"/>
      <c r="H27" s="480"/>
      <c r="I27" s="519"/>
      <c r="J27" s="525"/>
      <c r="K27" s="505"/>
      <c r="L27" s="505"/>
      <c r="M27" s="522"/>
      <c r="N27" s="505"/>
      <c r="O27" s="508"/>
      <c r="P27" s="508"/>
      <c r="Q27" s="528"/>
      <c r="R27" s="499"/>
      <c r="S27" s="499"/>
      <c r="T27" s="502"/>
    </row>
    <row r="28" spans="1:176" ht="14.45" customHeight="1" x14ac:dyDescent="0.25">
      <c r="A28" s="513"/>
      <c r="B28" s="348"/>
      <c r="C28" s="516"/>
      <c r="D28" s="516"/>
      <c r="E28" s="477"/>
      <c r="F28" s="477"/>
      <c r="G28" s="477"/>
      <c r="H28" s="480"/>
      <c r="I28" s="519"/>
      <c r="J28" s="525"/>
      <c r="K28" s="505"/>
      <c r="L28" s="505"/>
      <c r="M28" s="522"/>
      <c r="N28" s="505"/>
      <c r="O28" s="508"/>
      <c r="P28" s="508"/>
      <c r="Q28" s="528"/>
      <c r="R28" s="499"/>
      <c r="S28" s="499"/>
      <c r="T28" s="502"/>
    </row>
    <row r="29" spans="1:176" ht="102.75" customHeight="1" thickBot="1" x14ac:dyDescent="0.3">
      <c r="A29" s="514"/>
      <c r="B29" s="497"/>
      <c r="C29" s="517"/>
      <c r="D29" s="517"/>
      <c r="E29" s="478"/>
      <c r="F29" s="478"/>
      <c r="G29" s="478"/>
      <c r="H29" s="481"/>
      <c r="I29" s="520"/>
      <c r="J29" s="526"/>
      <c r="K29" s="506"/>
      <c r="L29" s="506"/>
      <c r="M29" s="523"/>
      <c r="N29" s="506"/>
      <c r="O29" s="509"/>
      <c r="P29" s="509"/>
      <c r="Q29" s="530"/>
      <c r="R29" s="500"/>
      <c r="S29" s="500"/>
      <c r="T29" s="503"/>
    </row>
    <row r="30" spans="1:176" ht="14.45" customHeight="1" x14ac:dyDescent="0.25">
      <c r="A30" s="512">
        <f>'Mapa Final'!A26</f>
        <v>5</v>
      </c>
      <c r="B30" s="496" t="str">
        <f>'Mapa Final'!B26</f>
        <v>Inaplicabilidad de la normavidad ambiental vigente</v>
      </c>
      <c r="C30" s="515" t="str">
        <f>'Mapa Final'!C26</f>
        <v xml:space="preserve"> Afectación Ambiental</v>
      </c>
      <c r="D30" s="515" t="str">
        <f>'Mapa Final'!D26</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0" s="476" t="str">
        <f>'Mapa Final'!E26</f>
        <v>Desconocimiento de los lineamientos ambientales y normatividad  ambiental vigente</v>
      </c>
      <c r="F30" s="476" t="str">
        <f>'Mapa Final'!F26</f>
        <v>Posibilidad de afectación ambiental debido al desconocimiento de las lineamientos ambientales y normatividad ambiental vigente</v>
      </c>
      <c r="G30" s="476" t="str">
        <f>'Mapa Final'!G26</f>
        <v>Eventos Ambientales Internos</v>
      </c>
      <c r="H30" s="479" t="str">
        <f>'Mapa Final'!I26</f>
        <v>Media</v>
      </c>
      <c r="I30" s="518" t="str">
        <f>'Mapa Final'!L26</f>
        <v>Moderado</v>
      </c>
      <c r="J30" s="524" t="str">
        <f>'Mapa Final'!N26</f>
        <v>Moderado</v>
      </c>
      <c r="K30" s="504" t="str">
        <f>'Mapa Final'!AA26</f>
        <v>Baja</v>
      </c>
      <c r="L30" s="504" t="str">
        <f>'Mapa Final'!AE26</f>
        <v>Moderado</v>
      </c>
      <c r="M30" s="521" t="str">
        <f>'Mapa Final'!AG26</f>
        <v>Moderado</v>
      </c>
      <c r="N30" s="504" t="str">
        <f>'Mapa Final'!AH26</f>
        <v>Aceptar</v>
      </c>
      <c r="O30" s="507"/>
      <c r="P30" s="507"/>
      <c r="Q30" s="527" t="s">
        <v>8</v>
      </c>
      <c r="R30" s="498">
        <v>44562</v>
      </c>
      <c r="S30" s="498">
        <v>44651</v>
      </c>
      <c r="T30" s="501" t="s">
        <v>555</v>
      </c>
    </row>
    <row r="31" spans="1:176" ht="14.45" customHeight="1" x14ac:dyDescent="0.25">
      <c r="A31" s="513"/>
      <c r="B31" s="348"/>
      <c r="C31" s="516"/>
      <c r="D31" s="516"/>
      <c r="E31" s="477"/>
      <c r="F31" s="477"/>
      <c r="G31" s="477"/>
      <c r="H31" s="480"/>
      <c r="I31" s="519"/>
      <c r="J31" s="525"/>
      <c r="K31" s="505"/>
      <c r="L31" s="505"/>
      <c r="M31" s="522"/>
      <c r="N31" s="505"/>
      <c r="O31" s="508"/>
      <c r="P31" s="508"/>
      <c r="Q31" s="528"/>
      <c r="R31" s="531"/>
      <c r="S31" s="531"/>
      <c r="T31" s="502"/>
    </row>
    <row r="32" spans="1:176" ht="14.45" customHeight="1" x14ac:dyDescent="0.25">
      <c r="A32" s="513"/>
      <c r="B32" s="348"/>
      <c r="C32" s="516"/>
      <c r="D32" s="516"/>
      <c r="E32" s="477"/>
      <c r="F32" s="477"/>
      <c r="G32" s="477"/>
      <c r="H32" s="480"/>
      <c r="I32" s="519"/>
      <c r="J32" s="525"/>
      <c r="K32" s="505"/>
      <c r="L32" s="505"/>
      <c r="M32" s="522"/>
      <c r="N32" s="505"/>
      <c r="O32" s="508"/>
      <c r="P32" s="508"/>
      <c r="Q32" s="528"/>
      <c r="R32" s="531"/>
      <c r="S32" s="531"/>
      <c r="T32" s="502"/>
    </row>
    <row r="33" spans="1:20" ht="14.45" customHeight="1" x14ac:dyDescent="0.25">
      <c r="A33" s="513"/>
      <c r="B33" s="348"/>
      <c r="C33" s="516"/>
      <c r="D33" s="516"/>
      <c r="E33" s="477"/>
      <c r="F33" s="477"/>
      <c r="G33" s="477"/>
      <c r="H33" s="480"/>
      <c r="I33" s="519"/>
      <c r="J33" s="525"/>
      <c r="K33" s="505"/>
      <c r="L33" s="505"/>
      <c r="M33" s="522"/>
      <c r="N33" s="505"/>
      <c r="O33" s="508"/>
      <c r="P33" s="508"/>
      <c r="Q33" s="528"/>
      <c r="R33" s="531"/>
      <c r="S33" s="531"/>
      <c r="T33" s="502"/>
    </row>
    <row r="34" spans="1:20" ht="278.25" customHeight="1" thickBot="1" x14ac:dyDescent="0.3">
      <c r="A34" s="514"/>
      <c r="B34" s="497"/>
      <c r="C34" s="517"/>
      <c r="D34" s="517"/>
      <c r="E34" s="478"/>
      <c r="F34" s="478"/>
      <c r="G34" s="478"/>
      <c r="H34" s="481"/>
      <c r="I34" s="520"/>
      <c r="J34" s="526"/>
      <c r="K34" s="506"/>
      <c r="L34" s="506"/>
      <c r="M34" s="523"/>
      <c r="N34" s="506"/>
      <c r="O34" s="509"/>
      <c r="P34" s="509"/>
      <c r="Q34" s="530"/>
      <c r="R34" s="532"/>
      <c r="S34" s="532"/>
      <c r="T34" s="503"/>
    </row>
  </sheetData>
  <mergeCells count="119">
    <mergeCell ref="H25:H29"/>
    <mergeCell ref="I25:I29"/>
    <mergeCell ref="J25:J29"/>
    <mergeCell ref="K25:K29"/>
    <mergeCell ref="L25:L29"/>
    <mergeCell ref="R20:R24"/>
    <mergeCell ref="I10:I14"/>
    <mergeCell ref="J10:J14"/>
    <mergeCell ref="K10:K14"/>
    <mergeCell ref="L10:L14"/>
    <mergeCell ref="P15:P19"/>
    <mergeCell ref="Q15:Q19"/>
    <mergeCell ref="R15:R19"/>
    <mergeCell ref="Q10:Q14"/>
    <mergeCell ref="R10:R14"/>
    <mergeCell ref="S30:S34"/>
    <mergeCell ref="T30:T34"/>
    <mergeCell ref="J30:J34"/>
    <mergeCell ref="K30:K34"/>
    <mergeCell ref="L30:L34"/>
    <mergeCell ref="M30:M34"/>
    <mergeCell ref="N30:N34"/>
    <mergeCell ref="O30:O34"/>
    <mergeCell ref="A30:A34"/>
    <mergeCell ref="C30:C34"/>
    <mergeCell ref="D30:D34"/>
    <mergeCell ref="E30:E34"/>
    <mergeCell ref="F30:F34"/>
    <mergeCell ref="G30:G34"/>
    <mergeCell ref="H30:H34"/>
    <mergeCell ref="I30:I34"/>
    <mergeCell ref="B30:B34"/>
    <mergeCell ref="P30:P34"/>
    <mergeCell ref="Q30:Q34"/>
    <mergeCell ref="R30:R34"/>
    <mergeCell ref="S20:S24"/>
    <mergeCell ref="T20:T24"/>
    <mergeCell ref="A25:A29"/>
    <mergeCell ref="C25:C29"/>
    <mergeCell ref="D25:D29"/>
    <mergeCell ref="E25:E29"/>
    <mergeCell ref="F25:F29"/>
    <mergeCell ref="J20:J24"/>
    <mergeCell ref="K20:K24"/>
    <mergeCell ref="L20:L24"/>
    <mergeCell ref="M20:M24"/>
    <mergeCell ref="N20:N24"/>
    <mergeCell ref="O20:O24"/>
    <mergeCell ref="S25:S29"/>
    <mergeCell ref="T25:T29"/>
    <mergeCell ref="N25:N29"/>
    <mergeCell ref="O25:O29"/>
    <mergeCell ref="P25:P29"/>
    <mergeCell ref="Q25:Q29"/>
    <mergeCell ref="R25:R29"/>
    <mergeCell ref="B20:B24"/>
    <mergeCell ref="B25:B29"/>
    <mergeCell ref="M25:M29"/>
    <mergeCell ref="G25:G29"/>
    <mergeCell ref="A20:A24"/>
    <mergeCell ref="C20:C24"/>
    <mergeCell ref="D20:D24"/>
    <mergeCell ref="E20:E24"/>
    <mergeCell ref="F20:F24"/>
    <mergeCell ref="G20:G24"/>
    <mergeCell ref="H20:H24"/>
    <mergeCell ref="I20:I24"/>
    <mergeCell ref="P20:P24"/>
    <mergeCell ref="Q20:Q24"/>
    <mergeCell ref="J15:J19"/>
    <mergeCell ref="K15:K19"/>
    <mergeCell ref="L15:L19"/>
    <mergeCell ref="M15:M19"/>
    <mergeCell ref="B15:B19"/>
    <mergeCell ref="S15:S19"/>
    <mergeCell ref="T15:T19"/>
    <mergeCell ref="N15:N19"/>
    <mergeCell ref="O15:O19"/>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O10:O14"/>
    <mergeCell ref="P10:P14"/>
    <mergeCell ref="G10:G14"/>
    <mergeCell ref="H10:H14"/>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B10:B14"/>
  </mergeCells>
  <conditionalFormatting sqref="D8:G8 H7 H35:J1048576 A7:B7">
    <cfRule type="containsText" dxfId="1255" priority="663" operator="containsText" text="3- Moderado">
      <formula>NOT(ISERROR(SEARCH("3- Moderado",A7)))</formula>
    </cfRule>
    <cfRule type="containsText" dxfId="1254" priority="664" operator="containsText" text="6- Moderado">
      <formula>NOT(ISERROR(SEARCH("6- Moderado",A7)))</formula>
    </cfRule>
    <cfRule type="containsText" dxfId="1253" priority="665" operator="containsText" text="4- Moderado">
      <formula>NOT(ISERROR(SEARCH("4- Moderado",A7)))</formula>
    </cfRule>
    <cfRule type="containsText" dxfId="1252" priority="666" operator="containsText" text="3- Bajo">
      <formula>NOT(ISERROR(SEARCH("3- Bajo",A7)))</formula>
    </cfRule>
    <cfRule type="containsText" dxfId="1251" priority="667" operator="containsText" text="4- Bajo">
      <formula>NOT(ISERROR(SEARCH("4- Bajo",A7)))</formula>
    </cfRule>
    <cfRule type="containsText" dxfId="1250" priority="668" operator="containsText" text="1- Bajo">
      <formula>NOT(ISERROR(SEARCH("1- Bajo",A7)))</formula>
    </cfRule>
  </conditionalFormatting>
  <conditionalFormatting sqref="H8:J8">
    <cfRule type="containsText" dxfId="1249" priority="656" operator="containsText" text="3- Moderado">
      <formula>NOT(ISERROR(SEARCH("3- Moderado",H8)))</formula>
    </cfRule>
    <cfRule type="containsText" dxfId="1248" priority="657" operator="containsText" text="6- Moderado">
      <formula>NOT(ISERROR(SEARCH("6- Moderado",H8)))</formula>
    </cfRule>
    <cfRule type="containsText" dxfId="1247" priority="658" operator="containsText" text="4- Moderado">
      <formula>NOT(ISERROR(SEARCH("4- Moderado",H8)))</formula>
    </cfRule>
    <cfRule type="containsText" dxfId="1246" priority="659" operator="containsText" text="3- Bajo">
      <formula>NOT(ISERROR(SEARCH("3- Bajo",H8)))</formula>
    </cfRule>
    <cfRule type="containsText" dxfId="1245" priority="660" operator="containsText" text="4- Bajo">
      <formula>NOT(ISERROR(SEARCH("4- Bajo",H8)))</formula>
    </cfRule>
    <cfRule type="containsText" dxfId="1244" priority="662" operator="containsText" text="1- Bajo">
      <formula>NOT(ISERROR(SEARCH("1- Bajo",H8)))</formula>
    </cfRule>
  </conditionalFormatting>
  <conditionalFormatting sqref="J8 J35:J1048576">
    <cfRule type="containsText" dxfId="1243" priority="645" operator="containsText" text="25- Extremo">
      <formula>NOT(ISERROR(SEARCH("25- Extremo",J8)))</formula>
    </cfRule>
    <cfRule type="containsText" dxfId="1242" priority="646" operator="containsText" text="20- Extremo">
      <formula>NOT(ISERROR(SEARCH("20- Extremo",J8)))</formula>
    </cfRule>
    <cfRule type="containsText" dxfId="1241" priority="647" operator="containsText" text="15- Extremo">
      <formula>NOT(ISERROR(SEARCH("15- Extremo",J8)))</formula>
    </cfRule>
    <cfRule type="containsText" dxfId="1240" priority="648" operator="containsText" text="10- Extremo">
      <formula>NOT(ISERROR(SEARCH("10- Extremo",J8)))</formula>
    </cfRule>
    <cfRule type="containsText" dxfId="1239" priority="649" operator="containsText" text="5- Extremo">
      <formula>NOT(ISERROR(SEARCH("5- Extremo",J8)))</formula>
    </cfRule>
    <cfRule type="containsText" dxfId="1238" priority="650" operator="containsText" text="12- Alto">
      <formula>NOT(ISERROR(SEARCH("12- Alto",J8)))</formula>
    </cfRule>
    <cfRule type="containsText" dxfId="1237" priority="651" operator="containsText" text="10- Alto">
      <formula>NOT(ISERROR(SEARCH("10- Alto",J8)))</formula>
    </cfRule>
    <cfRule type="containsText" dxfId="1236" priority="652" operator="containsText" text="9- Alto">
      <formula>NOT(ISERROR(SEARCH("9- Alto",J8)))</formula>
    </cfRule>
    <cfRule type="containsText" dxfId="1235" priority="653" operator="containsText" text="8- Alto">
      <formula>NOT(ISERROR(SEARCH("8- Alto",J8)))</formula>
    </cfRule>
    <cfRule type="containsText" dxfId="1234" priority="654" operator="containsText" text="5- Alto">
      <formula>NOT(ISERROR(SEARCH("5- Alto",J8)))</formula>
    </cfRule>
    <cfRule type="containsText" dxfId="1233" priority="655" operator="containsText" text="4- Alto">
      <formula>NOT(ISERROR(SEARCH("4- Alto",J8)))</formula>
    </cfRule>
    <cfRule type="containsText" dxfId="1232" priority="661" operator="containsText" text="2- Bajo">
      <formula>NOT(ISERROR(SEARCH("2- Bajo",J8)))</formula>
    </cfRule>
  </conditionalFormatting>
  <conditionalFormatting sqref="K10:L10 K15:L15">
    <cfRule type="containsText" dxfId="1231" priority="639" operator="containsText" text="3- Moderado">
      <formula>NOT(ISERROR(SEARCH("3- Moderado",K10)))</formula>
    </cfRule>
    <cfRule type="containsText" dxfId="1230" priority="640" operator="containsText" text="6- Moderado">
      <formula>NOT(ISERROR(SEARCH("6- Moderado",K10)))</formula>
    </cfRule>
    <cfRule type="containsText" dxfId="1229" priority="641" operator="containsText" text="4- Moderado">
      <formula>NOT(ISERROR(SEARCH("4- Moderado",K10)))</formula>
    </cfRule>
    <cfRule type="containsText" dxfId="1228" priority="642" operator="containsText" text="3- Bajo">
      <formula>NOT(ISERROR(SEARCH("3- Bajo",K10)))</formula>
    </cfRule>
    <cfRule type="containsText" dxfId="1227" priority="643" operator="containsText" text="4- Bajo">
      <formula>NOT(ISERROR(SEARCH("4- Bajo",K10)))</formula>
    </cfRule>
    <cfRule type="containsText" dxfId="1226" priority="644" operator="containsText" text="1- Bajo">
      <formula>NOT(ISERROR(SEARCH("1- Bajo",K10)))</formula>
    </cfRule>
  </conditionalFormatting>
  <conditionalFormatting sqref="H10:I10 H15:I15">
    <cfRule type="containsText" dxfId="1225" priority="633" operator="containsText" text="3- Moderado">
      <formula>NOT(ISERROR(SEARCH("3- Moderado",H10)))</formula>
    </cfRule>
    <cfRule type="containsText" dxfId="1224" priority="634" operator="containsText" text="6- Moderado">
      <formula>NOT(ISERROR(SEARCH("6- Moderado",H10)))</formula>
    </cfRule>
    <cfRule type="containsText" dxfId="1223" priority="635" operator="containsText" text="4- Moderado">
      <formula>NOT(ISERROR(SEARCH("4- Moderado",H10)))</formula>
    </cfRule>
    <cfRule type="containsText" dxfId="1222" priority="636" operator="containsText" text="3- Bajo">
      <formula>NOT(ISERROR(SEARCH("3- Bajo",H10)))</formula>
    </cfRule>
    <cfRule type="containsText" dxfId="1221" priority="637" operator="containsText" text="4- Bajo">
      <formula>NOT(ISERROR(SEARCH("4- Bajo",H10)))</formula>
    </cfRule>
    <cfRule type="containsText" dxfId="1220" priority="638" operator="containsText" text="1- Bajo">
      <formula>NOT(ISERROR(SEARCH("1- Bajo",H10)))</formula>
    </cfRule>
  </conditionalFormatting>
  <conditionalFormatting sqref="A10:E10 E15 A15:B15 A20:B20 A30:B30 A25:B25">
    <cfRule type="containsText" dxfId="5" priority="627" operator="containsText" text="3- Moderado">
      <formula>NOT(ISERROR(SEARCH("3- Moderado",A10)))</formula>
    </cfRule>
    <cfRule type="containsText" dxfId="4" priority="628" operator="containsText" text="6- Moderado">
      <formula>NOT(ISERROR(SEARCH("6- Moderado",A10)))</formula>
    </cfRule>
    <cfRule type="containsText" dxfId="3" priority="629" operator="containsText" text="4- Moderado">
      <formula>NOT(ISERROR(SEARCH("4- Moderado",A10)))</formula>
    </cfRule>
    <cfRule type="containsText" dxfId="2" priority="630" operator="containsText" text="3- Bajo">
      <formula>NOT(ISERROR(SEARCH("3- Bajo",A10)))</formula>
    </cfRule>
    <cfRule type="containsText" dxfId="1" priority="631" operator="containsText" text="4- Bajo">
      <formula>NOT(ISERROR(SEARCH("4- Bajo",A10)))</formula>
    </cfRule>
    <cfRule type="containsText" dxfId="0" priority="632" operator="containsText" text="1- Bajo">
      <formula>NOT(ISERROR(SEARCH("1- Bajo",A10)))</formula>
    </cfRule>
  </conditionalFormatting>
  <conditionalFormatting sqref="F10:G10 F15:G15">
    <cfRule type="containsText" dxfId="1219" priority="621" operator="containsText" text="3- Moderado">
      <formula>NOT(ISERROR(SEARCH("3- Moderado",F10)))</formula>
    </cfRule>
    <cfRule type="containsText" dxfId="1218" priority="622" operator="containsText" text="6- Moderado">
      <formula>NOT(ISERROR(SEARCH("6- Moderado",F10)))</formula>
    </cfRule>
    <cfRule type="containsText" dxfId="1217" priority="623" operator="containsText" text="4- Moderado">
      <formula>NOT(ISERROR(SEARCH("4- Moderado",F10)))</formula>
    </cfRule>
    <cfRule type="containsText" dxfId="1216" priority="624" operator="containsText" text="3- Bajo">
      <formula>NOT(ISERROR(SEARCH("3- Bajo",F10)))</formula>
    </cfRule>
    <cfRule type="containsText" dxfId="1215" priority="625" operator="containsText" text="4- Bajo">
      <formula>NOT(ISERROR(SEARCH("4- Bajo",F10)))</formula>
    </cfRule>
    <cfRule type="containsText" dxfId="1214" priority="626" operator="containsText" text="1- Bajo">
      <formula>NOT(ISERROR(SEARCH("1- Bajo",F10)))</formula>
    </cfRule>
  </conditionalFormatting>
  <conditionalFormatting sqref="K8">
    <cfRule type="containsText" dxfId="1213" priority="615" operator="containsText" text="3- Moderado">
      <formula>NOT(ISERROR(SEARCH("3- Moderado",K8)))</formula>
    </cfRule>
    <cfRule type="containsText" dxfId="1212" priority="616" operator="containsText" text="6- Moderado">
      <formula>NOT(ISERROR(SEARCH("6- Moderado",K8)))</formula>
    </cfRule>
    <cfRule type="containsText" dxfId="1211" priority="617" operator="containsText" text="4- Moderado">
      <formula>NOT(ISERROR(SEARCH("4- Moderado",K8)))</formula>
    </cfRule>
    <cfRule type="containsText" dxfId="1210" priority="618" operator="containsText" text="3- Bajo">
      <formula>NOT(ISERROR(SEARCH("3- Bajo",K8)))</formula>
    </cfRule>
    <cfRule type="containsText" dxfId="1209" priority="619" operator="containsText" text="4- Bajo">
      <formula>NOT(ISERROR(SEARCH("4- Bajo",K8)))</formula>
    </cfRule>
    <cfRule type="containsText" dxfId="1208" priority="620" operator="containsText" text="1- Bajo">
      <formula>NOT(ISERROR(SEARCH("1- Bajo",K8)))</formula>
    </cfRule>
  </conditionalFormatting>
  <conditionalFormatting sqref="L8">
    <cfRule type="containsText" dxfId="1207" priority="609" operator="containsText" text="3- Moderado">
      <formula>NOT(ISERROR(SEARCH("3- Moderado",L8)))</formula>
    </cfRule>
    <cfRule type="containsText" dxfId="1206" priority="610" operator="containsText" text="6- Moderado">
      <formula>NOT(ISERROR(SEARCH("6- Moderado",L8)))</formula>
    </cfRule>
    <cfRule type="containsText" dxfId="1205" priority="611" operator="containsText" text="4- Moderado">
      <formula>NOT(ISERROR(SEARCH("4- Moderado",L8)))</formula>
    </cfRule>
    <cfRule type="containsText" dxfId="1204" priority="612" operator="containsText" text="3- Bajo">
      <formula>NOT(ISERROR(SEARCH("3- Bajo",L8)))</formula>
    </cfRule>
    <cfRule type="containsText" dxfId="1203" priority="613" operator="containsText" text="4- Bajo">
      <formula>NOT(ISERROR(SEARCH("4- Bajo",L8)))</formula>
    </cfRule>
    <cfRule type="containsText" dxfId="1202" priority="614" operator="containsText" text="1- Bajo">
      <formula>NOT(ISERROR(SEARCH("1- Bajo",L8)))</formula>
    </cfRule>
  </conditionalFormatting>
  <conditionalFormatting sqref="M8">
    <cfRule type="containsText" dxfId="1201" priority="603" operator="containsText" text="3- Moderado">
      <formula>NOT(ISERROR(SEARCH("3- Moderado",M8)))</formula>
    </cfRule>
    <cfRule type="containsText" dxfId="1200" priority="604" operator="containsText" text="6- Moderado">
      <formula>NOT(ISERROR(SEARCH("6- Moderado",M8)))</formula>
    </cfRule>
    <cfRule type="containsText" dxfId="1199" priority="605" operator="containsText" text="4- Moderado">
      <formula>NOT(ISERROR(SEARCH("4- Moderado",M8)))</formula>
    </cfRule>
    <cfRule type="containsText" dxfId="1198" priority="606" operator="containsText" text="3- Bajo">
      <formula>NOT(ISERROR(SEARCH("3- Bajo",M8)))</formula>
    </cfRule>
    <cfRule type="containsText" dxfId="1197" priority="607" operator="containsText" text="4- Bajo">
      <formula>NOT(ISERROR(SEARCH("4- Bajo",M8)))</formula>
    </cfRule>
    <cfRule type="containsText" dxfId="1196" priority="608" operator="containsText" text="1- Bajo">
      <formula>NOT(ISERROR(SEARCH("1- Bajo",M8)))</formula>
    </cfRule>
  </conditionalFormatting>
  <conditionalFormatting sqref="N10 N15">
    <cfRule type="containsText" dxfId="1195" priority="587" operator="containsText" text="3- Moderado">
      <formula>NOT(ISERROR(SEARCH("3- Moderado",N10)))</formula>
    </cfRule>
    <cfRule type="containsText" dxfId="1194" priority="588" operator="containsText" text="6- Moderado">
      <formula>NOT(ISERROR(SEARCH("6- Moderado",N10)))</formula>
    </cfRule>
    <cfRule type="containsText" dxfId="1193" priority="589" operator="containsText" text="4- Moderado">
      <formula>NOT(ISERROR(SEARCH("4- Moderado",N10)))</formula>
    </cfRule>
    <cfRule type="containsText" dxfId="1192" priority="590" operator="containsText" text="3- Bajo">
      <formula>NOT(ISERROR(SEARCH("3- Bajo",N10)))</formula>
    </cfRule>
    <cfRule type="containsText" dxfId="1191" priority="591" operator="containsText" text="4- Bajo">
      <formula>NOT(ISERROR(SEARCH("4- Bajo",N10)))</formula>
    </cfRule>
    <cfRule type="containsText" dxfId="1190" priority="592" operator="containsText" text="1- Bajo">
      <formula>NOT(ISERROR(SEARCH("1- Bajo",N10)))</formula>
    </cfRule>
  </conditionalFormatting>
  <conditionalFormatting sqref="H10:H19">
    <cfRule type="containsText" dxfId="1189" priority="574" operator="containsText" text="Muy Alta">
      <formula>NOT(ISERROR(SEARCH("Muy Alta",H10)))</formula>
    </cfRule>
    <cfRule type="containsText" dxfId="1188" priority="575" operator="containsText" text="Alta">
      <formula>NOT(ISERROR(SEARCH("Alta",H10)))</formula>
    </cfRule>
    <cfRule type="containsText" dxfId="1187" priority="576" operator="containsText" text="Muy Alta">
      <formula>NOT(ISERROR(SEARCH("Muy Alta",H10)))</formula>
    </cfRule>
    <cfRule type="containsText" dxfId="1186" priority="581" operator="containsText" text="Muy Baja">
      <formula>NOT(ISERROR(SEARCH("Muy Baja",H10)))</formula>
    </cfRule>
    <cfRule type="containsText" dxfId="1185" priority="582" operator="containsText" text="Baja">
      <formula>NOT(ISERROR(SEARCH("Baja",H10)))</formula>
    </cfRule>
    <cfRule type="containsText" dxfId="1184" priority="583" operator="containsText" text="Media">
      <formula>NOT(ISERROR(SEARCH("Media",H10)))</formula>
    </cfRule>
    <cfRule type="containsText" dxfId="1183" priority="584" operator="containsText" text="Alta">
      <formula>NOT(ISERROR(SEARCH("Alta",H10)))</formula>
    </cfRule>
    <cfRule type="containsText" dxfId="1182" priority="586" operator="containsText" text="Muy Alta">
      <formula>NOT(ISERROR(SEARCH("Muy Alta",H10)))</formula>
    </cfRule>
  </conditionalFormatting>
  <conditionalFormatting sqref="I10:I19">
    <cfRule type="containsText" dxfId="1181" priority="577" operator="containsText" text="Catastrófico">
      <formula>NOT(ISERROR(SEARCH("Catastrófico",I10)))</formula>
    </cfRule>
    <cfRule type="containsText" dxfId="1180" priority="578" operator="containsText" text="Mayor">
      <formula>NOT(ISERROR(SEARCH("Mayor",I10)))</formula>
    </cfRule>
    <cfRule type="containsText" dxfId="1179" priority="579" operator="containsText" text="Menor">
      <formula>NOT(ISERROR(SEARCH("Menor",I10)))</formula>
    </cfRule>
    <cfRule type="containsText" dxfId="1178" priority="580" operator="containsText" text="Leve">
      <formula>NOT(ISERROR(SEARCH("Leve",I10)))</formula>
    </cfRule>
    <cfRule type="containsText" dxfId="1177" priority="585" operator="containsText" text="Moderado">
      <formula>NOT(ISERROR(SEARCH("Moderado",I10)))</formula>
    </cfRule>
  </conditionalFormatting>
  <conditionalFormatting sqref="K10:K19">
    <cfRule type="containsText" dxfId="1176" priority="572" operator="containsText" text="Media">
      <formula>NOT(ISERROR(SEARCH("Media",K10)))</formula>
    </cfRule>
  </conditionalFormatting>
  <conditionalFormatting sqref="L10:L19">
    <cfRule type="containsText" dxfId="1175" priority="571" operator="containsText" text="Moderado">
      <formula>NOT(ISERROR(SEARCH("Moderado",L10)))</formula>
    </cfRule>
  </conditionalFormatting>
  <conditionalFormatting sqref="C15">
    <cfRule type="containsText" dxfId="1174" priority="565" operator="containsText" text="3- Moderado">
      <formula>NOT(ISERROR(SEARCH("3- Moderado",C15)))</formula>
    </cfRule>
    <cfRule type="containsText" dxfId="1173" priority="566" operator="containsText" text="6- Moderado">
      <formula>NOT(ISERROR(SEARCH("6- Moderado",C15)))</formula>
    </cfRule>
    <cfRule type="containsText" dxfId="1172" priority="567" operator="containsText" text="4- Moderado">
      <formula>NOT(ISERROR(SEARCH("4- Moderado",C15)))</formula>
    </cfRule>
    <cfRule type="containsText" dxfId="1171" priority="568" operator="containsText" text="3- Bajo">
      <formula>NOT(ISERROR(SEARCH("3- Bajo",C15)))</formula>
    </cfRule>
    <cfRule type="containsText" dxfId="1170" priority="569" operator="containsText" text="4- Bajo">
      <formula>NOT(ISERROR(SEARCH("4- Bajo",C15)))</formula>
    </cfRule>
    <cfRule type="containsText" dxfId="1169" priority="570" operator="containsText" text="1- Bajo">
      <formula>NOT(ISERROR(SEARCH("1- Bajo",C15)))</formula>
    </cfRule>
  </conditionalFormatting>
  <conditionalFormatting sqref="D15">
    <cfRule type="containsText" dxfId="1168" priority="559" operator="containsText" text="3- Moderado">
      <formula>NOT(ISERROR(SEARCH("3- Moderado",D15)))</formula>
    </cfRule>
    <cfRule type="containsText" dxfId="1167" priority="560" operator="containsText" text="6- Moderado">
      <formula>NOT(ISERROR(SEARCH("6- Moderado",D15)))</formula>
    </cfRule>
    <cfRule type="containsText" dxfId="1166" priority="561" operator="containsText" text="4- Moderado">
      <formula>NOT(ISERROR(SEARCH("4- Moderado",D15)))</formula>
    </cfRule>
    <cfRule type="containsText" dxfId="1165" priority="562" operator="containsText" text="3- Bajo">
      <formula>NOT(ISERROR(SEARCH("3- Bajo",D15)))</formula>
    </cfRule>
    <cfRule type="containsText" dxfId="1164" priority="563" operator="containsText" text="4- Bajo">
      <formula>NOT(ISERROR(SEARCH("4- Bajo",D15)))</formula>
    </cfRule>
    <cfRule type="containsText" dxfId="1163" priority="564" operator="containsText" text="1- Bajo">
      <formula>NOT(ISERROR(SEARCH("1- Bajo",D15)))</formula>
    </cfRule>
  </conditionalFormatting>
  <conditionalFormatting sqref="J10:J19">
    <cfRule type="containsText" dxfId="1162" priority="558" operator="containsText" text="Moderado">
      <formula>NOT(ISERROR(SEARCH("Moderado",J10)))</formula>
    </cfRule>
  </conditionalFormatting>
  <conditionalFormatting sqref="J10:J19">
    <cfRule type="containsText" dxfId="1161" priority="556" operator="containsText" text="Bajo">
      <formula>NOT(ISERROR(SEARCH("Bajo",J10)))</formula>
    </cfRule>
    <cfRule type="containsText" dxfId="1160" priority="557" operator="containsText" text="Extremo">
      <formula>NOT(ISERROR(SEARCH("Extremo",J10)))</formula>
    </cfRule>
  </conditionalFormatting>
  <conditionalFormatting sqref="K10:K19">
    <cfRule type="containsText" dxfId="1159" priority="554" operator="containsText" text="Baja">
      <formula>NOT(ISERROR(SEARCH("Baja",K10)))</formula>
    </cfRule>
    <cfRule type="containsText" dxfId="1158" priority="555" operator="containsText" text="Muy Baja">
      <formula>NOT(ISERROR(SEARCH("Muy Baja",K10)))</formula>
    </cfRule>
  </conditionalFormatting>
  <conditionalFormatting sqref="K10:K19">
    <cfRule type="containsText" dxfId="1157" priority="552" operator="containsText" text="Muy Alta">
      <formula>NOT(ISERROR(SEARCH("Muy Alta",K10)))</formula>
    </cfRule>
    <cfRule type="containsText" dxfId="1156" priority="553" operator="containsText" text="Alta">
      <formula>NOT(ISERROR(SEARCH("Alta",K10)))</formula>
    </cfRule>
  </conditionalFormatting>
  <conditionalFormatting sqref="L10:L19">
    <cfRule type="containsText" dxfId="1155" priority="548" operator="containsText" text="Catastrófico">
      <formula>NOT(ISERROR(SEARCH("Catastrófico",L10)))</formula>
    </cfRule>
    <cfRule type="containsText" dxfId="1154" priority="549" operator="containsText" text="Mayor">
      <formula>NOT(ISERROR(SEARCH("Mayor",L10)))</formula>
    </cfRule>
    <cfRule type="containsText" dxfId="1153" priority="550" operator="containsText" text="Menor">
      <formula>NOT(ISERROR(SEARCH("Menor",L10)))</formula>
    </cfRule>
    <cfRule type="containsText" dxfId="1152" priority="551" operator="containsText" text="Leve">
      <formula>NOT(ISERROR(SEARCH("Leve",L10)))</formula>
    </cfRule>
  </conditionalFormatting>
  <conditionalFormatting sqref="K20:L20">
    <cfRule type="containsText" dxfId="1151" priority="518" operator="containsText" text="3- Moderado">
      <formula>NOT(ISERROR(SEARCH("3- Moderado",K20)))</formula>
    </cfRule>
    <cfRule type="containsText" dxfId="1150" priority="519" operator="containsText" text="6- Moderado">
      <formula>NOT(ISERROR(SEARCH("6- Moderado",K20)))</formula>
    </cfRule>
    <cfRule type="containsText" dxfId="1149" priority="520" operator="containsText" text="4- Moderado">
      <formula>NOT(ISERROR(SEARCH("4- Moderado",K20)))</formula>
    </cfRule>
    <cfRule type="containsText" dxfId="1148" priority="521" operator="containsText" text="3- Bajo">
      <formula>NOT(ISERROR(SEARCH("3- Bajo",K20)))</formula>
    </cfRule>
    <cfRule type="containsText" dxfId="1147" priority="522" operator="containsText" text="4- Bajo">
      <formula>NOT(ISERROR(SEARCH("4- Bajo",K20)))</formula>
    </cfRule>
    <cfRule type="containsText" dxfId="1146" priority="523" operator="containsText" text="1- Bajo">
      <formula>NOT(ISERROR(SEARCH("1- Bajo",K20)))</formula>
    </cfRule>
  </conditionalFormatting>
  <conditionalFormatting sqref="H20:I20">
    <cfRule type="containsText" dxfId="1145" priority="512" operator="containsText" text="3- Moderado">
      <formula>NOT(ISERROR(SEARCH("3- Moderado",H20)))</formula>
    </cfRule>
    <cfRule type="containsText" dxfId="1144" priority="513" operator="containsText" text="6- Moderado">
      <formula>NOT(ISERROR(SEARCH("6- Moderado",H20)))</formula>
    </cfRule>
    <cfRule type="containsText" dxfId="1143" priority="514" operator="containsText" text="4- Moderado">
      <formula>NOT(ISERROR(SEARCH("4- Moderado",H20)))</formula>
    </cfRule>
    <cfRule type="containsText" dxfId="1142" priority="515" operator="containsText" text="3- Bajo">
      <formula>NOT(ISERROR(SEARCH("3- Bajo",H20)))</formula>
    </cfRule>
    <cfRule type="containsText" dxfId="1141" priority="516" operator="containsText" text="4- Bajo">
      <formula>NOT(ISERROR(SEARCH("4- Bajo",H20)))</formula>
    </cfRule>
    <cfRule type="containsText" dxfId="1140" priority="517" operator="containsText" text="1- Bajo">
      <formula>NOT(ISERROR(SEARCH("1- Bajo",H20)))</formula>
    </cfRule>
  </conditionalFormatting>
  <conditionalFormatting sqref="C20:E20">
    <cfRule type="containsText" dxfId="1139" priority="506" operator="containsText" text="3- Moderado">
      <formula>NOT(ISERROR(SEARCH("3- Moderado",C20)))</formula>
    </cfRule>
    <cfRule type="containsText" dxfId="1138" priority="507" operator="containsText" text="6- Moderado">
      <formula>NOT(ISERROR(SEARCH("6- Moderado",C20)))</formula>
    </cfRule>
    <cfRule type="containsText" dxfId="1137" priority="508" operator="containsText" text="4- Moderado">
      <formula>NOT(ISERROR(SEARCH("4- Moderado",C20)))</formula>
    </cfRule>
    <cfRule type="containsText" dxfId="1136" priority="509" operator="containsText" text="3- Bajo">
      <formula>NOT(ISERROR(SEARCH("3- Bajo",C20)))</formula>
    </cfRule>
    <cfRule type="containsText" dxfId="1135" priority="510" operator="containsText" text="4- Bajo">
      <formula>NOT(ISERROR(SEARCH("4- Bajo",C20)))</formula>
    </cfRule>
    <cfRule type="containsText" dxfId="1134" priority="511" operator="containsText" text="1- Bajo">
      <formula>NOT(ISERROR(SEARCH("1- Bajo",C20)))</formula>
    </cfRule>
  </conditionalFormatting>
  <conditionalFormatting sqref="F20:G20">
    <cfRule type="containsText" dxfId="1133" priority="500" operator="containsText" text="3- Moderado">
      <formula>NOT(ISERROR(SEARCH("3- Moderado",F20)))</formula>
    </cfRule>
    <cfRule type="containsText" dxfId="1132" priority="501" operator="containsText" text="6- Moderado">
      <formula>NOT(ISERROR(SEARCH("6- Moderado",F20)))</formula>
    </cfRule>
    <cfRule type="containsText" dxfId="1131" priority="502" operator="containsText" text="4- Moderado">
      <formula>NOT(ISERROR(SEARCH("4- Moderado",F20)))</formula>
    </cfRule>
    <cfRule type="containsText" dxfId="1130" priority="503" operator="containsText" text="3- Bajo">
      <formula>NOT(ISERROR(SEARCH("3- Bajo",F20)))</formula>
    </cfRule>
    <cfRule type="containsText" dxfId="1129" priority="504" operator="containsText" text="4- Bajo">
      <formula>NOT(ISERROR(SEARCH("4- Bajo",F20)))</formula>
    </cfRule>
    <cfRule type="containsText" dxfId="1128" priority="505" operator="containsText" text="1- Bajo">
      <formula>NOT(ISERROR(SEARCH("1- Bajo",F20)))</formula>
    </cfRule>
  </conditionalFormatting>
  <conditionalFormatting sqref="J20:J24">
    <cfRule type="containsText" dxfId="1127" priority="495" operator="containsText" text="Bajo">
      <formula>NOT(ISERROR(SEARCH("Bajo",J20)))</formula>
    </cfRule>
    <cfRule type="containsText" dxfId="1126" priority="496" operator="containsText" text="Moderado">
      <formula>NOT(ISERROR(SEARCH("Moderado",J20)))</formula>
    </cfRule>
    <cfRule type="containsText" dxfId="1125" priority="497" operator="containsText" text="Alto">
      <formula>NOT(ISERROR(SEARCH("Alto",J20)))</formula>
    </cfRule>
    <cfRule type="containsText" dxfId="1124" priority="498" operator="containsText" text="Extremo">
      <formula>NOT(ISERROR(SEARCH("Extremo",J20)))</formula>
    </cfRule>
    <cfRule type="colorScale" priority="499">
      <colorScale>
        <cfvo type="min"/>
        <cfvo type="max"/>
        <color rgb="FFFF7128"/>
        <color rgb="FFFFEF9C"/>
      </colorScale>
    </cfRule>
  </conditionalFormatting>
  <conditionalFormatting sqref="M20:M24">
    <cfRule type="containsText" dxfId="1123" priority="470" operator="containsText" text="Moderado">
      <formula>NOT(ISERROR(SEARCH("Moderado",M20)))</formula>
    </cfRule>
    <cfRule type="containsText" dxfId="1122" priority="490" operator="containsText" text="Bajo">
      <formula>NOT(ISERROR(SEARCH("Bajo",M20)))</formula>
    </cfRule>
    <cfRule type="containsText" dxfId="1121" priority="491" operator="containsText" text="Moderado">
      <formula>NOT(ISERROR(SEARCH("Moderado",M20)))</formula>
    </cfRule>
    <cfRule type="containsText" dxfId="1120" priority="492" operator="containsText" text="Alto">
      <formula>NOT(ISERROR(SEARCH("Alto",M20)))</formula>
    </cfRule>
    <cfRule type="containsText" dxfId="1119" priority="493" operator="containsText" text="Extremo">
      <formula>NOT(ISERROR(SEARCH("Extremo",M20)))</formula>
    </cfRule>
    <cfRule type="colorScale" priority="494">
      <colorScale>
        <cfvo type="min"/>
        <cfvo type="max"/>
        <color rgb="FFFF7128"/>
        <color rgb="FFFFEF9C"/>
      </colorScale>
    </cfRule>
  </conditionalFormatting>
  <conditionalFormatting sqref="N20">
    <cfRule type="containsText" dxfId="1118" priority="484" operator="containsText" text="3- Moderado">
      <formula>NOT(ISERROR(SEARCH("3- Moderado",N20)))</formula>
    </cfRule>
    <cfRule type="containsText" dxfId="1117" priority="485" operator="containsText" text="6- Moderado">
      <formula>NOT(ISERROR(SEARCH("6- Moderado",N20)))</formula>
    </cfRule>
    <cfRule type="containsText" dxfId="1116" priority="486" operator="containsText" text="4- Moderado">
      <formula>NOT(ISERROR(SEARCH("4- Moderado",N20)))</formula>
    </cfRule>
    <cfRule type="containsText" dxfId="1115" priority="487" operator="containsText" text="3- Bajo">
      <formula>NOT(ISERROR(SEARCH("3- Bajo",N20)))</formula>
    </cfRule>
    <cfRule type="containsText" dxfId="1114" priority="488" operator="containsText" text="4- Bajo">
      <formula>NOT(ISERROR(SEARCH("4- Bajo",N20)))</formula>
    </cfRule>
    <cfRule type="containsText" dxfId="1113" priority="489" operator="containsText" text="1- Bajo">
      <formula>NOT(ISERROR(SEARCH("1- Bajo",N20)))</formula>
    </cfRule>
  </conditionalFormatting>
  <conditionalFormatting sqref="H20:H24">
    <cfRule type="containsText" dxfId="1112" priority="471" operator="containsText" text="Muy Alta">
      <formula>NOT(ISERROR(SEARCH("Muy Alta",H20)))</formula>
    </cfRule>
    <cfRule type="containsText" dxfId="1111" priority="472" operator="containsText" text="Alta">
      <formula>NOT(ISERROR(SEARCH("Alta",H20)))</formula>
    </cfRule>
    <cfRule type="containsText" dxfId="1110" priority="473" operator="containsText" text="Muy Alta">
      <formula>NOT(ISERROR(SEARCH("Muy Alta",H20)))</formula>
    </cfRule>
    <cfRule type="containsText" dxfId="1109" priority="478" operator="containsText" text="Muy Baja">
      <formula>NOT(ISERROR(SEARCH("Muy Baja",H20)))</formula>
    </cfRule>
    <cfRule type="containsText" dxfId="1108" priority="479" operator="containsText" text="Baja">
      <formula>NOT(ISERROR(SEARCH("Baja",H20)))</formula>
    </cfRule>
    <cfRule type="containsText" dxfId="1107" priority="480" operator="containsText" text="Media">
      <formula>NOT(ISERROR(SEARCH("Media",H20)))</formula>
    </cfRule>
    <cfRule type="containsText" dxfId="1106" priority="481" operator="containsText" text="Alta">
      <formula>NOT(ISERROR(SEARCH("Alta",H20)))</formula>
    </cfRule>
    <cfRule type="containsText" dxfId="1105" priority="483" operator="containsText" text="Muy Alta">
      <formula>NOT(ISERROR(SEARCH("Muy Alta",H20)))</formula>
    </cfRule>
  </conditionalFormatting>
  <conditionalFormatting sqref="I20:I24">
    <cfRule type="containsText" dxfId="1104" priority="474" operator="containsText" text="Catastrófico">
      <formula>NOT(ISERROR(SEARCH("Catastrófico",I20)))</formula>
    </cfRule>
    <cfRule type="containsText" dxfId="1103" priority="475" operator="containsText" text="Mayor">
      <formula>NOT(ISERROR(SEARCH("Mayor",I20)))</formula>
    </cfRule>
    <cfRule type="containsText" dxfId="1102" priority="476" operator="containsText" text="Menor">
      <formula>NOT(ISERROR(SEARCH("Menor",I20)))</formula>
    </cfRule>
    <cfRule type="containsText" dxfId="1101" priority="477" operator="containsText" text="Leve">
      <formula>NOT(ISERROR(SEARCH("Leve",I20)))</formula>
    </cfRule>
    <cfRule type="containsText" dxfId="1100" priority="482" operator="containsText" text="Moderado">
      <formula>NOT(ISERROR(SEARCH("Moderado",I20)))</formula>
    </cfRule>
  </conditionalFormatting>
  <conditionalFormatting sqref="K20:K24">
    <cfRule type="containsText" dxfId="1099" priority="469" operator="containsText" text="Media">
      <formula>NOT(ISERROR(SEARCH("Media",K20)))</formula>
    </cfRule>
  </conditionalFormatting>
  <conditionalFormatting sqref="L20:L24">
    <cfRule type="containsText" dxfId="1098" priority="468" operator="containsText" text="Moderado">
      <formula>NOT(ISERROR(SEARCH("Moderado",L20)))</formula>
    </cfRule>
  </conditionalFormatting>
  <conditionalFormatting sqref="J20:J24">
    <cfRule type="containsText" dxfId="1097" priority="467" operator="containsText" text="Moderado">
      <formula>NOT(ISERROR(SEARCH("Moderado",J20)))</formula>
    </cfRule>
  </conditionalFormatting>
  <conditionalFormatting sqref="J20:J24">
    <cfRule type="containsText" dxfId="1096" priority="465" operator="containsText" text="Bajo">
      <formula>NOT(ISERROR(SEARCH("Bajo",J20)))</formula>
    </cfRule>
    <cfRule type="containsText" dxfId="1095" priority="466" operator="containsText" text="Extremo">
      <formula>NOT(ISERROR(SEARCH("Extremo",J20)))</formula>
    </cfRule>
  </conditionalFormatting>
  <conditionalFormatting sqref="K20:K24">
    <cfRule type="containsText" dxfId="1094" priority="463" operator="containsText" text="Baja">
      <formula>NOT(ISERROR(SEARCH("Baja",K20)))</formula>
    </cfRule>
    <cfRule type="containsText" dxfId="1093" priority="464" operator="containsText" text="Muy Baja">
      <formula>NOT(ISERROR(SEARCH("Muy Baja",K20)))</formula>
    </cfRule>
  </conditionalFormatting>
  <conditionalFormatting sqref="K20:K24">
    <cfRule type="containsText" dxfId="1092" priority="461" operator="containsText" text="Muy Alta">
      <formula>NOT(ISERROR(SEARCH("Muy Alta",K20)))</formula>
    </cfRule>
    <cfRule type="containsText" dxfId="1091" priority="462" operator="containsText" text="Alta">
      <formula>NOT(ISERROR(SEARCH("Alta",K20)))</formula>
    </cfRule>
  </conditionalFormatting>
  <conditionalFormatting sqref="L20:L24">
    <cfRule type="containsText" dxfId="1090" priority="457" operator="containsText" text="Catastrófico">
      <formula>NOT(ISERROR(SEARCH("Catastrófico",L20)))</formula>
    </cfRule>
    <cfRule type="containsText" dxfId="1089" priority="458" operator="containsText" text="Mayor">
      <formula>NOT(ISERROR(SEARCH("Mayor",L20)))</formula>
    </cfRule>
    <cfRule type="containsText" dxfId="1088" priority="459" operator="containsText" text="Menor">
      <formula>NOT(ISERROR(SEARCH("Menor",L20)))</formula>
    </cfRule>
    <cfRule type="containsText" dxfId="1087" priority="460" operator="containsText" text="Leve">
      <formula>NOT(ISERROR(SEARCH("Leve",L20)))</formula>
    </cfRule>
  </conditionalFormatting>
  <conditionalFormatting sqref="K25:L25">
    <cfRule type="containsText" dxfId="1086" priority="451" operator="containsText" text="3- Moderado">
      <formula>NOT(ISERROR(SEARCH("3- Moderado",K25)))</formula>
    </cfRule>
    <cfRule type="containsText" dxfId="1085" priority="452" operator="containsText" text="6- Moderado">
      <formula>NOT(ISERROR(SEARCH("6- Moderado",K25)))</formula>
    </cfRule>
    <cfRule type="containsText" dxfId="1084" priority="453" operator="containsText" text="4- Moderado">
      <formula>NOT(ISERROR(SEARCH("4- Moderado",K25)))</formula>
    </cfRule>
    <cfRule type="containsText" dxfId="1083" priority="454" operator="containsText" text="3- Bajo">
      <formula>NOT(ISERROR(SEARCH("3- Bajo",K25)))</formula>
    </cfRule>
    <cfRule type="containsText" dxfId="1082" priority="455" operator="containsText" text="4- Bajo">
      <formula>NOT(ISERROR(SEARCH("4- Bajo",K25)))</formula>
    </cfRule>
    <cfRule type="containsText" dxfId="1081" priority="456" operator="containsText" text="1- Bajo">
      <formula>NOT(ISERROR(SEARCH("1- Bajo",K25)))</formula>
    </cfRule>
  </conditionalFormatting>
  <conditionalFormatting sqref="H25:I25">
    <cfRule type="containsText" dxfId="1080" priority="445" operator="containsText" text="3- Moderado">
      <formula>NOT(ISERROR(SEARCH("3- Moderado",H25)))</formula>
    </cfRule>
    <cfRule type="containsText" dxfId="1079" priority="446" operator="containsText" text="6- Moderado">
      <formula>NOT(ISERROR(SEARCH("6- Moderado",H25)))</formula>
    </cfRule>
    <cfRule type="containsText" dxfId="1078" priority="447" operator="containsText" text="4- Moderado">
      <formula>NOT(ISERROR(SEARCH("4- Moderado",H25)))</formula>
    </cfRule>
    <cfRule type="containsText" dxfId="1077" priority="448" operator="containsText" text="3- Bajo">
      <formula>NOT(ISERROR(SEARCH("3- Bajo",H25)))</formula>
    </cfRule>
    <cfRule type="containsText" dxfId="1076" priority="449" operator="containsText" text="4- Bajo">
      <formula>NOT(ISERROR(SEARCH("4- Bajo",H25)))</formula>
    </cfRule>
    <cfRule type="containsText" dxfId="1075" priority="450" operator="containsText" text="1- Bajo">
      <formula>NOT(ISERROR(SEARCH("1- Bajo",H25)))</formula>
    </cfRule>
  </conditionalFormatting>
  <conditionalFormatting sqref="C25:E25">
    <cfRule type="containsText" dxfId="1074" priority="439" operator="containsText" text="3- Moderado">
      <formula>NOT(ISERROR(SEARCH("3- Moderado",C25)))</formula>
    </cfRule>
    <cfRule type="containsText" dxfId="1073" priority="440" operator="containsText" text="6- Moderado">
      <formula>NOT(ISERROR(SEARCH("6- Moderado",C25)))</formula>
    </cfRule>
    <cfRule type="containsText" dxfId="1072" priority="441" operator="containsText" text="4- Moderado">
      <formula>NOT(ISERROR(SEARCH("4- Moderado",C25)))</formula>
    </cfRule>
    <cfRule type="containsText" dxfId="1071" priority="442" operator="containsText" text="3- Bajo">
      <formula>NOT(ISERROR(SEARCH("3- Bajo",C25)))</formula>
    </cfRule>
    <cfRule type="containsText" dxfId="1070" priority="443" operator="containsText" text="4- Bajo">
      <formula>NOT(ISERROR(SEARCH("4- Bajo",C25)))</formula>
    </cfRule>
    <cfRule type="containsText" dxfId="1069" priority="444" operator="containsText" text="1- Bajo">
      <formula>NOT(ISERROR(SEARCH("1- Bajo",C25)))</formula>
    </cfRule>
  </conditionalFormatting>
  <conditionalFormatting sqref="F25:G25">
    <cfRule type="containsText" dxfId="1068" priority="433" operator="containsText" text="3- Moderado">
      <formula>NOT(ISERROR(SEARCH("3- Moderado",F25)))</formula>
    </cfRule>
    <cfRule type="containsText" dxfId="1067" priority="434" operator="containsText" text="6- Moderado">
      <formula>NOT(ISERROR(SEARCH("6- Moderado",F25)))</formula>
    </cfRule>
    <cfRule type="containsText" dxfId="1066" priority="435" operator="containsText" text="4- Moderado">
      <formula>NOT(ISERROR(SEARCH("4- Moderado",F25)))</formula>
    </cfRule>
    <cfRule type="containsText" dxfId="1065" priority="436" operator="containsText" text="3- Bajo">
      <formula>NOT(ISERROR(SEARCH("3- Bajo",F25)))</formula>
    </cfRule>
    <cfRule type="containsText" dxfId="1064" priority="437" operator="containsText" text="4- Bajo">
      <formula>NOT(ISERROR(SEARCH("4- Bajo",F25)))</formula>
    </cfRule>
    <cfRule type="containsText" dxfId="1063" priority="438" operator="containsText" text="1- Bajo">
      <formula>NOT(ISERROR(SEARCH("1- Bajo",F25)))</formula>
    </cfRule>
  </conditionalFormatting>
  <conditionalFormatting sqref="J25:J29">
    <cfRule type="containsText" dxfId="1062" priority="428" operator="containsText" text="Bajo">
      <formula>NOT(ISERROR(SEARCH("Bajo",J25)))</formula>
    </cfRule>
    <cfRule type="containsText" dxfId="1061" priority="429" operator="containsText" text="Moderado">
      <formula>NOT(ISERROR(SEARCH("Moderado",J25)))</formula>
    </cfRule>
    <cfRule type="containsText" dxfId="1060" priority="430" operator="containsText" text="Alto">
      <formula>NOT(ISERROR(SEARCH("Alto",J25)))</formula>
    </cfRule>
    <cfRule type="containsText" dxfId="1059" priority="431" operator="containsText" text="Extremo">
      <formula>NOT(ISERROR(SEARCH("Extremo",J25)))</formula>
    </cfRule>
    <cfRule type="colorScale" priority="432">
      <colorScale>
        <cfvo type="min"/>
        <cfvo type="max"/>
        <color rgb="FFFF7128"/>
        <color rgb="FFFFEF9C"/>
      </colorScale>
    </cfRule>
  </conditionalFormatting>
  <conditionalFormatting sqref="M25:M29">
    <cfRule type="containsText" dxfId="1058" priority="403" operator="containsText" text="Moderado">
      <formula>NOT(ISERROR(SEARCH("Moderado",M25)))</formula>
    </cfRule>
    <cfRule type="containsText" dxfId="1057" priority="423" operator="containsText" text="Bajo">
      <formula>NOT(ISERROR(SEARCH("Bajo",M25)))</formula>
    </cfRule>
    <cfRule type="containsText" dxfId="1056" priority="424" operator="containsText" text="Moderado">
      <formula>NOT(ISERROR(SEARCH("Moderado",M25)))</formula>
    </cfRule>
    <cfRule type="containsText" dxfId="1055" priority="425" operator="containsText" text="Alto">
      <formula>NOT(ISERROR(SEARCH("Alto",M25)))</formula>
    </cfRule>
    <cfRule type="containsText" dxfId="1054" priority="426" operator="containsText" text="Extremo">
      <formula>NOT(ISERROR(SEARCH("Extremo",M25)))</formula>
    </cfRule>
    <cfRule type="colorScale" priority="427">
      <colorScale>
        <cfvo type="min"/>
        <cfvo type="max"/>
        <color rgb="FFFF7128"/>
        <color rgb="FFFFEF9C"/>
      </colorScale>
    </cfRule>
  </conditionalFormatting>
  <conditionalFormatting sqref="N25">
    <cfRule type="containsText" dxfId="1053" priority="417" operator="containsText" text="3- Moderado">
      <formula>NOT(ISERROR(SEARCH("3- Moderado",N25)))</formula>
    </cfRule>
    <cfRule type="containsText" dxfId="1052" priority="418" operator="containsText" text="6- Moderado">
      <formula>NOT(ISERROR(SEARCH("6- Moderado",N25)))</formula>
    </cfRule>
    <cfRule type="containsText" dxfId="1051" priority="419" operator="containsText" text="4- Moderado">
      <formula>NOT(ISERROR(SEARCH("4- Moderado",N25)))</formula>
    </cfRule>
    <cfRule type="containsText" dxfId="1050" priority="420" operator="containsText" text="3- Bajo">
      <formula>NOT(ISERROR(SEARCH("3- Bajo",N25)))</formula>
    </cfRule>
    <cfRule type="containsText" dxfId="1049" priority="421" operator="containsText" text="4- Bajo">
      <formula>NOT(ISERROR(SEARCH("4- Bajo",N25)))</formula>
    </cfRule>
    <cfRule type="containsText" dxfId="1048" priority="422" operator="containsText" text="1- Bajo">
      <formula>NOT(ISERROR(SEARCH("1- Bajo",N25)))</formula>
    </cfRule>
  </conditionalFormatting>
  <conditionalFormatting sqref="H25:H29">
    <cfRule type="containsText" dxfId="1047" priority="404" operator="containsText" text="Muy Alta">
      <formula>NOT(ISERROR(SEARCH("Muy Alta",H25)))</formula>
    </cfRule>
    <cfRule type="containsText" dxfId="1046" priority="405" operator="containsText" text="Alta">
      <formula>NOT(ISERROR(SEARCH("Alta",H25)))</formula>
    </cfRule>
    <cfRule type="containsText" dxfId="1045" priority="406" operator="containsText" text="Muy Alta">
      <formula>NOT(ISERROR(SEARCH("Muy Alta",H25)))</formula>
    </cfRule>
    <cfRule type="containsText" dxfId="1044" priority="411" operator="containsText" text="Muy Baja">
      <formula>NOT(ISERROR(SEARCH("Muy Baja",H25)))</formula>
    </cfRule>
    <cfRule type="containsText" dxfId="1043" priority="412" operator="containsText" text="Baja">
      <formula>NOT(ISERROR(SEARCH("Baja",H25)))</formula>
    </cfRule>
    <cfRule type="containsText" dxfId="1042" priority="413" operator="containsText" text="Media">
      <formula>NOT(ISERROR(SEARCH("Media",H25)))</formula>
    </cfRule>
    <cfRule type="containsText" dxfId="1041" priority="414" operator="containsText" text="Alta">
      <formula>NOT(ISERROR(SEARCH("Alta",H25)))</formula>
    </cfRule>
    <cfRule type="containsText" dxfId="1040" priority="416" operator="containsText" text="Muy Alta">
      <formula>NOT(ISERROR(SEARCH("Muy Alta",H25)))</formula>
    </cfRule>
  </conditionalFormatting>
  <conditionalFormatting sqref="I25:I29">
    <cfRule type="containsText" dxfId="1039" priority="407" operator="containsText" text="Catastrófico">
      <formula>NOT(ISERROR(SEARCH("Catastrófico",I25)))</formula>
    </cfRule>
    <cfRule type="containsText" dxfId="1038" priority="408" operator="containsText" text="Mayor">
      <formula>NOT(ISERROR(SEARCH("Mayor",I25)))</formula>
    </cfRule>
    <cfRule type="containsText" dxfId="1037" priority="409" operator="containsText" text="Menor">
      <formula>NOT(ISERROR(SEARCH("Menor",I25)))</formula>
    </cfRule>
    <cfRule type="containsText" dxfId="1036" priority="410" operator="containsText" text="Leve">
      <formula>NOT(ISERROR(SEARCH("Leve",I25)))</formula>
    </cfRule>
    <cfRule type="containsText" dxfId="1035" priority="415" operator="containsText" text="Moderado">
      <formula>NOT(ISERROR(SEARCH("Moderado",I25)))</formula>
    </cfRule>
  </conditionalFormatting>
  <conditionalFormatting sqref="K25:K29">
    <cfRule type="containsText" dxfId="1034" priority="402" operator="containsText" text="Media">
      <formula>NOT(ISERROR(SEARCH("Media",K25)))</formula>
    </cfRule>
  </conditionalFormatting>
  <conditionalFormatting sqref="L25:L29">
    <cfRule type="containsText" dxfId="1033" priority="401" operator="containsText" text="Moderado">
      <formula>NOT(ISERROR(SEARCH("Moderado",L25)))</formula>
    </cfRule>
  </conditionalFormatting>
  <conditionalFormatting sqref="J25:J29">
    <cfRule type="containsText" dxfId="1032" priority="400" operator="containsText" text="Moderado">
      <formula>NOT(ISERROR(SEARCH("Moderado",J25)))</formula>
    </cfRule>
  </conditionalFormatting>
  <conditionalFormatting sqref="J25:J29">
    <cfRule type="containsText" dxfId="1031" priority="398" operator="containsText" text="Bajo">
      <formula>NOT(ISERROR(SEARCH("Bajo",J25)))</formula>
    </cfRule>
    <cfRule type="containsText" dxfId="1030" priority="399" operator="containsText" text="Extremo">
      <formula>NOT(ISERROR(SEARCH("Extremo",J25)))</formula>
    </cfRule>
  </conditionalFormatting>
  <conditionalFormatting sqref="K25:K29">
    <cfRule type="containsText" dxfId="1029" priority="396" operator="containsText" text="Baja">
      <formula>NOT(ISERROR(SEARCH("Baja",K25)))</formula>
    </cfRule>
    <cfRule type="containsText" dxfId="1028" priority="397" operator="containsText" text="Muy Baja">
      <formula>NOT(ISERROR(SEARCH("Muy Baja",K25)))</formula>
    </cfRule>
  </conditionalFormatting>
  <conditionalFormatting sqref="K25:K29">
    <cfRule type="containsText" dxfId="1027" priority="394" operator="containsText" text="Muy Alta">
      <formula>NOT(ISERROR(SEARCH("Muy Alta",K25)))</formula>
    </cfRule>
    <cfRule type="containsText" dxfId="1026" priority="395" operator="containsText" text="Alta">
      <formula>NOT(ISERROR(SEARCH("Alta",K25)))</formula>
    </cfRule>
  </conditionalFormatting>
  <conditionalFormatting sqref="L25:L29">
    <cfRule type="containsText" dxfId="1025" priority="390" operator="containsText" text="Catastrófico">
      <formula>NOT(ISERROR(SEARCH("Catastrófico",L25)))</formula>
    </cfRule>
    <cfRule type="containsText" dxfId="1024" priority="391" operator="containsText" text="Mayor">
      <formula>NOT(ISERROR(SEARCH("Mayor",L25)))</formula>
    </cfRule>
    <cfRule type="containsText" dxfId="1023" priority="392" operator="containsText" text="Menor">
      <formula>NOT(ISERROR(SEARCH("Menor",L25)))</formula>
    </cfRule>
    <cfRule type="containsText" dxfId="1022" priority="393" operator="containsText" text="Leve">
      <formula>NOT(ISERROR(SEARCH("Leve",L25)))</formula>
    </cfRule>
  </conditionalFormatting>
  <conditionalFormatting sqref="K30:L30">
    <cfRule type="containsText" dxfId="1021" priority="384" operator="containsText" text="3- Moderado">
      <formula>NOT(ISERROR(SEARCH("3- Moderado",K30)))</formula>
    </cfRule>
    <cfRule type="containsText" dxfId="1020" priority="385" operator="containsText" text="6- Moderado">
      <formula>NOT(ISERROR(SEARCH("6- Moderado",K30)))</formula>
    </cfRule>
    <cfRule type="containsText" dxfId="1019" priority="386" operator="containsText" text="4- Moderado">
      <formula>NOT(ISERROR(SEARCH("4- Moderado",K30)))</formula>
    </cfRule>
    <cfRule type="containsText" dxfId="1018" priority="387" operator="containsText" text="3- Bajo">
      <formula>NOT(ISERROR(SEARCH("3- Bajo",K30)))</formula>
    </cfRule>
    <cfRule type="containsText" dxfId="1017" priority="388" operator="containsText" text="4- Bajo">
      <formula>NOT(ISERROR(SEARCH("4- Bajo",K30)))</formula>
    </cfRule>
    <cfRule type="containsText" dxfId="1016" priority="389" operator="containsText" text="1- Bajo">
      <formula>NOT(ISERROR(SEARCH("1- Bajo",K30)))</formula>
    </cfRule>
  </conditionalFormatting>
  <conditionalFormatting sqref="H30:I30">
    <cfRule type="containsText" dxfId="1015" priority="378" operator="containsText" text="3- Moderado">
      <formula>NOT(ISERROR(SEARCH("3- Moderado",H30)))</formula>
    </cfRule>
    <cfRule type="containsText" dxfId="1014" priority="379" operator="containsText" text="6- Moderado">
      <formula>NOT(ISERROR(SEARCH("6- Moderado",H30)))</formula>
    </cfRule>
    <cfRule type="containsText" dxfId="1013" priority="380" operator="containsText" text="4- Moderado">
      <formula>NOT(ISERROR(SEARCH("4- Moderado",H30)))</formula>
    </cfRule>
    <cfRule type="containsText" dxfId="1012" priority="381" operator="containsText" text="3- Bajo">
      <formula>NOT(ISERROR(SEARCH("3- Bajo",H30)))</formula>
    </cfRule>
    <cfRule type="containsText" dxfId="1011" priority="382" operator="containsText" text="4- Bajo">
      <formula>NOT(ISERROR(SEARCH("4- Bajo",H30)))</formula>
    </cfRule>
    <cfRule type="containsText" dxfId="1010" priority="383" operator="containsText" text="1- Bajo">
      <formula>NOT(ISERROR(SEARCH("1- Bajo",H30)))</formula>
    </cfRule>
  </conditionalFormatting>
  <conditionalFormatting sqref="C30:E30">
    <cfRule type="containsText" dxfId="1009" priority="372" operator="containsText" text="3- Moderado">
      <formula>NOT(ISERROR(SEARCH("3- Moderado",C30)))</formula>
    </cfRule>
    <cfRule type="containsText" dxfId="1008" priority="373" operator="containsText" text="6- Moderado">
      <formula>NOT(ISERROR(SEARCH("6- Moderado",C30)))</formula>
    </cfRule>
    <cfRule type="containsText" dxfId="1007" priority="374" operator="containsText" text="4- Moderado">
      <formula>NOT(ISERROR(SEARCH("4- Moderado",C30)))</formula>
    </cfRule>
    <cfRule type="containsText" dxfId="1006" priority="375" operator="containsText" text="3- Bajo">
      <formula>NOT(ISERROR(SEARCH("3- Bajo",C30)))</formula>
    </cfRule>
    <cfRule type="containsText" dxfId="1005" priority="376" operator="containsText" text="4- Bajo">
      <formula>NOT(ISERROR(SEARCH("4- Bajo",C30)))</formula>
    </cfRule>
    <cfRule type="containsText" dxfId="1004" priority="377" operator="containsText" text="1- Bajo">
      <formula>NOT(ISERROR(SEARCH("1- Bajo",C30)))</formula>
    </cfRule>
  </conditionalFormatting>
  <conditionalFormatting sqref="F30:G30">
    <cfRule type="containsText" dxfId="1003" priority="366" operator="containsText" text="3- Moderado">
      <formula>NOT(ISERROR(SEARCH("3- Moderado",F30)))</formula>
    </cfRule>
    <cfRule type="containsText" dxfId="1002" priority="367" operator="containsText" text="6- Moderado">
      <formula>NOT(ISERROR(SEARCH("6- Moderado",F30)))</formula>
    </cfRule>
    <cfRule type="containsText" dxfId="1001" priority="368" operator="containsText" text="4- Moderado">
      <formula>NOT(ISERROR(SEARCH("4- Moderado",F30)))</formula>
    </cfRule>
    <cfRule type="containsText" dxfId="1000" priority="369" operator="containsText" text="3- Bajo">
      <formula>NOT(ISERROR(SEARCH("3- Bajo",F30)))</formula>
    </cfRule>
    <cfRule type="containsText" dxfId="999" priority="370" operator="containsText" text="4- Bajo">
      <formula>NOT(ISERROR(SEARCH("4- Bajo",F30)))</formula>
    </cfRule>
    <cfRule type="containsText" dxfId="998" priority="371" operator="containsText" text="1- Bajo">
      <formula>NOT(ISERROR(SEARCH("1- Bajo",F30)))</formula>
    </cfRule>
  </conditionalFormatting>
  <conditionalFormatting sqref="J30:J34">
    <cfRule type="containsText" dxfId="997" priority="361" operator="containsText" text="Bajo">
      <formula>NOT(ISERROR(SEARCH("Bajo",J30)))</formula>
    </cfRule>
    <cfRule type="containsText" dxfId="996" priority="362" operator="containsText" text="Moderado">
      <formula>NOT(ISERROR(SEARCH("Moderado",J30)))</formula>
    </cfRule>
    <cfRule type="containsText" dxfId="995" priority="363" operator="containsText" text="Alto">
      <formula>NOT(ISERROR(SEARCH("Alto",J30)))</formula>
    </cfRule>
    <cfRule type="containsText" dxfId="994" priority="364" operator="containsText" text="Extremo">
      <formula>NOT(ISERROR(SEARCH("Extremo",J30)))</formula>
    </cfRule>
    <cfRule type="colorScale" priority="365">
      <colorScale>
        <cfvo type="min"/>
        <cfvo type="max"/>
        <color rgb="FFFF7128"/>
        <color rgb="FFFFEF9C"/>
      </colorScale>
    </cfRule>
  </conditionalFormatting>
  <conditionalFormatting sqref="M30:M34">
    <cfRule type="containsText" dxfId="993" priority="336" operator="containsText" text="Moderado">
      <formula>NOT(ISERROR(SEARCH("Moderado",M30)))</formula>
    </cfRule>
    <cfRule type="containsText" dxfId="992" priority="356" operator="containsText" text="Bajo">
      <formula>NOT(ISERROR(SEARCH("Bajo",M30)))</formula>
    </cfRule>
    <cfRule type="containsText" dxfId="991" priority="357" operator="containsText" text="Moderado">
      <formula>NOT(ISERROR(SEARCH("Moderado",M30)))</formula>
    </cfRule>
    <cfRule type="containsText" dxfId="990" priority="358" operator="containsText" text="Alto">
      <formula>NOT(ISERROR(SEARCH("Alto",M30)))</formula>
    </cfRule>
    <cfRule type="containsText" dxfId="989" priority="359" operator="containsText" text="Extremo">
      <formula>NOT(ISERROR(SEARCH("Extremo",M30)))</formula>
    </cfRule>
    <cfRule type="colorScale" priority="360">
      <colorScale>
        <cfvo type="min"/>
        <cfvo type="max"/>
        <color rgb="FFFF7128"/>
        <color rgb="FFFFEF9C"/>
      </colorScale>
    </cfRule>
  </conditionalFormatting>
  <conditionalFormatting sqref="N30">
    <cfRule type="containsText" dxfId="988" priority="350" operator="containsText" text="3- Moderado">
      <formula>NOT(ISERROR(SEARCH("3- Moderado",N30)))</formula>
    </cfRule>
    <cfRule type="containsText" dxfId="987" priority="351" operator="containsText" text="6- Moderado">
      <formula>NOT(ISERROR(SEARCH("6- Moderado",N30)))</formula>
    </cfRule>
    <cfRule type="containsText" dxfId="986" priority="352" operator="containsText" text="4- Moderado">
      <formula>NOT(ISERROR(SEARCH("4- Moderado",N30)))</formula>
    </cfRule>
    <cfRule type="containsText" dxfId="985" priority="353" operator="containsText" text="3- Bajo">
      <formula>NOT(ISERROR(SEARCH("3- Bajo",N30)))</formula>
    </cfRule>
    <cfRule type="containsText" dxfId="984" priority="354" operator="containsText" text="4- Bajo">
      <formula>NOT(ISERROR(SEARCH("4- Bajo",N30)))</formula>
    </cfRule>
    <cfRule type="containsText" dxfId="983" priority="355" operator="containsText" text="1- Bajo">
      <formula>NOT(ISERROR(SEARCH("1- Bajo",N30)))</formula>
    </cfRule>
  </conditionalFormatting>
  <conditionalFormatting sqref="H30:H34">
    <cfRule type="containsText" dxfId="982" priority="337" operator="containsText" text="Muy Alta">
      <formula>NOT(ISERROR(SEARCH("Muy Alta",H30)))</formula>
    </cfRule>
    <cfRule type="containsText" dxfId="981" priority="338" operator="containsText" text="Alta">
      <formula>NOT(ISERROR(SEARCH("Alta",H30)))</formula>
    </cfRule>
    <cfRule type="containsText" dxfId="980" priority="339" operator="containsText" text="Muy Alta">
      <formula>NOT(ISERROR(SEARCH("Muy Alta",H30)))</formula>
    </cfRule>
    <cfRule type="containsText" dxfId="979" priority="344" operator="containsText" text="Muy Baja">
      <formula>NOT(ISERROR(SEARCH("Muy Baja",H30)))</formula>
    </cfRule>
    <cfRule type="containsText" dxfId="978" priority="345" operator="containsText" text="Baja">
      <formula>NOT(ISERROR(SEARCH("Baja",H30)))</formula>
    </cfRule>
    <cfRule type="containsText" dxfId="977" priority="346" operator="containsText" text="Media">
      <formula>NOT(ISERROR(SEARCH("Media",H30)))</formula>
    </cfRule>
    <cfRule type="containsText" dxfId="976" priority="347" operator="containsText" text="Alta">
      <formula>NOT(ISERROR(SEARCH("Alta",H30)))</formula>
    </cfRule>
    <cfRule type="containsText" dxfId="975" priority="349" operator="containsText" text="Muy Alta">
      <formula>NOT(ISERROR(SEARCH("Muy Alta",H30)))</formula>
    </cfRule>
  </conditionalFormatting>
  <conditionalFormatting sqref="I30:I34">
    <cfRule type="containsText" dxfId="974" priority="340" operator="containsText" text="Catastrófico">
      <formula>NOT(ISERROR(SEARCH("Catastrófico",I30)))</formula>
    </cfRule>
    <cfRule type="containsText" dxfId="973" priority="341" operator="containsText" text="Mayor">
      <formula>NOT(ISERROR(SEARCH("Mayor",I30)))</formula>
    </cfRule>
    <cfRule type="containsText" dxfId="972" priority="342" operator="containsText" text="Menor">
      <formula>NOT(ISERROR(SEARCH("Menor",I30)))</formula>
    </cfRule>
    <cfRule type="containsText" dxfId="971" priority="343" operator="containsText" text="Leve">
      <formula>NOT(ISERROR(SEARCH("Leve",I30)))</formula>
    </cfRule>
    <cfRule type="containsText" dxfId="970" priority="348" operator="containsText" text="Moderado">
      <formula>NOT(ISERROR(SEARCH("Moderado",I30)))</formula>
    </cfRule>
  </conditionalFormatting>
  <conditionalFormatting sqref="K30:K34">
    <cfRule type="containsText" dxfId="969" priority="335" operator="containsText" text="Media">
      <formula>NOT(ISERROR(SEARCH("Media",K30)))</formula>
    </cfRule>
  </conditionalFormatting>
  <conditionalFormatting sqref="L30:L34">
    <cfRule type="containsText" dxfId="968" priority="334" operator="containsText" text="Moderado">
      <formula>NOT(ISERROR(SEARCH("Moderado",L30)))</formula>
    </cfRule>
  </conditionalFormatting>
  <conditionalFormatting sqref="J30:J34">
    <cfRule type="containsText" dxfId="967" priority="333" operator="containsText" text="Moderado">
      <formula>NOT(ISERROR(SEARCH("Moderado",J30)))</formula>
    </cfRule>
  </conditionalFormatting>
  <conditionalFormatting sqref="J30:J34">
    <cfRule type="containsText" dxfId="966" priority="331" operator="containsText" text="Bajo">
      <formula>NOT(ISERROR(SEARCH("Bajo",J30)))</formula>
    </cfRule>
    <cfRule type="containsText" dxfId="965" priority="332" operator="containsText" text="Extremo">
      <formula>NOT(ISERROR(SEARCH("Extremo",J30)))</formula>
    </cfRule>
  </conditionalFormatting>
  <conditionalFormatting sqref="K30:K34">
    <cfRule type="containsText" dxfId="964" priority="329" operator="containsText" text="Baja">
      <formula>NOT(ISERROR(SEARCH("Baja",K30)))</formula>
    </cfRule>
    <cfRule type="containsText" dxfId="963" priority="330" operator="containsText" text="Muy Baja">
      <formula>NOT(ISERROR(SEARCH("Muy Baja",K30)))</formula>
    </cfRule>
  </conditionalFormatting>
  <conditionalFormatting sqref="K30:K34">
    <cfRule type="containsText" dxfId="962" priority="327" operator="containsText" text="Muy Alta">
      <formula>NOT(ISERROR(SEARCH("Muy Alta",K30)))</formula>
    </cfRule>
    <cfRule type="containsText" dxfId="961" priority="328" operator="containsText" text="Alta">
      <formula>NOT(ISERROR(SEARCH("Alta",K30)))</formula>
    </cfRule>
  </conditionalFormatting>
  <conditionalFormatting sqref="L30:L34">
    <cfRule type="containsText" dxfId="960" priority="323" operator="containsText" text="Catastrófico">
      <formula>NOT(ISERROR(SEARCH("Catastrófico",L30)))</formula>
    </cfRule>
    <cfRule type="containsText" dxfId="959" priority="324" operator="containsText" text="Mayor">
      <formula>NOT(ISERROR(SEARCH("Mayor",L30)))</formula>
    </cfRule>
    <cfRule type="containsText" dxfId="958" priority="325" operator="containsText" text="Menor">
      <formula>NOT(ISERROR(SEARCH("Menor",L30)))</formula>
    </cfRule>
    <cfRule type="containsText" dxfId="957" priority="326" operator="containsText" text="Leve">
      <formula>NOT(ISERROR(SEARCH("Leve",L30)))</formula>
    </cfRule>
  </conditionalFormatting>
  <conditionalFormatting sqref="J10:J19">
    <cfRule type="containsText" dxfId="956" priority="1013" operator="containsText" text="Bajo">
      <formula>NOT(ISERROR(SEARCH("Bajo",J10)))</formula>
    </cfRule>
    <cfRule type="containsText" dxfId="955" priority="1014" operator="containsText" text="Moderado">
      <formula>NOT(ISERROR(SEARCH("Moderado",J10)))</formula>
    </cfRule>
    <cfRule type="containsText" dxfId="954" priority="1015" operator="containsText" text="Alto">
      <formula>NOT(ISERROR(SEARCH("Alto",J10)))</formula>
    </cfRule>
    <cfRule type="containsText" dxfId="953" priority="1016" operator="containsText" text="Extremo">
      <formula>NOT(ISERROR(SEARCH("Extremo",J10)))</formula>
    </cfRule>
    <cfRule type="colorScale" priority="1017">
      <colorScale>
        <cfvo type="min"/>
        <cfvo type="max"/>
        <color rgb="FFFF7128"/>
        <color rgb="FFFFEF9C"/>
      </colorScale>
    </cfRule>
  </conditionalFormatting>
  <conditionalFormatting sqref="M10:M19">
    <cfRule type="containsText" dxfId="952" priority="1018" operator="containsText" text="Moderado">
      <formula>NOT(ISERROR(SEARCH("Moderado",M10)))</formula>
    </cfRule>
    <cfRule type="containsText" dxfId="951" priority="1019" operator="containsText" text="Bajo">
      <formula>NOT(ISERROR(SEARCH("Bajo",M10)))</formula>
    </cfRule>
    <cfRule type="containsText" dxfId="950" priority="1020" operator="containsText" text="Moderado">
      <formula>NOT(ISERROR(SEARCH("Moderado",M10)))</formula>
    </cfRule>
    <cfRule type="containsText" dxfId="949" priority="1021" operator="containsText" text="Alto">
      <formula>NOT(ISERROR(SEARCH("Alto",M10)))</formula>
    </cfRule>
    <cfRule type="containsText" dxfId="948" priority="1022" operator="containsText" text="Extremo">
      <formula>NOT(ISERROR(SEARCH("Extremo",M10)))</formula>
    </cfRule>
    <cfRule type="colorScale" priority="1023">
      <colorScale>
        <cfvo type="min"/>
        <cfvo type="max"/>
        <color rgb="FFFF7128"/>
        <color rgb="FFFFEF9C"/>
      </colorScale>
    </cfRule>
  </conditionalFormatting>
  <dataValidations disablePrompts="1" count="7">
    <dataValidation allowBlank="1" showInputMessage="1" showErrorMessage="1" prompt="seleccionar si el responsable de ejecutar las acciones es el nivel central" sqref="Q8" xr:uid="{00000000-0002-0000-0C00-000000000000}"/>
    <dataValidation allowBlank="1" showInputMessage="1" showErrorMessage="1" prompt="Seleccionar si el responsable es el responsable de las acciones es el nivel central" sqref="P7:P8" xr:uid="{00000000-0002-0000-0C00-000001000000}"/>
    <dataValidation allowBlank="1" showInputMessage="1" showErrorMessage="1" prompt="Describir las actividades que se van a desarrollar para el proyecto" sqref="O7" xr:uid="{00000000-0002-0000-0C00-000002000000}"/>
    <dataValidation allowBlank="1" showInputMessage="1" showErrorMessage="1" prompt="El grado de afectación puede ser " sqref="I8" xr:uid="{00000000-0002-0000-0C00-000003000000}"/>
    <dataValidation allowBlank="1" showInputMessage="1" showErrorMessage="1" prompt="Que tan factible es que materialize el riesgo?" sqref="H8" xr:uid="{00000000-0002-0000-0C00-000004000000}"/>
    <dataValidation allowBlank="1" showInputMessage="1" showErrorMessage="1" prompt="Registrar qué factor  que ocasina el riesgo: un facot identtficado el contexto._x000a_O  personas, recursos, estilo de direccion , factores externos, , codiciones ambientales" sqref="F8:G8" xr:uid="{00000000-0002-0000-0C00-000005000000}"/>
    <dataValidation allowBlank="1" showInputMessage="1" showErrorMessage="1" prompt="Seleccionar el tipo de riesgo teniendo en cuenta que  factor organizaconal afecta. Ver explicacion en hoja " sqref="E8" xr:uid="{00000000-0002-0000-0C00-000006000000}"/>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59999389629810485"/>
  </sheetPr>
  <dimension ref="A1:JR34"/>
  <sheetViews>
    <sheetView topLeftCell="A9" zoomScale="71" zoomScaleNormal="71" workbookViewId="0">
      <selection activeCell="A15" sqref="A15:A19"/>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160" customWidth="1"/>
    <col min="6" max="6" width="40.140625" customWidth="1"/>
    <col min="7" max="7" width="20.42578125" customWidth="1"/>
    <col min="8" max="8" width="10.42578125" style="161" customWidth="1"/>
    <col min="9" max="9" width="11.42578125" style="161" customWidth="1"/>
    <col min="10" max="10" width="10.140625" style="162" customWidth="1"/>
    <col min="11" max="11" width="11.42578125" style="161" customWidth="1"/>
    <col min="12" max="12" width="10.85546875" style="161" customWidth="1"/>
    <col min="13" max="13" width="18.28515625" style="161" bestFit="1" customWidth="1"/>
    <col min="14" max="14" width="18.28515625" bestFit="1" customWidth="1"/>
    <col min="15" max="15" width="32.85546875" customWidth="1"/>
    <col min="16" max="16" width="14.42578125" customWidth="1"/>
    <col min="17" max="17" width="14.5703125" customWidth="1"/>
    <col min="18" max="18" width="17.42578125" customWidth="1"/>
    <col min="19" max="19" width="16.28515625" customWidth="1"/>
    <col min="20" max="20" width="47.28515625" customWidth="1"/>
    <col min="21" max="176" width="11.42578125" style="7"/>
  </cols>
  <sheetData>
    <row r="1" spans="1:278" s="140" customFormat="1" ht="16.5" customHeight="1" x14ac:dyDescent="0.3">
      <c r="A1" s="376"/>
      <c r="B1" s="377"/>
      <c r="C1" s="377"/>
      <c r="D1" s="487" t="s">
        <v>557</v>
      </c>
      <c r="E1" s="487"/>
      <c r="F1" s="487"/>
      <c r="G1" s="487"/>
      <c r="H1" s="487"/>
      <c r="I1" s="487"/>
      <c r="J1" s="487"/>
      <c r="K1" s="487"/>
      <c r="L1" s="487"/>
      <c r="M1" s="487"/>
      <c r="N1" s="487"/>
      <c r="O1" s="487"/>
      <c r="P1" s="487"/>
      <c r="Q1" s="488"/>
      <c r="R1" s="360" t="s">
        <v>218</v>
      </c>
      <c r="S1" s="360"/>
      <c r="T1" s="360"/>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c r="CX1" s="139"/>
      <c r="CY1" s="139"/>
      <c r="CZ1" s="139"/>
      <c r="DA1" s="139"/>
      <c r="DB1" s="139"/>
      <c r="DC1" s="139"/>
      <c r="DD1" s="139"/>
      <c r="DE1" s="139"/>
      <c r="DF1" s="139"/>
      <c r="DG1" s="139"/>
      <c r="DH1" s="139"/>
      <c r="DI1" s="139"/>
      <c r="DJ1" s="139"/>
      <c r="DK1" s="139"/>
      <c r="DL1" s="139"/>
      <c r="DM1" s="139"/>
      <c r="DN1" s="139"/>
      <c r="DO1" s="139"/>
      <c r="DP1" s="139"/>
      <c r="DQ1" s="139"/>
      <c r="DR1" s="139"/>
      <c r="DS1" s="139"/>
      <c r="DT1" s="139"/>
      <c r="DU1" s="139"/>
      <c r="DV1" s="139"/>
      <c r="DW1" s="139"/>
      <c r="DX1" s="139"/>
      <c r="DY1" s="139"/>
      <c r="DZ1" s="139"/>
      <c r="EA1" s="139"/>
      <c r="EB1" s="139"/>
      <c r="EC1" s="139"/>
      <c r="ED1" s="139"/>
      <c r="EE1" s="139"/>
      <c r="EF1" s="139"/>
      <c r="EG1" s="139"/>
      <c r="EH1" s="139"/>
      <c r="EI1" s="139"/>
      <c r="EJ1" s="139"/>
      <c r="EK1" s="139"/>
      <c r="EL1" s="139"/>
      <c r="EM1" s="139"/>
      <c r="EN1" s="139"/>
      <c r="EO1" s="139"/>
      <c r="EP1" s="139"/>
      <c r="EQ1" s="139"/>
      <c r="ER1" s="139"/>
      <c r="ES1" s="139"/>
      <c r="ET1" s="139"/>
      <c r="EU1" s="139"/>
      <c r="EV1" s="139"/>
      <c r="EW1" s="139"/>
      <c r="EX1" s="139"/>
      <c r="EY1" s="139"/>
      <c r="EZ1" s="139"/>
      <c r="FA1" s="139"/>
      <c r="FB1" s="139"/>
      <c r="FC1" s="139"/>
      <c r="FD1" s="139"/>
      <c r="FE1" s="139"/>
      <c r="FF1" s="139"/>
      <c r="FG1" s="139"/>
      <c r="FH1" s="139"/>
      <c r="FI1" s="139"/>
      <c r="FJ1" s="139"/>
      <c r="FK1" s="139"/>
      <c r="FL1" s="139"/>
      <c r="FM1" s="139"/>
      <c r="FN1" s="139"/>
      <c r="FO1" s="139"/>
      <c r="FP1" s="139"/>
      <c r="FQ1" s="139"/>
      <c r="FR1" s="139"/>
      <c r="FS1" s="139"/>
      <c r="FT1" s="139"/>
      <c r="FU1" s="139"/>
      <c r="FV1" s="139"/>
      <c r="FW1" s="139"/>
      <c r="FX1" s="139"/>
      <c r="FY1" s="139"/>
      <c r="FZ1" s="139"/>
      <c r="GA1" s="139"/>
      <c r="GB1" s="139"/>
      <c r="GC1" s="139"/>
      <c r="GD1" s="139"/>
      <c r="GE1" s="139"/>
      <c r="GF1" s="139"/>
      <c r="GG1" s="139"/>
      <c r="GH1" s="139"/>
      <c r="GI1" s="139"/>
      <c r="GJ1" s="139"/>
      <c r="GK1" s="139"/>
      <c r="GL1" s="139"/>
      <c r="GM1" s="139"/>
      <c r="GN1" s="139"/>
      <c r="GO1" s="139"/>
      <c r="GP1" s="139"/>
      <c r="GQ1" s="139"/>
      <c r="GR1" s="139"/>
      <c r="GS1" s="139"/>
      <c r="GT1" s="139"/>
      <c r="GU1" s="139"/>
      <c r="GV1" s="139"/>
      <c r="GW1" s="139"/>
      <c r="GX1" s="139"/>
      <c r="GY1" s="139"/>
      <c r="GZ1" s="139"/>
      <c r="HA1" s="139"/>
      <c r="HB1" s="139"/>
      <c r="HC1" s="139"/>
      <c r="HD1" s="139"/>
      <c r="HE1" s="139"/>
      <c r="HF1" s="139"/>
      <c r="HG1" s="139"/>
      <c r="HH1" s="139"/>
      <c r="HI1" s="139"/>
      <c r="HJ1" s="139"/>
      <c r="HK1" s="139"/>
      <c r="HL1" s="139"/>
      <c r="HM1" s="139"/>
      <c r="HN1" s="139"/>
      <c r="HO1" s="139"/>
      <c r="HP1" s="139"/>
      <c r="HQ1" s="139"/>
      <c r="HR1" s="139"/>
      <c r="HS1" s="139"/>
      <c r="HT1" s="139"/>
      <c r="HU1" s="139"/>
      <c r="HV1" s="139"/>
      <c r="HW1" s="139"/>
      <c r="HX1" s="139"/>
      <c r="HY1" s="139"/>
      <c r="HZ1" s="139"/>
      <c r="IA1" s="139"/>
      <c r="IB1" s="139"/>
      <c r="IC1" s="139"/>
      <c r="ID1" s="139"/>
      <c r="IE1" s="139"/>
      <c r="IF1" s="139"/>
      <c r="IG1" s="139"/>
      <c r="IH1" s="139"/>
      <c r="II1" s="139"/>
      <c r="IJ1" s="139"/>
      <c r="IK1" s="139"/>
      <c r="IL1" s="139"/>
      <c r="IM1" s="139"/>
      <c r="IN1" s="139"/>
      <c r="IO1" s="139"/>
      <c r="IP1" s="139"/>
      <c r="IQ1" s="139"/>
      <c r="IR1" s="139"/>
      <c r="IS1" s="139"/>
      <c r="IT1" s="139"/>
      <c r="IU1" s="139"/>
      <c r="IV1" s="139"/>
      <c r="IW1" s="139"/>
      <c r="IX1" s="139"/>
      <c r="IY1" s="139"/>
      <c r="IZ1" s="139"/>
      <c r="JA1" s="139"/>
      <c r="JB1" s="139"/>
      <c r="JC1" s="139"/>
      <c r="JD1" s="139"/>
      <c r="JE1" s="139"/>
      <c r="JF1" s="139"/>
      <c r="JG1" s="139"/>
      <c r="JH1" s="139"/>
      <c r="JI1" s="139"/>
      <c r="JJ1" s="139"/>
      <c r="JK1" s="139"/>
      <c r="JL1" s="139"/>
      <c r="JM1" s="139"/>
      <c r="JN1" s="139"/>
      <c r="JO1" s="139"/>
      <c r="JP1" s="139"/>
      <c r="JQ1" s="139"/>
      <c r="JR1" s="139"/>
    </row>
    <row r="2" spans="1:278" s="140" customFormat="1" ht="39.75" customHeight="1" x14ac:dyDescent="0.3">
      <c r="A2" s="378"/>
      <c r="B2" s="379"/>
      <c r="C2" s="379"/>
      <c r="D2" s="489"/>
      <c r="E2" s="489"/>
      <c r="F2" s="489"/>
      <c r="G2" s="489"/>
      <c r="H2" s="489"/>
      <c r="I2" s="489"/>
      <c r="J2" s="489"/>
      <c r="K2" s="489"/>
      <c r="L2" s="489"/>
      <c r="M2" s="489"/>
      <c r="N2" s="489"/>
      <c r="O2" s="489"/>
      <c r="P2" s="489"/>
      <c r="Q2" s="490"/>
      <c r="R2" s="360"/>
      <c r="S2" s="360"/>
      <c r="T2" s="360"/>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row>
    <row r="3" spans="1:278" s="140" customFormat="1" ht="3" customHeight="1" x14ac:dyDescent="0.3">
      <c r="A3" s="2"/>
      <c r="B3" s="2"/>
      <c r="C3" s="3"/>
      <c r="D3" s="489"/>
      <c r="E3" s="489"/>
      <c r="F3" s="489"/>
      <c r="G3" s="489"/>
      <c r="H3" s="489"/>
      <c r="I3" s="489"/>
      <c r="J3" s="489"/>
      <c r="K3" s="489"/>
      <c r="L3" s="489"/>
      <c r="M3" s="489"/>
      <c r="N3" s="489"/>
      <c r="O3" s="489"/>
      <c r="P3" s="489"/>
      <c r="Q3" s="490"/>
      <c r="R3" s="360"/>
      <c r="S3" s="360"/>
      <c r="T3" s="360"/>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row>
    <row r="4" spans="1:278" s="140" customFormat="1" ht="41.25" customHeight="1" x14ac:dyDescent="0.3">
      <c r="A4" s="369" t="s">
        <v>219</v>
      </c>
      <c r="B4" s="370"/>
      <c r="C4" s="371"/>
      <c r="D4" s="372" t="str">
        <f>'Mapa Final'!D4</f>
        <v>Planeacion Estrategica</v>
      </c>
      <c r="E4" s="373"/>
      <c r="F4" s="373"/>
      <c r="G4" s="373"/>
      <c r="H4" s="373"/>
      <c r="I4" s="373"/>
      <c r="J4" s="373"/>
      <c r="K4" s="373"/>
      <c r="L4" s="373"/>
      <c r="M4" s="373"/>
      <c r="N4" s="374"/>
      <c r="O4" s="375"/>
      <c r="P4" s="375"/>
      <c r="Q4" s="375"/>
      <c r="R4" s="1"/>
      <c r="S4" s="1"/>
      <c r="T4" s="1"/>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row>
    <row r="5" spans="1:278" s="140" customFormat="1" ht="52.5" customHeight="1" x14ac:dyDescent="0.3">
      <c r="A5" s="369" t="s">
        <v>221</v>
      </c>
      <c r="B5" s="370"/>
      <c r="C5" s="371"/>
      <c r="D5" s="380" t="str">
        <f>'Mapa Final'!D5</f>
        <v>Definir y orientar la planeación estratégica de la organización, a partir del establecimiento de los principios corporativos (valores, normas, políticas y directrices) que soportan la misión y visión de la Entidad, mediante el diagnóstico e identificación de necesidades y la formulación, ejecución y seguimiento de los planes, programas, proyectos, objetivos y políticas institucionales, con el propósito de generar las condiciones adecuadas para la gestión de los recursos asignados al Sector Jurisdiccional de la Rama Judicial, dando cumplimiento en el marco del  sistema de gestión de calidad, medio ambiente y salud y seguridad en el trabajo.</v>
      </c>
      <c r="E5" s="381"/>
      <c r="F5" s="381"/>
      <c r="G5" s="381"/>
      <c r="H5" s="381"/>
      <c r="I5" s="381"/>
      <c r="J5" s="381"/>
      <c r="K5" s="381"/>
      <c r="L5" s="381"/>
      <c r="M5" s="381"/>
      <c r="N5" s="382"/>
      <c r="O5" s="1"/>
      <c r="P5" s="1"/>
      <c r="Q5" s="1"/>
      <c r="R5" s="1"/>
      <c r="S5" s="1"/>
      <c r="T5" s="1"/>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39"/>
      <c r="EJ5" s="139"/>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39"/>
      <c r="HA5" s="139"/>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c r="IW5" s="139"/>
      <c r="IX5" s="139"/>
      <c r="IY5" s="139"/>
      <c r="IZ5" s="139"/>
      <c r="JA5" s="139"/>
      <c r="JB5" s="139"/>
      <c r="JC5" s="139"/>
      <c r="JD5" s="139"/>
      <c r="JE5" s="139"/>
      <c r="JF5" s="139"/>
      <c r="JG5" s="139"/>
      <c r="JH5" s="139"/>
      <c r="JI5" s="139"/>
      <c r="JJ5" s="139"/>
      <c r="JK5" s="139"/>
      <c r="JL5" s="139"/>
      <c r="JM5" s="139"/>
      <c r="JN5" s="139"/>
      <c r="JO5" s="139"/>
      <c r="JP5" s="139"/>
      <c r="JQ5" s="139"/>
      <c r="JR5" s="139"/>
    </row>
    <row r="6" spans="1:278" s="140" customFormat="1" ht="32.25" customHeight="1" thickBot="1" x14ac:dyDescent="0.35">
      <c r="A6" s="369" t="s">
        <v>223</v>
      </c>
      <c r="B6" s="370"/>
      <c r="C6" s="371"/>
      <c r="D6" s="380" t="str">
        <f>'Mapa Final'!D6</f>
        <v>Nivel Central y Seccional</v>
      </c>
      <c r="E6" s="381"/>
      <c r="F6" s="381"/>
      <c r="G6" s="381"/>
      <c r="H6" s="381"/>
      <c r="I6" s="381"/>
      <c r="J6" s="381"/>
      <c r="K6" s="381"/>
      <c r="L6" s="381"/>
      <c r="M6" s="381"/>
      <c r="N6" s="382"/>
      <c r="O6" s="1"/>
      <c r="P6" s="1"/>
      <c r="Q6" s="1"/>
      <c r="R6" s="1"/>
      <c r="S6" s="1"/>
      <c r="T6" s="1"/>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139"/>
      <c r="GZ6" s="139"/>
      <c r="HA6" s="139"/>
      <c r="HB6" s="139"/>
      <c r="HC6" s="139"/>
      <c r="HD6" s="139"/>
      <c r="HE6" s="139"/>
      <c r="HF6" s="139"/>
      <c r="HG6" s="139"/>
      <c r="HH6" s="139"/>
      <c r="HI6" s="139"/>
      <c r="HJ6" s="139"/>
      <c r="HK6" s="139"/>
      <c r="HL6" s="139"/>
      <c r="HM6" s="139"/>
      <c r="HN6" s="139"/>
      <c r="HO6" s="139"/>
      <c r="HP6" s="139"/>
      <c r="HQ6" s="139"/>
      <c r="HR6" s="139"/>
      <c r="HS6" s="139"/>
      <c r="HT6" s="139"/>
      <c r="HU6" s="139"/>
      <c r="HV6" s="139"/>
      <c r="HW6" s="139"/>
      <c r="HX6" s="139"/>
      <c r="HY6" s="139"/>
      <c r="HZ6" s="139"/>
      <c r="IA6" s="139"/>
      <c r="IB6" s="139"/>
      <c r="IC6" s="139"/>
      <c r="ID6" s="139"/>
      <c r="IE6" s="139"/>
      <c r="IF6" s="139"/>
      <c r="IG6" s="139"/>
      <c r="IH6" s="139"/>
      <c r="II6" s="139"/>
      <c r="IJ6" s="139"/>
      <c r="IK6" s="139"/>
      <c r="IL6" s="139"/>
      <c r="IM6" s="139"/>
      <c r="IN6" s="139"/>
      <c r="IO6" s="139"/>
      <c r="IP6" s="139"/>
      <c r="IQ6" s="139"/>
      <c r="IR6" s="139"/>
      <c r="IS6" s="139"/>
      <c r="IT6" s="139"/>
      <c r="IU6" s="139"/>
      <c r="IV6" s="139"/>
      <c r="IW6" s="139"/>
      <c r="IX6" s="139"/>
      <c r="IY6" s="139"/>
      <c r="IZ6" s="139"/>
      <c r="JA6" s="139"/>
      <c r="JB6" s="139"/>
      <c r="JC6" s="139"/>
      <c r="JD6" s="139"/>
      <c r="JE6" s="139"/>
      <c r="JF6" s="139"/>
      <c r="JG6" s="139"/>
      <c r="JH6" s="139"/>
      <c r="JI6" s="139"/>
      <c r="JJ6" s="139"/>
      <c r="JK6" s="139"/>
      <c r="JL6" s="139"/>
      <c r="JM6" s="139"/>
      <c r="JN6" s="139"/>
      <c r="JO6" s="139"/>
      <c r="JP6" s="139"/>
      <c r="JQ6" s="139"/>
      <c r="JR6" s="139"/>
    </row>
    <row r="7" spans="1:278" s="156" customFormat="1" ht="46.5" customHeight="1" thickTop="1" thickBot="1" x14ac:dyDescent="0.3">
      <c r="A7" s="482" t="s">
        <v>540</v>
      </c>
      <c r="B7" s="483"/>
      <c r="C7" s="483"/>
      <c r="D7" s="483"/>
      <c r="E7" s="483"/>
      <c r="F7" s="484"/>
      <c r="G7" s="163"/>
      <c r="H7" s="485" t="s">
        <v>541</v>
      </c>
      <c r="I7" s="485"/>
      <c r="J7" s="485"/>
      <c r="K7" s="485" t="s">
        <v>542</v>
      </c>
      <c r="L7" s="485"/>
      <c r="M7" s="485"/>
      <c r="N7" s="486" t="s">
        <v>543</v>
      </c>
      <c r="O7" s="491" t="s">
        <v>544</v>
      </c>
      <c r="P7" s="493" t="s">
        <v>545</v>
      </c>
      <c r="Q7" s="494"/>
      <c r="R7" s="493" t="s">
        <v>546</v>
      </c>
      <c r="S7" s="494"/>
      <c r="T7" s="495" t="s">
        <v>558</v>
      </c>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69"/>
      <c r="AY7" s="169"/>
      <c r="AZ7" s="169"/>
      <c r="BA7" s="169"/>
      <c r="BB7" s="169"/>
      <c r="BC7" s="169"/>
      <c r="BD7" s="169"/>
      <c r="BE7" s="169"/>
      <c r="BF7" s="169"/>
      <c r="BG7" s="169"/>
      <c r="BH7" s="169"/>
      <c r="BI7" s="169"/>
      <c r="BJ7" s="169"/>
      <c r="BK7" s="169"/>
      <c r="BL7" s="169"/>
      <c r="BM7" s="169"/>
      <c r="BN7" s="169"/>
      <c r="BO7" s="169"/>
      <c r="BP7" s="169"/>
      <c r="BQ7" s="169"/>
      <c r="BR7" s="169"/>
      <c r="BS7" s="169"/>
      <c r="BT7" s="169"/>
      <c r="BU7" s="169"/>
      <c r="BV7" s="169"/>
      <c r="BW7" s="169"/>
      <c r="BX7" s="169"/>
      <c r="BY7" s="169"/>
      <c r="BZ7" s="169"/>
      <c r="CA7" s="169"/>
      <c r="CB7" s="169"/>
      <c r="CC7" s="169"/>
      <c r="CD7" s="169"/>
      <c r="CE7" s="169"/>
      <c r="CF7" s="169"/>
      <c r="CG7" s="169"/>
      <c r="CH7" s="169"/>
      <c r="CI7" s="169"/>
      <c r="CJ7" s="169"/>
      <c r="CK7" s="169"/>
      <c r="CL7" s="169"/>
      <c r="CM7" s="169"/>
      <c r="CN7" s="169"/>
      <c r="CO7" s="169"/>
      <c r="CP7" s="169"/>
      <c r="CQ7" s="169"/>
      <c r="CR7" s="169"/>
      <c r="CS7" s="169"/>
      <c r="CT7" s="169"/>
      <c r="CU7" s="169"/>
      <c r="CV7" s="169"/>
      <c r="CW7" s="169"/>
      <c r="CX7" s="169"/>
      <c r="CY7" s="169"/>
      <c r="CZ7" s="169"/>
      <c r="DA7" s="169"/>
      <c r="DB7" s="169"/>
      <c r="DC7" s="169"/>
      <c r="DD7" s="169"/>
      <c r="DE7" s="169"/>
      <c r="DF7" s="169"/>
      <c r="DG7" s="169"/>
      <c r="DH7" s="169"/>
      <c r="DI7" s="169"/>
      <c r="DJ7" s="169"/>
      <c r="DK7" s="169"/>
      <c r="DL7" s="169"/>
      <c r="DM7" s="169"/>
      <c r="DN7" s="169"/>
      <c r="DO7" s="169"/>
      <c r="DP7" s="169"/>
      <c r="DQ7" s="169"/>
      <c r="DR7" s="169"/>
      <c r="DS7" s="169"/>
      <c r="DT7" s="169"/>
      <c r="DU7" s="169"/>
      <c r="DV7" s="169"/>
      <c r="DW7" s="169"/>
      <c r="DX7" s="169"/>
      <c r="DY7" s="169"/>
      <c r="DZ7" s="169"/>
      <c r="EA7" s="169"/>
      <c r="EB7" s="169"/>
      <c r="EC7" s="169"/>
      <c r="ED7" s="169"/>
      <c r="EE7" s="169"/>
      <c r="EF7" s="169"/>
      <c r="EG7" s="169"/>
      <c r="EH7" s="169"/>
      <c r="EI7" s="169"/>
      <c r="EJ7" s="169"/>
      <c r="EK7" s="169"/>
      <c r="EL7" s="169"/>
      <c r="EM7" s="169"/>
      <c r="EN7" s="169"/>
      <c r="EO7" s="169"/>
      <c r="EP7" s="169"/>
      <c r="EQ7" s="169"/>
      <c r="ER7" s="169"/>
      <c r="ES7" s="169"/>
      <c r="ET7" s="169"/>
      <c r="EU7" s="169"/>
      <c r="EV7" s="169"/>
      <c r="EW7" s="169"/>
      <c r="EX7" s="169"/>
      <c r="EY7" s="169"/>
      <c r="EZ7" s="169"/>
      <c r="FA7" s="169"/>
      <c r="FB7" s="169"/>
      <c r="FC7" s="169"/>
      <c r="FD7" s="169"/>
      <c r="FE7" s="169"/>
      <c r="FF7" s="169"/>
      <c r="FG7" s="169"/>
      <c r="FH7" s="169"/>
      <c r="FI7" s="169"/>
      <c r="FJ7" s="169"/>
      <c r="FK7" s="169"/>
      <c r="FL7" s="169"/>
      <c r="FM7" s="169"/>
      <c r="FN7" s="169"/>
      <c r="FO7" s="169"/>
      <c r="FP7" s="169"/>
      <c r="FQ7" s="169"/>
      <c r="FR7" s="169"/>
      <c r="FS7" s="169"/>
      <c r="FT7" s="169"/>
    </row>
    <row r="8" spans="1:278" s="157" customFormat="1" ht="60.95" customHeight="1" thickTop="1" thickBot="1" x14ac:dyDescent="0.3">
      <c r="A8" s="172" t="s">
        <v>27</v>
      </c>
      <c r="B8" s="172" t="s">
        <v>230</v>
      </c>
      <c r="C8" s="173" t="s">
        <v>171</v>
      </c>
      <c r="D8" s="164" t="s">
        <v>231</v>
      </c>
      <c r="E8" s="165" t="s">
        <v>175</v>
      </c>
      <c r="F8" s="165" t="s">
        <v>177</v>
      </c>
      <c r="G8" s="165" t="s">
        <v>179</v>
      </c>
      <c r="H8" s="166" t="s">
        <v>548</v>
      </c>
      <c r="I8" s="166" t="s">
        <v>510</v>
      </c>
      <c r="J8" s="166" t="s">
        <v>549</v>
      </c>
      <c r="K8" s="166" t="s">
        <v>548</v>
      </c>
      <c r="L8" s="166" t="s">
        <v>550</v>
      </c>
      <c r="M8" s="166" t="s">
        <v>549</v>
      </c>
      <c r="N8" s="486"/>
      <c r="O8" s="492"/>
      <c r="P8" s="167" t="s">
        <v>551</v>
      </c>
      <c r="Q8" s="167" t="s">
        <v>552</v>
      </c>
      <c r="R8" s="167" t="s">
        <v>553</v>
      </c>
      <c r="S8" s="167" t="s">
        <v>554</v>
      </c>
      <c r="T8" s="495"/>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0"/>
      <c r="AS8" s="170"/>
      <c r="AT8" s="170"/>
      <c r="AU8" s="170"/>
      <c r="AV8" s="170"/>
      <c r="AW8" s="170"/>
      <c r="AX8" s="170"/>
      <c r="AY8" s="170"/>
      <c r="AZ8" s="170"/>
      <c r="BA8" s="170"/>
      <c r="BB8" s="170"/>
      <c r="BC8" s="170"/>
      <c r="BD8" s="170"/>
      <c r="BE8" s="170"/>
      <c r="BF8" s="170"/>
      <c r="BG8" s="170"/>
      <c r="BH8" s="170"/>
      <c r="BI8" s="170"/>
      <c r="BJ8" s="170"/>
      <c r="BK8" s="170"/>
      <c r="BL8" s="170"/>
      <c r="BM8" s="170"/>
      <c r="BN8" s="170"/>
      <c r="BO8" s="170"/>
      <c r="BP8" s="170"/>
      <c r="BQ8" s="170"/>
      <c r="BR8" s="170"/>
      <c r="BS8" s="170"/>
      <c r="BT8" s="170"/>
      <c r="BU8" s="170"/>
      <c r="BV8" s="170"/>
      <c r="BW8" s="170"/>
      <c r="BX8" s="170"/>
      <c r="BY8" s="170"/>
      <c r="BZ8" s="170"/>
      <c r="CA8" s="170"/>
      <c r="CB8" s="170"/>
      <c r="CC8" s="170"/>
      <c r="CD8" s="170"/>
      <c r="CE8" s="170"/>
      <c r="CF8" s="170"/>
      <c r="CG8" s="170"/>
      <c r="CH8" s="170"/>
      <c r="CI8" s="170"/>
      <c r="CJ8" s="170"/>
      <c r="CK8" s="170"/>
      <c r="CL8" s="170"/>
      <c r="CM8" s="170"/>
      <c r="CN8" s="170"/>
      <c r="CO8" s="170"/>
      <c r="CP8" s="170"/>
      <c r="CQ8" s="170"/>
      <c r="CR8" s="170"/>
      <c r="CS8" s="170"/>
      <c r="CT8" s="170"/>
      <c r="CU8" s="170"/>
      <c r="CV8" s="170"/>
      <c r="CW8" s="170"/>
      <c r="CX8" s="170"/>
      <c r="CY8" s="170"/>
      <c r="CZ8" s="170"/>
      <c r="DA8" s="170"/>
      <c r="DB8" s="170"/>
      <c r="DC8" s="170"/>
      <c r="DD8" s="170"/>
      <c r="DE8" s="170"/>
      <c r="DF8" s="170"/>
      <c r="DG8" s="170"/>
      <c r="DH8" s="170"/>
      <c r="DI8" s="170"/>
      <c r="DJ8" s="170"/>
      <c r="DK8" s="170"/>
      <c r="DL8" s="170"/>
      <c r="DM8" s="170"/>
      <c r="DN8" s="170"/>
      <c r="DO8" s="170"/>
      <c r="DP8" s="170"/>
      <c r="DQ8" s="170"/>
      <c r="DR8" s="170"/>
      <c r="DS8" s="170"/>
      <c r="DT8" s="170"/>
      <c r="DU8" s="170"/>
      <c r="DV8" s="170"/>
      <c r="DW8" s="170"/>
      <c r="DX8" s="170"/>
      <c r="DY8" s="170"/>
      <c r="DZ8" s="170"/>
      <c r="EA8" s="170"/>
      <c r="EB8" s="170"/>
      <c r="EC8" s="170"/>
      <c r="ED8" s="170"/>
      <c r="EE8" s="170"/>
      <c r="EF8" s="170"/>
      <c r="EG8" s="170"/>
      <c r="EH8" s="170"/>
      <c r="EI8" s="170"/>
      <c r="EJ8" s="170"/>
      <c r="EK8" s="170"/>
      <c r="EL8" s="170"/>
      <c r="EM8" s="170"/>
      <c r="EN8" s="170"/>
      <c r="EO8" s="170"/>
      <c r="EP8" s="170"/>
      <c r="EQ8" s="170"/>
      <c r="ER8" s="170"/>
      <c r="ES8" s="170"/>
      <c r="ET8" s="170"/>
      <c r="EU8" s="170"/>
      <c r="EV8" s="170"/>
      <c r="EW8" s="170"/>
      <c r="EX8" s="170"/>
      <c r="EY8" s="170"/>
      <c r="EZ8" s="170"/>
      <c r="FA8" s="170"/>
      <c r="FB8" s="170"/>
      <c r="FC8" s="170"/>
      <c r="FD8" s="170"/>
      <c r="FE8" s="170"/>
      <c r="FF8" s="170"/>
      <c r="FG8" s="170"/>
      <c r="FH8" s="170"/>
      <c r="FI8" s="170"/>
      <c r="FJ8" s="170"/>
      <c r="FK8" s="170"/>
      <c r="FL8" s="170"/>
      <c r="FM8" s="170"/>
      <c r="FN8" s="170"/>
      <c r="FO8" s="170"/>
      <c r="FP8" s="170"/>
      <c r="FQ8" s="170"/>
      <c r="FR8" s="170"/>
      <c r="FS8" s="170"/>
      <c r="FT8" s="170"/>
    </row>
    <row r="9" spans="1:278" s="158" customFormat="1" ht="10.5" customHeight="1" x14ac:dyDescent="0.25">
      <c r="A9" s="510"/>
      <c r="B9" s="511"/>
      <c r="C9" s="511"/>
      <c r="D9" s="511"/>
      <c r="E9" s="511"/>
      <c r="F9" s="511"/>
      <c r="G9" s="511"/>
      <c r="H9" s="511"/>
      <c r="I9" s="511"/>
      <c r="J9" s="511"/>
      <c r="K9" s="511"/>
      <c r="L9" s="511"/>
      <c r="M9" s="511"/>
      <c r="N9" s="511"/>
      <c r="T9" s="168"/>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71"/>
      <c r="AU9" s="171"/>
      <c r="AV9" s="171"/>
      <c r="AW9" s="171"/>
      <c r="AX9" s="171"/>
      <c r="AY9" s="171"/>
      <c r="AZ9" s="171"/>
      <c r="BA9" s="171"/>
      <c r="BB9" s="171"/>
      <c r="BC9" s="171"/>
      <c r="BD9" s="171"/>
      <c r="BE9" s="171"/>
      <c r="BF9" s="171"/>
      <c r="BG9" s="171"/>
      <c r="BH9" s="171"/>
      <c r="BI9" s="171"/>
      <c r="BJ9" s="171"/>
      <c r="BK9" s="171"/>
      <c r="BL9" s="171"/>
      <c r="BM9" s="171"/>
      <c r="BN9" s="171"/>
      <c r="BO9" s="171"/>
      <c r="BP9" s="171"/>
      <c r="BQ9" s="171"/>
      <c r="BR9" s="171"/>
      <c r="BS9" s="171"/>
      <c r="BT9" s="171"/>
      <c r="BU9" s="171"/>
      <c r="BV9" s="171"/>
      <c r="BW9" s="171"/>
      <c r="BX9" s="171"/>
      <c r="BY9" s="171"/>
      <c r="BZ9" s="171"/>
      <c r="CA9" s="171"/>
      <c r="CB9" s="171"/>
      <c r="CC9" s="171"/>
      <c r="CD9" s="171"/>
      <c r="CE9" s="171"/>
      <c r="CF9" s="171"/>
      <c r="CG9" s="171"/>
      <c r="CH9" s="171"/>
      <c r="CI9" s="171"/>
      <c r="CJ9" s="171"/>
      <c r="CK9" s="171"/>
      <c r="CL9" s="171"/>
      <c r="CM9" s="171"/>
      <c r="CN9" s="171"/>
      <c r="CO9" s="171"/>
      <c r="CP9" s="171"/>
      <c r="CQ9" s="171"/>
      <c r="CR9" s="171"/>
      <c r="CS9" s="171"/>
      <c r="CT9" s="171"/>
      <c r="CU9" s="171"/>
      <c r="CV9" s="171"/>
      <c r="CW9" s="171"/>
      <c r="CX9" s="171"/>
      <c r="CY9" s="171"/>
      <c r="CZ9" s="171"/>
      <c r="DA9" s="171"/>
      <c r="DB9" s="171"/>
      <c r="DC9" s="171"/>
      <c r="DD9" s="171"/>
      <c r="DE9" s="171"/>
      <c r="DF9" s="171"/>
      <c r="DG9" s="171"/>
      <c r="DH9" s="171"/>
      <c r="DI9" s="171"/>
      <c r="DJ9" s="171"/>
      <c r="DK9" s="171"/>
      <c r="DL9" s="171"/>
      <c r="DM9" s="171"/>
      <c r="DN9" s="171"/>
      <c r="DO9" s="171"/>
      <c r="DP9" s="171"/>
      <c r="DQ9" s="171"/>
      <c r="DR9" s="171"/>
      <c r="DS9" s="171"/>
      <c r="DT9" s="171"/>
      <c r="DU9" s="171"/>
      <c r="DV9" s="171"/>
      <c r="DW9" s="171"/>
      <c r="DX9" s="171"/>
      <c r="DY9" s="171"/>
      <c r="DZ9" s="171"/>
      <c r="EA9" s="171"/>
      <c r="EB9" s="171"/>
      <c r="EC9" s="171"/>
      <c r="ED9" s="171"/>
      <c r="EE9" s="171"/>
      <c r="EF9" s="171"/>
      <c r="EG9" s="171"/>
      <c r="EH9" s="171"/>
      <c r="EI9" s="171"/>
      <c r="EJ9" s="171"/>
      <c r="EK9" s="171"/>
      <c r="EL9" s="171"/>
      <c r="EM9" s="171"/>
      <c r="EN9" s="171"/>
      <c r="EO9" s="171"/>
      <c r="EP9" s="171"/>
      <c r="EQ9" s="171"/>
      <c r="ER9" s="171"/>
      <c r="ES9" s="171"/>
      <c r="ET9" s="171"/>
      <c r="EU9" s="171"/>
      <c r="EV9" s="171"/>
      <c r="EW9" s="171"/>
      <c r="EX9" s="171"/>
      <c r="EY9" s="171"/>
      <c r="EZ9" s="171"/>
      <c r="FA9" s="171"/>
      <c r="FB9" s="171"/>
      <c r="FC9" s="171"/>
      <c r="FD9" s="171"/>
      <c r="FE9" s="171"/>
      <c r="FF9" s="171"/>
      <c r="FG9" s="171"/>
      <c r="FH9" s="171"/>
      <c r="FI9" s="171"/>
      <c r="FJ9" s="171"/>
      <c r="FK9" s="171"/>
      <c r="FL9" s="171"/>
      <c r="FM9" s="171"/>
      <c r="FN9" s="171"/>
      <c r="FO9" s="171"/>
      <c r="FP9" s="171"/>
      <c r="FQ9" s="171"/>
      <c r="FR9" s="171"/>
      <c r="FS9" s="171"/>
      <c r="FT9" s="171"/>
    </row>
    <row r="10" spans="1:278" s="159" customFormat="1" ht="15" customHeight="1" x14ac:dyDescent="0.2">
      <c r="A10" s="512">
        <f>'Mapa Final'!A10</f>
        <v>1</v>
      </c>
      <c r="B10" s="496" t="str">
        <f>'Mapa Final'!B10</f>
        <v>Demora</v>
      </c>
      <c r="C10" s="515" t="str">
        <f>'Mapa Final'!C10</f>
        <v>Incumplimiento de las metas establecidas</v>
      </c>
      <c r="D10" s="515" t="str">
        <f>'Mapa Final'!D10</f>
        <v>1. Falta de metodologías que permitan agilizar la elaboración de los informes de seguimiento a planes y programas                                         2. Fallas en la programación de las actividades.                       3. Remisión extemporánea del seguimiento de planes y o programas.</v>
      </c>
      <c r="E10" s="476" t="str">
        <f>'Mapa Final'!E10</f>
        <v>Tardanza en la consolidación y análisis del seguimiento a planes y programas</v>
      </c>
      <c r="F10" s="476" t="str">
        <f>'Mapa Final'!F10</f>
        <v>Posibilidad de incumplimiento de las metas establecidas por tardanza en la consolidacion y analisis del seguimiento a planes y programas</v>
      </c>
      <c r="G10" s="476" t="str">
        <f>'Mapa Final'!G10</f>
        <v>Ejecución y Administración de Procesos</v>
      </c>
      <c r="H10" s="479" t="str">
        <f>'Mapa Final'!I10</f>
        <v>Baja</v>
      </c>
      <c r="I10" s="518" t="str">
        <f>'Mapa Final'!L10</f>
        <v>Leve</v>
      </c>
      <c r="J10" s="524" t="str">
        <f>'Mapa Final'!N10</f>
        <v>Bajo</v>
      </c>
      <c r="K10" s="504" t="str">
        <f>'Mapa Final'!AA10</f>
        <v>Baja</v>
      </c>
      <c r="L10" s="504" t="str">
        <f>'Mapa Final'!AE10</f>
        <v>Leve</v>
      </c>
      <c r="M10" s="521" t="str">
        <f>'Mapa Final'!AG10</f>
        <v>Bajo</v>
      </c>
      <c r="N10" s="504" t="str">
        <f>'Mapa Final'!AH10</f>
        <v>Aceptar</v>
      </c>
      <c r="O10" s="507"/>
      <c r="P10" s="507"/>
      <c r="Q10" s="527" t="s">
        <v>8</v>
      </c>
      <c r="R10" s="536">
        <v>44652</v>
      </c>
      <c r="S10" s="536">
        <v>44742</v>
      </c>
      <c r="T10" s="501" t="s">
        <v>555</v>
      </c>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row>
    <row r="11" spans="1:278" s="159" customFormat="1" ht="13.5" customHeight="1" x14ac:dyDescent="0.2">
      <c r="A11" s="513"/>
      <c r="B11" s="348"/>
      <c r="C11" s="516"/>
      <c r="D11" s="516"/>
      <c r="E11" s="477"/>
      <c r="F11" s="477"/>
      <c r="G11" s="477"/>
      <c r="H11" s="480"/>
      <c r="I11" s="519"/>
      <c r="J11" s="525"/>
      <c r="K11" s="505"/>
      <c r="L11" s="505"/>
      <c r="M11" s="522"/>
      <c r="N11" s="505"/>
      <c r="O11" s="508"/>
      <c r="P11" s="508"/>
      <c r="Q11" s="528"/>
      <c r="R11" s="534"/>
      <c r="S11" s="534"/>
      <c r="T11" s="502"/>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row>
    <row r="12" spans="1:278" s="159" customFormat="1" ht="13.5" customHeight="1" x14ac:dyDescent="0.2">
      <c r="A12" s="513"/>
      <c r="B12" s="348"/>
      <c r="C12" s="516"/>
      <c r="D12" s="516"/>
      <c r="E12" s="477"/>
      <c r="F12" s="477"/>
      <c r="G12" s="477"/>
      <c r="H12" s="480"/>
      <c r="I12" s="519"/>
      <c r="J12" s="525"/>
      <c r="K12" s="505"/>
      <c r="L12" s="505"/>
      <c r="M12" s="522"/>
      <c r="N12" s="505"/>
      <c r="O12" s="508"/>
      <c r="P12" s="508"/>
      <c r="Q12" s="528"/>
      <c r="R12" s="534"/>
      <c r="S12" s="534"/>
      <c r="T12" s="502"/>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row>
    <row r="13" spans="1:278" s="159" customFormat="1" ht="13.5" customHeight="1" x14ac:dyDescent="0.2">
      <c r="A13" s="513"/>
      <c r="B13" s="348"/>
      <c r="C13" s="516"/>
      <c r="D13" s="516"/>
      <c r="E13" s="477"/>
      <c r="F13" s="477"/>
      <c r="G13" s="477"/>
      <c r="H13" s="480"/>
      <c r="I13" s="519"/>
      <c r="J13" s="525"/>
      <c r="K13" s="505"/>
      <c r="L13" s="505"/>
      <c r="M13" s="522"/>
      <c r="N13" s="505"/>
      <c r="O13" s="508"/>
      <c r="P13" s="508"/>
      <c r="Q13" s="528"/>
      <c r="R13" s="534"/>
      <c r="S13" s="534"/>
      <c r="T13" s="502"/>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row>
    <row r="14" spans="1:278" s="159" customFormat="1" ht="238.5" customHeight="1" thickBot="1" x14ac:dyDescent="0.25">
      <c r="A14" s="514"/>
      <c r="B14" s="497"/>
      <c r="C14" s="517"/>
      <c r="D14" s="517"/>
      <c r="E14" s="478"/>
      <c r="F14" s="478"/>
      <c r="G14" s="478"/>
      <c r="H14" s="481"/>
      <c r="I14" s="520"/>
      <c r="J14" s="526"/>
      <c r="K14" s="506"/>
      <c r="L14" s="506"/>
      <c r="M14" s="523"/>
      <c r="N14" s="506"/>
      <c r="O14" s="509"/>
      <c r="P14" s="509"/>
      <c r="Q14" s="530"/>
      <c r="R14" s="535"/>
      <c r="S14" s="535"/>
      <c r="T14" s="503"/>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row>
    <row r="15" spans="1:278" s="159" customFormat="1" ht="15" customHeight="1" x14ac:dyDescent="0.2">
      <c r="A15" s="512">
        <f>'Mapa Final'!A13</f>
        <v>2</v>
      </c>
      <c r="B15" s="496" t="str">
        <f>'Mapa Final'!B13</f>
        <v>Incumplimiento</v>
      </c>
      <c r="C15" s="515" t="str">
        <f>'Mapa Final'!C13</f>
        <v>Incumplimiento de las metas establecidas</v>
      </c>
      <c r="D15" s="515" t="str">
        <f>'Mapa Final'!D13</f>
        <v>1. Dependencia de decisiones o trámites desde el nivel central.                                2. Falta de asignación de recursos para la realización de las actividades.                       3. Falta de personal calificado para el desarrollo de los proyectos de la Seccional</v>
      </c>
      <c r="E15" s="476" t="str">
        <f>'Mapa Final'!E13</f>
        <v>Incumplimiento de las metas y  objetivos señalados en el  plan de accion</v>
      </c>
      <c r="F15" s="476" t="str">
        <f>'Mapa Final'!F13</f>
        <v>Posibilidad de incumplimiento de las metas y objetivos señalados en el plan de accion</v>
      </c>
      <c r="G15" s="476" t="str">
        <f>'Mapa Final'!G13</f>
        <v>Ejecución y Administración de Procesos</v>
      </c>
      <c r="H15" s="479" t="str">
        <f>'Mapa Final'!I13</f>
        <v>Baja</v>
      </c>
      <c r="I15" s="518" t="str">
        <f>'Mapa Final'!L13</f>
        <v>Leve</v>
      </c>
      <c r="J15" s="524" t="str">
        <f>'Mapa Final'!N13</f>
        <v>Bajo</v>
      </c>
      <c r="K15" s="504" t="str">
        <f>'Mapa Final'!AA13</f>
        <v>Baja</v>
      </c>
      <c r="L15" s="504" t="str">
        <f>'Mapa Final'!AE13</f>
        <v>Leve</v>
      </c>
      <c r="M15" s="521" t="str">
        <f>'Mapa Final'!AG13</f>
        <v>Bajo</v>
      </c>
      <c r="N15" s="504" t="str">
        <f>'Mapa Final'!AH13</f>
        <v>Aceptar</v>
      </c>
      <c r="O15" s="507"/>
      <c r="P15" s="507"/>
      <c r="Q15" s="527" t="s">
        <v>8</v>
      </c>
      <c r="R15" s="533">
        <v>44652</v>
      </c>
      <c r="S15" s="533">
        <v>44742</v>
      </c>
      <c r="T15" s="501" t="s">
        <v>555</v>
      </c>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row>
    <row r="16" spans="1:278" s="159" customFormat="1" ht="13.5" customHeight="1" x14ac:dyDescent="0.2">
      <c r="A16" s="513"/>
      <c r="B16" s="348"/>
      <c r="C16" s="516"/>
      <c r="D16" s="516"/>
      <c r="E16" s="477"/>
      <c r="F16" s="477"/>
      <c r="G16" s="477"/>
      <c r="H16" s="480"/>
      <c r="I16" s="519"/>
      <c r="J16" s="525"/>
      <c r="K16" s="505"/>
      <c r="L16" s="505"/>
      <c r="M16" s="522"/>
      <c r="N16" s="505"/>
      <c r="O16" s="508"/>
      <c r="P16" s="508"/>
      <c r="Q16" s="528"/>
      <c r="R16" s="534"/>
      <c r="S16" s="534"/>
      <c r="T16" s="502"/>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row>
    <row r="17" spans="1:176" s="159" customFormat="1" ht="13.5" customHeight="1" x14ac:dyDescent="0.2">
      <c r="A17" s="513"/>
      <c r="B17" s="348"/>
      <c r="C17" s="516"/>
      <c r="D17" s="516"/>
      <c r="E17" s="477"/>
      <c r="F17" s="477"/>
      <c r="G17" s="477"/>
      <c r="H17" s="480"/>
      <c r="I17" s="519"/>
      <c r="J17" s="525"/>
      <c r="K17" s="505"/>
      <c r="L17" s="505"/>
      <c r="M17" s="522"/>
      <c r="N17" s="505"/>
      <c r="O17" s="508"/>
      <c r="P17" s="508"/>
      <c r="Q17" s="528"/>
      <c r="R17" s="534"/>
      <c r="S17" s="534"/>
      <c r="T17" s="502"/>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row>
    <row r="18" spans="1:176" s="159" customFormat="1" ht="13.5" customHeight="1" x14ac:dyDescent="0.2">
      <c r="A18" s="513"/>
      <c r="B18" s="348"/>
      <c r="C18" s="516"/>
      <c r="D18" s="516"/>
      <c r="E18" s="477"/>
      <c r="F18" s="477"/>
      <c r="G18" s="477"/>
      <c r="H18" s="480"/>
      <c r="I18" s="519"/>
      <c r="J18" s="525"/>
      <c r="K18" s="505"/>
      <c r="L18" s="505"/>
      <c r="M18" s="522"/>
      <c r="N18" s="505"/>
      <c r="O18" s="508"/>
      <c r="P18" s="508"/>
      <c r="Q18" s="528"/>
      <c r="R18" s="534"/>
      <c r="S18" s="534"/>
      <c r="T18" s="502"/>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row>
    <row r="19" spans="1:176" s="159" customFormat="1" ht="255.75" customHeight="1" thickBot="1" x14ac:dyDescent="0.25">
      <c r="A19" s="514"/>
      <c r="B19" s="497"/>
      <c r="C19" s="517"/>
      <c r="D19" s="517"/>
      <c r="E19" s="478"/>
      <c r="F19" s="478"/>
      <c r="G19" s="478"/>
      <c r="H19" s="481"/>
      <c r="I19" s="520"/>
      <c r="J19" s="526"/>
      <c r="K19" s="506"/>
      <c r="L19" s="506"/>
      <c r="M19" s="523"/>
      <c r="N19" s="506"/>
      <c r="O19" s="509"/>
      <c r="P19" s="509"/>
      <c r="Q19" s="530"/>
      <c r="R19" s="535"/>
      <c r="S19" s="535"/>
      <c r="T19" s="503"/>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row>
    <row r="20" spans="1:176" ht="14.45" customHeight="1" x14ac:dyDescent="0.25">
      <c r="A20" s="512">
        <f>'Mapa Final'!A16</f>
        <v>3</v>
      </c>
      <c r="B20" s="496" t="str">
        <f>'Mapa Final'!B16</f>
        <v>Corrupción</v>
      </c>
      <c r="C20" s="515" t="str">
        <f>'Mapa Final'!C16</f>
        <v>Reputacional(Corrupción)</v>
      </c>
      <c r="D20" s="515" t="str">
        <f>'Mapa Final'!D16</f>
        <v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20" s="476" t="str">
        <f>'Mapa Final'!E16</f>
        <v xml:space="preserve">Carencia de transparencia, etica y valores . </v>
      </c>
      <c r="F20" s="476" t="str">
        <f>'Mapa Final'!F16</f>
        <v xml:space="preserve">Posibilidad de actos indebidos de  los servidores judiciales debido a  la carencia en transparencia, etica y valores </v>
      </c>
      <c r="G20" s="476" t="str">
        <f>'Mapa Final'!G16</f>
        <v>Fraude Interno</v>
      </c>
      <c r="H20" s="479" t="str">
        <f>'Mapa Final'!I16</f>
        <v>Muy Alta</v>
      </c>
      <c r="I20" s="518" t="str">
        <f>'Mapa Final'!L16</f>
        <v>Mayor</v>
      </c>
      <c r="J20" s="524" t="str">
        <f>'Mapa Final'!N16</f>
        <v xml:space="preserve">Alto </v>
      </c>
      <c r="K20" s="504" t="str">
        <f>'Mapa Final'!AA16</f>
        <v>Media</v>
      </c>
      <c r="L20" s="504" t="str">
        <f>'Mapa Final'!AE16</f>
        <v>Mayor</v>
      </c>
      <c r="M20" s="521" t="str">
        <f>'Mapa Final'!AG16</f>
        <v xml:space="preserve">Alto </v>
      </c>
      <c r="N20" s="504" t="str">
        <f>'Mapa Final'!AH16</f>
        <v>Reducir(mitigar)</v>
      </c>
      <c r="O20" s="507"/>
      <c r="P20" s="507"/>
      <c r="Q20" s="529" t="s">
        <v>8</v>
      </c>
      <c r="R20" s="537">
        <v>44652</v>
      </c>
      <c r="S20" s="533">
        <v>44742</v>
      </c>
      <c r="T20" s="501" t="s">
        <v>556</v>
      </c>
    </row>
    <row r="21" spans="1:176" ht="14.45" customHeight="1" x14ac:dyDescent="0.25">
      <c r="A21" s="513"/>
      <c r="B21" s="348"/>
      <c r="C21" s="516"/>
      <c r="D21" s="516"/>
      <c r="E21" s="477"/>
      <c r="F21" s="477"/>
      <c r="G21" s="477"/>
      <c r="H21" s="480"/>
      <c r="I21" s="519"/>
      <c r="J21" s="525"/>
      <c r="K21" s="505"/>
      <c r="L21" s="505"/>
      <c r="M21" s="522"/>
      <c r="N21" s="505"/>
      <c r="O21" s="508"/>
      <c r="P21" s="508"/>
      <c r="Q21" s="529"/>
      <c r="R21" s="538"/>
      <c r="S21" s="534"/>
      <c r="T21" s="502"/>
    </row>
    <row r="22" spans="1:176" ht="14.45" customHeight="1" x14ac:dyDescent="0.25">
      <c r="A22" s="513"/>
      <c r="B22" s="348"/>
      <c r="C22" s="516"/>
      <c r="D22" s="516"/>
      <c r="E22" s="477"/>
      <c r="F22" s="477"/>
      <c r="G22" s="477"/>
      <c r="H22" s="480"/>
      <c r="I22" s="519"/>
      <c r="J22" s="525"/>
      <c r="K22" s="505"/>
      <c r="L22" s="505"/>
      <c r="M22" s="522"/>
      <c r="N22" s="505"/>
      <c r="O22" s="508"/>
      <c r="P22" s="508"/>
      <c r="Q22" s="529"/>
      <c r="R22" s="538"/>
      <c r="S22" s="534"/>
      <c r="T22" s="502"/>
    </row>
    <row r="23" spans="1:176" ht="14.45" customHeight="1" x14ac:dyDescent="0.25">
      <c r="A23" s="513"/>
      <c r="B23" s="348"/>
      <c r="C23" s="516"/>
      <c r="D23" s="516"/>
      <c r="E23" s="477"/>
      <c r="F23" s="477"/>
      <c r="G23" s="477"/>
      <c r="H23" s="480"/>
      <c r="I23" s="519"/>
      <c r="J23" s="525"/>
      <c r="K23" s="505"/>
      <c r="L23" s="505"/>
      <c r="M23" s="522"/>
      <c r="N23" s="505"/>
      <c r="O23" s="508"/>
      <c r="P23" s="508"/>
      <c r="Q23" s="529"/>
      <c r="R23" s="538"/>
      <c r="S23" s="534"/>
      <c r="T23" s="502"/>
    </row>
    <row r="24" spans="1:176" ht="277.5" customHeight="1" thickBot="1" x14ac:dyDescent="0.3">
      <c r="A24" s="514"/>
      <c r="B24" s="497"/>
      <c r="C24" s="517"/>
      <c r="D24" s="517"/>
      <c r="E24" s="478"/>
      <c r="F24" s="478"/>
      <c r="G24" s="478"/>
      <c r="H24" s="481"/>
      <c r="I24" s="520"/>
      <c r="J24" s="526"/>
      <c r="K24" s="506"/>
      <c r="L24" s="506"/>
      <c r="M24" s="523"/>
      <c r="N24" s="506"/>
      <c r="O24" s="509"/>
      <c r="P24" s="509"/>
      <c r="Q24" s="529"/>
      <c r="R24" s="539"/>
      <c r="S24" s="535"/>
      <c r="T24" s="503"/>
    </row>
    <row r="25" spans="1:176" ht="14.45" customHeight="1" x14ac:dyDescent="0.25">
      <c r="A25" s="512">
        <f>'Mapa Final'!A21</f>
        <v>4</v>
      </c>
      <c r="B25" s="496" t="str">
        <f>'Mapa Final'!B21</f>
        <v>Interrupción o demora en el Servicio Público de Administrar  Justicia.</v>
      </c>
      <c r="C25" s="515" t="str">
        <f>'Mapa Final'!C21</f>
        <v>Afectación en la Prestación del Servicio de Justicia</v>
      </c>
      <c r="D25" s="515" t="str">
        <f>'Mapa Final'!D21</f>
        <v>1. Paros que afecten la prestación del servicio.  
2. Huelgas, protestas ciudadana
3. Disturbios o hechos violentos
4.Pandemia
5.Emergencias Ambientales</v>
      </c>
      <c r="E25" s="476" t="str">
        <f>'Mapa Final'!E21</f>
        <v>Suceso de fuerza mayor que imposibilitan la gestión judicial</v>
      </c>
      <c r="F25" s="476" t="str">
        <f>'Mapa Final'!F21</f>
        <v>Posibilidad de  afectación en la Prestación del Servicio de Justicia debido a un suceso de fuerza mayor que imposibilita la gestión judicial</v>
      </c>
      <c r="G25" s="476" t="str">
        <f>'Mapa Final'!G21</f>
        <v>Usuarios, productos y prácticas organizacionales</v>
      </c>
      <c r="H25" s="479" t="str">
        <f>'Mapa Final'!I21</f>
        <v>Muy Alta</v>
      </c>
      <c r="I25" s="518" t="str">
        <f>'Mapa Final'!L21</f>
        <v>Moderado</v>
      </c>
      <c r="J25" s="524" t="str">
        <f>'Mapa Final'!N21</f>
        <v xml:space="preserve">Alto </v>
      </c>
      <c r="K25" s="504" t="str">
        <f>'Mapa Final'!AA21</f>
        <v>Media</v>
      </c>
      <c r="L25" s="504" t="str">
        <f>'Mapa Final'!AE21</f>
        <v>Moderado</v>
      </c>
      <c r="M25" s="521" t="str">
        <f>'Mapa Final'!AG21</f>
        <v>Moderado</v>
      </c>
      <c r="N25" s="504" t="str">
        <f>'Mapa Final'!AH21</f>
        <v>Aceptar</v>
      </c>
      <c r="O25" s="507"/>
      <c r="P25" s="507"/>
      <c r="Q25" s="528" t="s">
        <v>8</v>
      </c>
      <c r="R25" s="533">
        <v>44652</v>
      </c>
      <c r="S25" s="533">
        <v>44742</v>
      </c>
      <c r="T25" s="501" t="s">
        <v>555</v>
      </c>
    </row>
    <row r="26" spans="1:176" ht="14.45" customHeight="1" x14ac:dyDescent="0.25">
      <c r="A26" s="513"/>
      <c r="B26" s="348"/>
      <c r="C26" s="516"/>
      <c r="D26" s="516"/>
      <c r="E26" s="477"/>
      <c r="F26" s="477"/>
      <c r="G26" s="477"/>
      <c r="H26" s="480"/>
      <c r="I26" s="519"/>
      <c r="J26" s="525"/>
      <c r="K26" s="505"/>
      <c r="L26" s="505"/>
      <c r="M26" s="522"/>
      <c r="N26" s="505"/>
      <c r="O26" s="508"/>
      <c r="P26" s="508"/>
      <c r="Q26" s="528"/>
      <c r="R26" s="534"/>
      <c r="S26" s="534"/>
      <c r="T26" s="502"/>
    </row>
    <row r="27" spans="1:176" ht="14.45" customHeight="1" x14ac:dyDescent="0.25">
      <c r="A27" s="513"/>
      <c r="B27" s="348"/>
      <c r="C27" s="516"/>
      <c r="D27" s="516"/>
      <c r="E27" s="477"/>
      <c r="F27" s="477"/>
      <c r="G27" s="477"/>
      <c r="H27" s="480"/>
      <c r="I27" s="519"/>
      <c r="J27" s="525"/>
      <c r="K27" s="505"/>
      <c r="L27" s="505"/>
      <c r="M27" s="522"/>
      <c r="N27" s="505"/>
      <c r="O27" s="508"/>
      <c r="P27" s="508"/>
      <c r="Q27" s="528"/>
      <c r="R27" s="534"/>
      <c r="S27" s="534"/>
      <c r="T27" s="502"/>
    </row>
    <row r="28" spans="1:176" ht="14.45" customHeight="1" x14ac:dyDescent="0.25">
      <c r="A28" s="513"/>
      <c r="B28" s="348"/>
      <c r="C28" s="516"/>
      <c r="D28" s="516"/>
      <c r="E28" s="477"/>
      <c r="F28" s="477"/>
      <c r="G28" s="477"/>
      <c r="H28" s="480"/>
      <c r="I28" s="519"/>
      <c r="J28" s="525"/>
      <c r="K28" s="505"/>
      <c r="L28" s="505"/>
      <c r="M28" s="522"/>
      <c r="N28" s="505"/>
      <c r="O28" s="508"/>
      <c r="P28" s="508"/>
      <c r="Q28" s="528"/>
      <c r="R28" s="534"/>
      <c r="S28" s="534"/>
      <c r="T28" s="502"/>
    </row>
    <row r="29" spans="1:176" ht="102.75" customHeight="1" thickBot="1" x14ac:dyDescent="0.3">
      <c r="A29" s="514"/>
      <c r="B29" s="497"/>
      <c r="C29" s="517"/>
      <c r="D29" s="517"/>
      <c r="E29" s="478"/>
      <c r="F29" s="478"/>
      <c r="G29" s="478"/>
      <c r="H29" s="481"/>
      <c r="I29" s="520"/>
      <c r="J29" s="526"/>
      <c r="K29" s="506"/>
      <c r="L29" s="506"/>
      <c r="M29" s="523"/>
      <c r="N29" s="506"/>
      <c r="O29" s="509"/>
      <c r="P29" s="509"/>
      <c r="Q29" s="530"/>
      <c r="R29" s="535"/>
      <c r="S29" s="535"/>
      <c r="T29" s="503"/>
    </row>
    <row r="30" spans="1:176" ht="14.45" customHeight="1" x14ac:dyDescent="0.25">
      <c r="A30" s="512">
        <f>'Mapa Final'!A26</f>
        <v>5</v>
      </c>
      <c r="B30" s="496" t="str">
        <f>'Mapa Final'!B26</f>
        <v>Inaplicabilidad de la normavidad ambiental vigente</v>
      </c>
      <c r="C30" s="515" t="str">
        <f>'Mapa Final'!C26</f>
        <v xml:space="preserve"> Afectación Ambiental</v>
      </c>
      <c r="D30" s="515" t="str">
        <f>'Mapa Final'!D26</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0" s="476" t="str">
        <f>'Mapa Final'!E26</f>
        <v>Desconocimiento de los lineamientos ambientales y normatividad  ambiental vigente</v>
      </c>
      <c r="F30" s="476" t="str">
        <f>'Mapa Final'!F26</f>
        <v>Posibilidad de afectación ambiental debido al desconocimiento de las lineamientos ambientales y normatividad ambiental vigente</v>
      </c>
      <c r="G30" s="476" t="str">
        <f>'Mapa Final'!G26</f>
        <v>Eventos Ambientales Internos</v>
      </c>
      <c r="H30" s="479" t="str">
        <f>'Mapa Final'!I26</f>
        <v>Media</v>
      </c>
      <c r="I30" s="518" t="str">
        <f>'Mapa Final'!L26</f>
        <v>Moderado</v>
      </c>
      <c r="J30" s="524" t="str">
        <f>'Mapa Final'!N26</f>
        <v>Moderado</v>
      </c>
      <c r="K30" s="504" t="str">
        <f>'Mapa Final'!AA26</f>
        <v>Baja</v>
      </c>
      <c r="L30" s="504" t="str">
        <f>'Mapa Final'!AE26</f>
        <v>Moderado</v>
      </c>
      <c r="M30" s="521" t="str">
        <f>'Mapa Final'!AG26</f>
        <v>Moderado</v>
      </c>
      <c r="N30" s="504" t="str">
        <f>'Mapa Final'!AH26</f>
        <v>Aceptar</v>
      </c>
      <c r="O30" s="507"/>
      <c r="P30" s="507"/>
      <c r="Q30" s="527" t="s">
        <v>8</v>
      </c>
      <c r="R30" s="533">
        <v>44652</v>
      </c>
      <c r="S30" s="533">
        <v>44742</v>
      </c>
      <c r="T30" s="501" t="s">
        <v>555</v>
      </c>
    </row>
    <row r="31" spans="1:176" ht="14.45" customHeight="1" x14ac:dyDescent="0.25">
      <c r="A31" s="513"/>
      <c r="B31" s="348"/>
      <c r="C31" s="516"/>
      <c r="D31" s="516"/>
      <c r="E31" s="477"/>
      <c r="F31" s="477"/>
      <c r="G31" s="477"/>
      <c r="H31" s="480"/>
      <c r="I31" s="519"/>
      <c r="J31" s="525"/>
      <c r="K31" s="505"/>
      <c r="L31" s="505"/>
      <c r="M31" s="522"/>
      <c r="N31" s="505"/>
      <c r="O31" s="508"/>
      <c r="P31" s="508"/>
      <c r="Q31" s="528"/>
      <c r="R31" s="534"/>
      <c r="S31" s="534"/>
      <c r="T31" s="502"/>
    </row>
    <row r="32" spans="1:176" ht="14.45" customHeight="1" x14ac:dyDescent="0.25">
      <c r="A32" s="513"/>
      <c r="B32" s="348"/>
      <c r="C32" s="516"/>
      <c r="D32" s="516"/>
      <c r="E32" s="477"/>
      <c r="F32" s="477"/>
      <c r="G32" s="477"/>
      <c r="H32" s="480"/>
      <c r="I32" s="519"/>
      <c r="J32" s="525"/>
      <c r="K32" s="505"/>
      <c r="L32" s="505"/>
      <c r="M32" s="522"/>
      <c r="N32" s="505"/>
      <c r="O32" s="508"/>
      <c r="P32" s="508"/>
      <c r="Q32" s="528"/>
      <c r="R32" s="534"/>
      <c r="S32" s="534"/>
      <c r="T32" s="502"/>
    </row>
    <row r="33" spans="1:20" ht="14.45" customHeight="1" x14ac:dyDescent="0.25">
      <c r="A33" s="513"/>
      <c r="B33" s="348"/>
      <c r="C33" s="516"/>
      <c r="D33" s="516"/>
      <c r="E33" s="477"/>
      <c r="F33" s="477"/>
      <c r="G33" s="477"/>
      <c r="H33" s="480"/>
      <c r="I33" s="519"/>
      <c r="J33" s="525"/>
      <c r="K33" s="505"/>
      <c r="L33" s="505"/>
      <c r="M33" s="522"/>
      <c r="N33" s="505"/>
      <c r="O33" s="508"/>
      <c r="P33" s="508"/>
      <c r="Q33" s="528"/>
      <c r="R33" s="534"/>
      <c r="S33" s="534"/>
      <c r="T33" s="502"/>
    </row>
    <row r="34" spans="1:20" ht="278.25" customHeight="1" thickBot="1" x14ac:dyDescent="0.3">
      <c r="A34" s="514"/>
      <c r="B34" s="497"/>
      <c r="C34" s="517"/>
      <c r="D34" s="517"/>
      <c r="E34" s="478"/>
      <c r="F34" s="478"/>
      <c r="G34" s="478"/>
      <c r="H34" s="481"/>
      <c r="I34" s="520"/>
      <c r="J34" s="526"/>
      <c r="K34" s="506"/>
      <c r="L34" s="506"/>
      <c r="M34" s="523"/>
      <c r="N34" s="506"/>
      <c r="O34" s="509"/>
      <c r="P34" s="509"/>
      <c r="Q34" s="530"/>
      <c r="R34" s="535"/>
      <c r="S34" s="535"/>
      <c r="T34" s="503"/>
    </row>
  </sheetData>
  <mergeCells count="119">
    <mergeCell ref="L30:L34"/>
    <mergeCell ref="M30:M34"/>
    <mergeCell ref="B20:B24"/>
    <mergeCell ref="B25:B29"/>
    <mergeCell ref="B30:B34"/>
    <mergeCell ref="I30:I34"/>
    <mergeCell ref="J30:J34"/>
    <mergeCell ref="K30:K34"/>
    <mergeCell ref="D20:D24"/>
    <mergeCell ref="E20:E24"/>
    <mergeCell ref="F20:F24"/>
    <mergeCell ref="G20:G24"/>
    <mergeCell ref="Q25:Q29"/>
    <mergeCell ref="R25:R29"/>
    <mergeCell ref="S25:S29"/>
    <mergeCell ref="T25:T29"/>
    <mergeCell ref="A30:A34"/>
    <mergeCell ref="C30:C34"/>
    <mergeCell ref="D30:D34"/>
    <mergeCell ref="E30:E34"/>
    <mergeCell ref="F30:F34"/>
    <mergeCell ref="G30:G34"/>
    <mergeCell ref="K25:K29"/>
    <mergeCell ref="L25:L29"/>
    <mergeCell ref="M25:M29"/>
    <mergeCell ref="N25:N29"/>
    <mergeCell ref="O25:O29"/>
    <mergeCell ref="P25:P29"/>
    <mergeCell ref="T30:T34"/>
    <mergeCell ref="N30:N34"/>
    <mergeCell ref="O30:O34"/>
    <mergeCell ref="P30:P34"/>
    <mergeCell ref="Q30:Q34"/>
    <mergeCell ref="R30:R34"/>
    <mergeCell ref="S30:S34"/>
    <mergeCell ref="H30:H34"/>
    <mergeCell ref="T20:T24"/>
    <mergeCell ref="A25:A29"/>
    <mergeCell ref="C25:C29"/>
    <mergeCell ref="D25:D29"/>
    <mergeCell ref="E25:E29"/>
    <mergeCell ref="F25:F29"/>
    <mergeCell ref="G25:G29"/>
    <mergeCell ref="H25:H29"/>
    <mergeCell ref="I25:I29"/>
    <mergeCell ref="J25:J29"/>
    <mergeCell ref="N20:N24"/>
    <mergeCell ref="O20:O24"/>
    <mergeCell ref="P20:P24"/>
    <mergeCell ref="Q20:Q24"/>
    <mergeCell ref="R20:R24"/>
    <mergeCell ref="S20:S24"/>
    <mergeCell ref="H20:H24"/>
    <mergeCell ref="I20:I24"/>
    <mergeCell ref="J20:J24"/>
    <mergeCell ref="K20:K24"/>
    <mergeCell ref="L20:L24"/>
    <mergeCell ref="M20:M24"/>
    <mergeCell ref="A20:A24"/>
    <mergeCell ref="C20:C24"/>
    <mergeCell ref="T10:T14"/>
    <mergeCell ref="A7:F7"/>
    <mergeCell ref="A1:C2"/>
    <mergeCell ref="A4:C4"/>
    <mergeCell ref="D4:N4"/>
    <mergeCell ref="O4:Q4"/>
    <mergeCell ref="A5:C5"/>
    <mergeCell ref="D5:N5"/>
    <mergeCell ref="O10:O14"/>
    <mergeCell ref="P10:P14"/>
    <mergeCell ref="Q10:Q14"/>
    <mergeCell ref="R10:R14"/>
    <mergeCell ref="S10:S14"/>
    <mergeCell ref="I10:I14"/>
    <mergeCell ref="R1:T3"/>
    <mergeCell ref="D1:Q3"/>
    <mergeCell ref="R7:S7"/>
    <mergeCell ref="T7:T8"/>
    <mergeCell ref="A9:N9"/>
    <mergeCell ref="A10:A14"/>
    <mergeCell ref="C10:C14"/>
    <mergeCell ref="D10:D14"/>
    <mergeCell ref="E10:E14"/>
    <mergeCell ref="H10:H14"/>
    <mergeCell ref="J15:J19"/>
    <mergeCell ref="A15:A19"/>
    <mergeCell ref="C15:C19"/>
    <mergeCell ref="D15:D19"/>
    <mergeCell ref="E15:E19"/>
    <mergeCell ref="H15:H19"/>
    <mergeCell ref="I15:I19"/>
    <mergeCell ref="F15:F19"/>
    <mergeCell ref="G15:G19"/>
    <mergeCell ref="T15:T19"/>
    <mergeCell ref="O15:O19"/>
    <mergeCell ref="P15:P19"/>
    <mergeCell ref="Q15:Q19"/>
    <mergeCell ref="R15:R19"/>
    <mergeCell ref="S15:S19"/>
    <mergeCell ref="K15:K19"/>
    <mergeCell ref="L15:L19"/>
    <mergeCell ref="M15:M19"/>
    <mergeCell ref="N15:N19"/>
    <mergeCell ref="B15:B19"/>
    <mergeCell ref="O7:O8"/>
    <mergeCell ref="P7:Q7"/>
    <mergeCell ref="H7:J7"/>
    <mergeCell ref="K7:M7"/>
    <mergeCell ref="N7:N8"/>
    <mergeCell ref="F10:F14"/>
    <mergeCell ref="G10:G14"/>
    <mergeCell ref="A6:C6"/>
    <mergeCell ref="D6:N6"/>
    <mergeCell ref="J10:J14"/>
    <mergeCell ref="K10:K14"/>
    <mergeCell ref="L10:L14"/>
    <mergeCell ref="M10:M14"/>
    <mergeCell ref="N10:N14"/>
    <mergeCell ref="B10:B14"/>
  </mergeCells>
  <conditionalFormatting sqref="D8:G8 H7 H35:J1048576 A7:B7">
    <cfRule type="containsText" dxfId="947" priority="1007" operator="containsText" text="3- Moderado">
      <formula>NOT(ISERROR(SEARCH("3- Moderado",A7)))</formula>
    </cfRule>
    <cfRule type="containsText" dxfId="946" priority="1008" operator="containsText" text="6- Moderado">
      <formula>NOT(ISERROR(SEARCH("6- Moderado",A7)))</formula>
    </cfRule>
    <cfRule type="containsText" dxfId="945" priority="1009" operator="containsText" text="4- Moderado">
      <formula>NOT(ISERROR(SEARCH("4- Moderado",A7)))</formula>
    </cfRule>
    <cfRule type="containsText" dxfId="944" priority="1010" operator="containsText" text="3- Bajo">
      <formula>NOT(ISERROR(SEARCH("3- Bajo",A7)))</formula>
    </cfRule>
    <cfRule type="containsText" dxfId="943" priority="1011" operator="containsText" text="4- Bajo">
      <formula>NOT(ISERROR(SEARCH("4- Bajo",A7)))</formula>
    </cfRule>
    <cfRule type="containsText" dxfId="942" priority="1012" operator="containsText" text="1- Bajo">
      <formula>NOT(ISERROR(SEARCH("1- Bajo",A7)))</formula>
    </cfRule>
  </conditionalFormatting>
  <conditionalFormatting sqref="H8:J8">
    <cfRule type="containsText" dxfId="941" priority="1000" operator="containsText" text="3- Moderado">
      <formula>NOT(ISERROR(SEARCH("3- Moderado",H8)))</formula>
    </cfRule>
    <cfRule type="containsText" dxfId="940" priority="1001" operator="containsText" text="6- Moderado">
      <formula>NOT(ISERROR(SEARCH("6- Moderado",H8)))</formula>
    </cfRule>
    <cfRule type="containsText" dxfId="939" priority="1002" operator="containsText" text="4- Moderado">
      <formula>NOT(ISERROR(SEARCH("4- Moderado",H8)))</formula>
    </cfRule>
    <cfRule type="containsText" dxfId="938" priority="1003" operator="containsText" text="3- Bajo">
      <formula>NOT(ISERROR(SEARCH("3- Bajo",H8)))</formula>
    </cfRule>
    <cfRule type="containsText" dxfId="937" priority="1004" operator="containsText" text="4- Bajo">
      <formula>NOT(ISERROR(SEARCH("4- Bajo",H8)))</formula>
    </cfRule>
    <cfRule type="containsText" dxfId="936" priority="1006" operator="containsText" text="1- Bajo">
      <formula>NOT(ISERROR(SEARCH("1- Bajo",H8)))</formula>
    </cfRule>
  </conditionalFormatting>
  <conditionalFormatting sqref="J8 J35:J1048576">
    <cfRule type="containsText" dxfId="935" priority="989" operator="containsText" text="25- Extremo">
      <formula>NOT(ISERROR(SEARCH("25- Extremo",J8)))</formula>
    </cfRule>
    <cfRule type="containsText" dxfId="934" priority="990" operator="containsText" text="20- Extremo">
      <formula>NOT(ISERROR(SEARCH("20- Extremo",J8)))</formula>
    </cfRule>
    <cfRule type="containsText" dxfId="933" priority="991" operator="containsText" text="15- Extremo">
      <formula>NOT(ISERROR(SEARCH("15- Extremo",J8)))</formula>
    </cfRule>
    <cfRule type="containsText" dxfId="932" priority="992" operator="containsText" text="10- Extremo">
      <formula>NOT(ISERROR(SEARCH("10- Extremo",J8)))</formula>
    </cfRule>
    <cfRule type="containsText" dxfId="931" priority="993" operator="containsText" text="5- Extremo">
      <formula>NOT(ISERROR(SEARCH("5- Extremo",J8)))</formula>
    </cfRule>
    <cfRule type="containsText" dxfId="930" priority="994" operator="containsText" text="12- Alto">
      <formula>NOT(ISERROR(SEARCH("12- Alto",J8)))</formula>
    </cfRule>
    <cfRule type="containsText" dxfId="929" priority="995" operator="containsText" text="10- Alto">
      <formula>NOT(ISERROR(SEARCH("10- Alto",J8)))</formula>
    </cfRule>
    <cfRule type="containsText" dxfId="928" priority="996" operator="containsText" text="9- Alto">
      <formula>NOT(ISERROR(SEARCH("9- Alto",J8)))</formula>
    </cfRule>
    <cfRule type="containsText" dxfId="927" priority="997" operator="containsText" text="8- Alto">
      <formula>NOT(ISERROR(SEARCH("8- Alto",J8)))</formula>
    </cfRule>
    <cfRule type="containsText" dxfId="926" priority="998" operator="containsText" text="5- Alto">
      <formula>NOT(ISERROR(SEARCH("5- Alto",J8)))</formula>
    </cfRule>
    <cfRule type="containsText" dxfId="925" priority="999" operator="containsText" text="4- Alto">
      <formula>NOT(ISERROR(SEARCH("4- Alto",J8)))</formula>
    </cfRule>
    <cfRule type="containsText" dxfId="924" priority="1005" operator="containsText" text="2- Bajo">
      <formula>NOT(ISERROR(SEARCH("2- Bajo",J8)))</formula>
    </cfRule>
  </conditionalFormatting>
  <conditionalFormatting sqref="K8">
    <cfRule type="containsText" dxfId="923" priority="959" operator="containsText" text="3- Moderado">
      <formula>NOT(ISERROR(SEARCH("3- Moderado",K8)))</formula>
    </cfRule>
    <cfRule type="containsText" dxfId="922" priority="960" operator="containsText" text="6- Moderado">
      <formula>NOT(ISERROR(SEARCH("6- Moderado",K8)))</formula>
    </cfRule>
    <cfRule type="containsText" dxfId="921" priority="961" operator="containsText" text="4- Moderado">
      <formula>NOT(ISERROR(SEARCH("4- Moderado",K8)))</formula>
    </cfRule>
    <cfRule type="containsText" dxfId="920" priority="962" operator="containsText" text="3- Bajo">
      <formula>NOT(ISERROR(SEARCH("3- Bajo",K8)))</formula>
    </cfRule>
    <cfRule type="containsText" dxfId="919" priority="963" operator="containsText" text="4- Bajo">
      <formula>NOT(ISERROR(SEARCH("4- Bajo",K8)))</formula>
    </cfRule>
    <cfRule type="containsText" dxfId="918" priority="964" operator="containsText" text="1- Bajo">
      <formula>NOT(ISERROR(SEARCH("1- Bajo",K8)))</formula>
    </cfRule>
  </conditionalFormatting>
  <conditionalFormatting sqref="L8">
    <cfRule type="containsText" dxfId="917" priority="953" operator="containsText" text="3- Moderado">
      <formula>NOT(ISERROR(SEARCH("3- Moderado",L8)))</formula>
    </cfRule>
    <cfRule type="containsText" dxfId="916" priority="954" operator="containsText" text="6- Moderado">
      <formula>NOT(ISERROR(SEARCH("6- Moderado",L8)))</formula>
    </cfRule>
    <cfRule type="containsText" dxfId="915" priority="955" operator="containsText" text="4- Moderado">
      <formula>NOT(ISERROR(SEARCH("4- Moderado",L8)))</formula>
    </cfRule>
    <cfRule type="containsText" dxfId="914" priority="956" operator="containsText" text="3- Bajo">
      <formula>NOT(ISERROR(SEARCH("3- Bajo",L8)))</formula>
    </cfRule>
    <cfRule type="containsText" dxfId="913" priority="957" operator="containsText" text="4- Bajo">
      <formula>NOT(ISERROR(SEARCH("4- Bajo",L8)))</formula>
    </cfRule>
    <cfRule type="containsText" dxfId="912" priority="958" operator="containsText" text="1- Bajo">
      <formula>NOT(ISERROR(SEARCH("1- Bajo",L8)))</formula>
    </cfRule>
  </conditionalFormatting>
  <conditionalFormatting sqref="M8">
    <cfRule type="containsText" dxfId="911" priority="947" operator="containsText" text="3- Moderado">
      <formula>NOT(ISERROR(SEARCH("3- Moderado",M8)))</formula>
    </cfRule>
    <cfRule type="containsText" dxfId="910" priority="948" operator="containsText" text="6- Moderado">
      <formula>NOT(ISERROR(SEARCH("6- Moderado",M8)))</formula>
    </cfRule>
    <cfRule type="containsText" dxfId="909" priority="949" operator="containsText" text="4- Moderado">
      <formula>NOT(ISERROR(SEARCH("4- Moderado",M8)))</formula>
    </cfRule>
    <cfRule type="containsText" dxfId="908" priority="950" operator="containsText" text="3- Bajo">
      <formula>NOT(ISERROR(SEARCH("3- Bajo",M8)))</formula>
    </cfRule>
    <cfRule type="containsText" dxfId="907" priority="951" operator="containsText" text="4- Bajo">
      <formula>NOT(ISERROR(SEARCH("4- Bajo",M8)))</formula>
    </cfRule>
    <cfRule type="containsText" dxfId="906" priority="952" operator="containsText" text="1- Bajo">
      <formula>NOT(ISERROR(SEARCH("1- Bajo",M8)))</formula>
    </cfRule>
  </conditionalFormatting>
  <conditionalFormatting sqref="K10:L10 K15:L15">
    <cfRule type="containsText" dxfId="905" priority="299" operator="containsText" text="3- Moderado">
      <formula>NOT(ISERROR(SEARCH("3- Moderado",K10)))</formula>
    </cfRule>
    <cfRule type="containsText" dxfId="904" priority="300" operator="containsText" text="6- Moderado">
      <formula>NOT(ISERROR(SEARCH("6- Moderado",K10)))</formula>
    </cfRule>
    <cfRule type="containsText" dxfId="903" priority="301" operator="containsText" text="4- Moderado">
      <formula>NOT(ISERROR(SEARCH("4- Moderado",K10)))</formula>
    </cfRule>
    <cfRule type="containsText" dxfId="902" priority="302" operator="containsText" text="3- Bajo">
      <formula>NOT(ISERROR(SEARCH("3- Bajo",K10)))</formula>
    </cfRule>
    <cfRule type="containsText" dxfId="901" priority="303" operator="containsText" text="4- Bajo">
      <formula>NOT(ISERROR(SEARCH("4- Bajo",K10)))</formula>
    </cfRule>
    <cfRule type="containsText" dxfId="900" priority="304" operator="containsText" text="1- Bajo">
      <formula>NOT(ISERROR(SEARCH("1- Bajo",K10)))</formula>
    </cfRule>
  </conditionalFormatting>
  <conditionalFormatting sqref="H10:I10 H15:I15">
    <cfRule type="containsText" dxfId="899" priority="293" operator="containsText" text="3- Moderado">
      <formula>NOT(ISERROR(SEARCH("3- Moderado",H10)))</formula>
    </cfRule>
    <cfRule type="containsText" dxfId="898" priority="294" operator="containsText" text="6- Moderado">
      <formula>NOT(ISERROR(SEARCH("6- Moderado",H10)))</formula>
    </cfRule>
    <cfRule type="containsText" dxfId="897" priority="295" operator="containsText" text="4- Moderado">
      <formula>NOT(ISERROR(SEARCH("4- Moderado",H10)))</formula>
    </cfRule>
    <cfRule type="containsText" dxfId="896" priority="296" operator="containsText" text="3- Bajo">
      <formula>NOT(ISERROR(SEARCH("3- Bajo",H10)))</formula>
    </cfRule>
    <cfRule type="containsText" dxfId="895" priority="297" operator="containsText" text="4- Bajo">
      <formula>NOT(ISERROR(SEARCH("4- Bajo",H10)))</formula>
    </cfRule>
    <cfRule type="containsText" dxfId="894" priority="298" operator="containsText" text="1- Bajo">
      <formula>NOT(ISERROR(SEARCH("1- Bajo",H10)))</formula>
    </cfRule>
  </conditionalFormatting>
  <conditionalFormatting sqref="A10:E10 E15 A15:B15 A20:B20 A25:B25 A30:B30">
    <cfRule type="containsText" dxfId="893" priority="287" operator="containsText" text="3- Moderado">
      <formula>NOT(ISERROR(SEARCH("3- Moderado",A10)))</formula>
    </cfRule>
    <cfRule type="containsText" dxfId="892" priority="288" operator="containsText" text="6- Moderado">
      <formula>NOT(ISERROR(SEARCH("6- Moderado",A10)))</formula>
    </cfRule>
    <cfRule type="containsText" dxfId="891" priority="289" operator="containsText" text="4- Moderado">
      <formula>NOT(ISERROR(SEARCH("4- Moderado",A10)))</formula>
    </cfRule>
    <cfRule type="containsText" dxfId="890" priority="290" operator="containsText" text="3- Bajo">
      <formula>NOT(ISERROR(SEARCH("3- Bajo",A10)))</formula>
    </cfRule>
    <cfRule type="containsText" dxfId="889" priority="291" operator="containsText" text="4- Bajo">
      <formula>NOT(ISERROR(SEARCH("4- Bajo",A10)))</formula>
    </cfRule>
    <cfRule type="containsText" dxfId="888" priority="292" operator="containsText" text="1- Bajo">
      <formula>NOT(ISERROR(SEARCH("1- Bajo",A10)))</formula>
    </cfRule>
  </conditionalFormatting>
  <conditionalFormatting sqref="F10:G10 F15:G15">
    <cfRule type="containsText" dxfId="887" priority="281" operator="containsText" text="3- Moderado">
      <formula>NOT(ISERROR(SEARCH("3- Moderado",F10)))</formula>
    </cfRule>
    <cfRule type="containsText" dxfId="886" priority="282" operator="containsText" text="6- Moderado">
      <formula>NOT(ISERROR(SEARCH("6- Moderado",F10)))</formula>
    </cfRule>
    <cfRule type="containsText" dxfId="885" priority="283" operator="containsText" text="4- Moderado">
      <formula>NOT(ISERROR(SEARCH("4- Moderado",F10)))</formula>
    </cfRule>
    <cfRule type="containsText" dxfId="884" priority="284" operator="containsText" text="3- Bajo">
      <formula>NOT(ISERROR(SEARCH("3- Bajo",F10)))</formula>
    </cfRule>
    <cfRule type="containsText" dxfId="883" priority="285" operator="containsText" text="4- Bajo">
      <formula>NOT(ISERROR(SEARCH("4- Bajo",F10)))</formula>
    </cfRule>
    <cfRule type="containsText" dxfId="882" priority="286" operator="containsText" text="1- Bajo">
      <formula>NOT(ISERROR(SEARCH("1- Bajo",F10)))</formula>
    </cfRule>
  </conditionalFormatting>
  <conditionalFormatting sqref="N10 N15">
    <cfRule type="containsText" dxfId="881" priority="265" operator="containsText" text="3- Moderado">
      <formula>NOT(ISERROR(SEARCH("3- Moderado",N10)))</formula>
    </cfRule>
    <cfRule type="containsText" dxfId="880" priority="266" operator="containsText" text="6- Moderado">
      <formula>NOT(ISERROR(SEARCH("6- Moderado",N10)))</formula>
    </cfRule>
    <cfRule type="containsText" dxfId="879" priority="267" operator="containsText" text="4- Moderado">
      <formula>NOT(ISERROR(SEARCH("4- Moderado",N10)))</formula>
    </cfRule>
    <cfRule type="containsText" dxfId="878" priority="268" operator="containsText" text="3- Bajo">
      <formula>NOT(ISERROR(SEARCH("3- Bajo",N10)))</formula>
    </cfRule>
    <cfRule type="containsText" dxfId="877" priority="269" operator="containsText" text="4- Bajo">
      <formula>NOT(ISERROR(SEARCH("4- Bajo",N10)))</formula>
    </cfRule>
    <cfRule type="containsText" dxfId="876" priority="270" operator="containsText" text="1- Bajo">
      <formula>NOT(ISERROR(SEARCH("1- Bajo",N10)))</formula>
    </cfRule>
  </conditionalFormatting>
  <conditionalFormatting sqref="H10:H19">
    <cfRule type="containsText" dxfId="875" priority="252" operator="containsText" text="Muy Alta">
      <formula>NOT(ISERROR(SEARCH("Muy Alta",H10)))</formula>
    </cfRule>
    <cfRule type="containsText" dxfId="874" priority="253" operator="containsText" text="Alta">
      <formula>NOT(ISERROR(SEARCH("Alta",H10)))</formula>
    </cfRule>
    <cfRule type="containsText" dxfId="873" priority="254" operator="containsText" text="Muy Alta">
      <formula>NOT(ISERROR(SEARCH("Muy Alta",H10)))</formula>
    </cfRule>
    <cfRule type="containsText" dxfId="872" priority="259" operator="containsText" text="Muy Baja">
      <formula>NOT(ISERROR(SEARCH("Muy Baja",H10)))</formula>
    </cfRule>
    <cfRule type="containsText" dxfId="871" priority="260" operator="containsText" text="Baja">
      <formula>NOT(ISERROR(SEARCH("Baja",H10)))</formula>
    </cfRule>
    <cfRule type="containsText" dxfId="870" priority="261" operator="containsText" text="Media">
      <formula>NOT(ISERROR(SEARCH("Media",H10)))</formula>
    </cfRule>
    <cfRule type="containsText" dxfId="869" priority="262" operator="containsText" text="Alta">
      <formula>NOT(ISERROR(SEARCH("Alta",H10)))</formula>
    </cfRule>
    <cfRule type="containsText" dxfId="868" priority="264" operator="containsText" text="Muy Alta">
      <formula>NOT(ISERROR(SEARCH("Muy Alta",H10)))</formula>
    </cfRule>
  </conditionalFormatting>
  <conditionalFormatting sqref="I10:I19">
    <cfRule type="containsText" dxfId="867" priority="255" operator="containsText" text="Catastrófico">
      <formula>NOT(ISERROR(SEARCH("Catastrófico",I10)))</formula>
    </cfRule>
    <cfRule type="containsText" dxfId="866" priority="256" operator="containsText" text="Mayor">
      <formula>NOT(ISERROR(SEARCH("Mayor",I10)))</formula>
    </cfRule>
    <cfRule type="containsText" dxfId="865" priority="257" operator="containsText" text="Menor">
      <formula>NOT(ISERROR(SEARCH("Menor",I10)))</formula>
    </cfRule>
    <cfRule type="containsText" dxfId="864" priority="258" operator="containsText" text="Leve">
      <formula>NOT(ISERROR(SEARCH("Leve",I10)))</formula>
    </cfRule>
    <cfRule type="containsText" dxfId="863" priority="263" operator="containsText" text="Moderado">
      <formula>NOT(ISERROR(SEARCH("Moderado",I10)))</formula>
    </cfRule>
  </conditionalFormatting>
  <conditionalFormatting sqref="K10:K19">
    <cfRule type="containsText" dxfId="862" priority="250" operator="containsText" text="Media">
      <formula>NOT(ISERROR(SEARCH("Media",K10)))</formula>
    </cfRule>
  </conditionalFormatting>
  <conditionalFormatting sqref="L10:L19">
    <cfRule type="containsText" dxfId="861" priority="249" operator="containsText" text="Moderado">
      <formula>NOT(ISERROR(SEARCH("Moderado",L10)))</formula>
    </cfRule>
  </conditionalFormatting>
  <conditionalFormatting sqref="C15">
    <cfRule type="containsText" dxfId="860" priority="243" operator="containsText" text="3- Moderado">
      <formula>NOT(ISERROR(SEARCH("3- Moderado",C15)))</formula>
    </cfRule>
    <cfRule type="containsText" dxfId="859" priority="244" operator="containsText" text="6- Moderado">
      <formula>NOT(ISERROR(SEARCH("6- Moderado",C15)))</formula>
    </cfRule>
    <cfRule type="containsText" dxfId="858" priority="245" operator="containsText" text="4- Moderado">
      <formula>NOT(ISERROR(SEARCH("4- Moderado",C15)))</formula>
    </cfRule>
    <cfRule type="containsText" dxfId="857" priority="246" operator="containsText" text="3- Bajo">
      <formula>NOT(ISERROR(SEARCH("3- Bajo",C15)))</formula>
    </cfRule>
    <cfRule type="containsText" dxfId="856" priority="247" operator="containsText" text="4- Bajo">
      <formula>NOT(ISERROR(SEARCH("4- Bajo",C15)))</formula>
    </cfRule>
    <cfRule type="containsText" dxfId="855" priority="248" operator="containsText" text="1- Bajo">
      <formula>NOT(ISERROR(SEARCH("1- Bajo",C15)))</formula>
    </cfRule>
  </conditionalFormatting>
  <conditionalFormatting sqref="D15">
    <cfRule type="containsText" dxfId="854" priority="237" operator="containsText" text="3- Moderado">
      <formula>NOT(ISERROR(SEARCH("3- Moderado",D15)))</formula>
    </cfRule>
    <cfRule type="containsText" dxfId="853" priority="238" operator="containsText" text="6- Moderado">
      <formula>NOT(ISERROR(SEARCH("6- Moderado",D15)))</formula>
    </cfRule>
    <cfRule type="containsText" dxfId="852" priority="239" operator="containsText" text="4- Moderado">
      <formula>NOT(ISERROR(SEARCH("4- Moderado",D15)))</formula>
    </cfRule>
    <cfRule type="containsText" dxfId="851" priority="240" operator="containsText" text="3- Bajo">
      <formula>NOT(ISERROR(SEARCH("3- Bajo",D15)))</formula>
    </cfRule>
    <cfRule type="containsText" dxfId="850" priority="241" operator="containsText" text="4- Bajo">
      <formula>NOT(ISERROR(SEARCH("4- Bajo",D15)))</formula>
    </cfRule>
    <cfRule type="containsText" dxfId="849" priority="242" operator="containsText" text="1- Bajo">
      <formula>NOT(ISERROR(SEARCH("1- Bajo",D15)))</formula>
    </cfRule>
  </conditionalFormatting>
  <conditionalFormatting sqref="J10:J19">
    <cfRule type="containsText" dxfId="848" priority="236" operator="containsText" text="Moderado">
      <formula>NOT(ISERROR(SEARCH("Moderado",J10)))</formula>
    </cfRule>
  </conditionalFormatting>
  <conditionalFormatting sqref="J10:J19">
    <cfRule type="containsText" dxfId="847" priority="234" operator="containsText" text="Bajo">
      <formula>NOT(ISERROR(SEARCH("Bajo",J10)))</formula>
    </cfRule>
    <cfRule type="containsText" dxfId="846" priority="235" operator="containsText" text="Extremo">
      <formula>NOT(ISERROR(SEARCH("Extremo",J10)))</formula>
    </cfRule>
  </conditionalFormatting>
  <conditionalFormatting sqref="K10:K19">
    <cfRule type="containsText" dxfId="845" priority="232" operator="containsText" text="Baja">
      <formula>NOT(ISERROR(SEARCH("Baja",K10)))</formula>
    </cfRule>
    <cfRule type="containsText" dxfId="844" priority="233" operator="containsText" text="Muy Baja">
      <formula>NOT(ISERROR(SEARCH("Muy Baja",K10)))</formula>
    </cfRule>
  </conditionalFormatting>
  <conditionalFormatting sqref="K10:K19">
    <cfRule type="containsText" dxfId="843" priority="230" operator="containsText" text="Muy Alta">
      <formula>NOT(ISERROR(SEARCH("Muy Alta",K10)))</formula>
    </cfRule>
    <cfRule type="containsText" dxfId="842" priority="231" operator="containsText" text="Alta">
      <formula>NOT(ISERROR(SEARCH("Alta",K10)))</formula>
    </cfRule>
  </conditionalFormatting>
  <conditionalFormatting sqref="L10:L19">
    <cfRule type="containsText" dxfId="841" priority="226" operator="containsText" text="Catastrófico">
      <formula>NOT(ISERROR(SEARCH("Catastrófico",L10)))</formula>
    </cfRule>
    <cfRule type="containsText" dxfId="840" priority="227" operator="containsText" text="Mayor">
      <formula>NOT(ISERROR(SEARCH("Mayor",L10)))</formula>
    </cfRule>
    <cfRule type="containsText" dxfId="839" priority="228" operator="containsText" text="Menor">
      <formula>NOT(ISERROR(SEARCH("Menor",L10)))</formula>
    </cfRule>
    <cfRule type="containsText" dxfId="838" priority="229" operator="containsText" text="Leve">
      <formula>NOT(ISERROR(SEARCH("Leve",L10)))</formula>
    </cfRule>
  </conditionalFormatting>
  <conditionalFormatting sqref="K20:L20">
    <cfRule type="containsText" dxfId="837" priority="196" operator="containsText" text="3- Moderado">
      <formula>NOT(ISERROR(SEARCH("3- Moderado",K20)))</formula>
    </cfRule>
    <cfRule type="containsText" dxfId="836" priority="197" operator="containsText" text="6- Moderado">
      <formula>NOT(ISERROR(SEARCH("6- Moderado",K20)))</formula>
    </cfRule>
    <cfRule type="containsText" dxfId="835" priority="198" operator="containsText" text="4- Moderado">
      <formula>NOT(ISERROR(SEARCH("4- Moderado",K20)))</formula>
    </cfRule>
    <cfRule type="containsText" dxfId="834" priority="199" operator="containsText" text="3- Bajo">
      <formula>NOT(ISERROR(SEARCH("3- Bajo",K20)))</formula>
    </cfRule>
    <cfRule type="containsText" dxfId="833" priority="200" operator="containsText" text="4- Bajo">
      <formula>NOT(ISERROR(SEARCH("4- Bajo",K20)))</formula>
    </cfRule>
    <cfRule type="containsText" dxfId="832" priority="201" operator="containsText" text="1- Bajo">
      <formula>NOT(ISERROR(SEARCH("1- Bajo",K20)))</formula>
    </cfRule>
  </conditionalFormatting>
  <conditionalFormatting sqref="H20:I20">
    <cfRule type="containsText" dxfId="831" priority="190" operator="containsText" text="3- Moderado">
      <formula>NOT(ISERROR(SEARCH("3- Moderado",H20)))</formula>
    </cfRule>
    <cfRule type="containsText" dxfId="830" priority="191" operator="containsText" text="6- Moderado">
      <formula>NOT(ISERROR(SEARCH("6- Moderado",H20)))</formula>
    </cfRule>
    <cfRule type="containsText" dxfId="829" priority="192" operator="containsText" text="4- Moderado">
      <formula>NOT(ISERROR(SEARCH("4- Moderado",H20)))</formula>
    </cfRule>
    <cfRule type="containsText" dxfId="828" priority="193" operator="containsText" text="3- Bajo">
      <formula>NOT(ISERROR(SEARCH("3- Bajo",H20)))</formula>
    </cfRule>
    <cfRule type="containsText" dxfId="827" priority="194" operator="containsText" text="4- Bajo">
      <formula>NOT(ISERROR(SEARCH("4- Bajo",H20)))</formula>
    </cfRule>
    <cfRule type="containsText" dxfId="826" priority="195" operator="containsText" text="1- Bajo">
      <formula>NOT(ISERROR(SEARCH("1- Bajo",H20)))</formula>
    </cfRule>
  </conditionalFormatting>
  <conditionalFormatting sqref="C20:E20">
    <cfRule type="containsText" dxfId="825" priority="184" operator="containsText" text="3- Moderado">
      <formula>NOT(ISERROR(SEARCH("3- Moderado",C20)))</formula>
    </cfRule>
    <cfRule type="containsText" dxfId="824" priority="185" operator="containsText" text="6- Moderado">
      <formula>NOT(ISERROR(SEARCH("6- Moderado",C20)))</formula>
    </cfRule>
    <cfRule type="containsText" dxfId="823" priority="186" operator="containsText" text="4- Moderado">
      <formula>NOT(ISERROR(SEARCH("4- Moderado",C20)))</formula>
    </cfRule>
    <cfRule type="containsText" dxfId="822" priority="187" operator="containsText" text="3- Bajo">
      <formula>NOT(ISERROR(SEARCH("3- Bajo",C20)))</formula>
    </cfRule>
    <cfRule type="containsText" dxfId="821" priority="188" operator="containsText" text="4- Bajo">
      <formula>NOT(ISERROR(SEARCH("4- Bajo",C20)))</formula>
    </cfRule>
    <cfRule type="containsText" dxfId="820" priority="189" operator="containsText" text="1- Bajo">
      <formula>NOT(ISERROR(SEARCH("1- Bajo",C20)))</formula>
    </cfRule>
  </conditionalFormatting>
  <conditionalFormatting sqref="F20:G20">
    <cfRule type="containsText" dxfId="819" priority="178" operator="containsText" text="3- Moderado">
      <formula>NOT(ISERROR(SEARCH("3- Moderado",F20)))</formula>
    </cfRule>
    <cfRule type="containsText" dxfId="818" priority="179" operator="containsText" text="6- Moderado">
      <formula>NOT(ISERROR(SEARCH("6- Moderado",F20)))</formula>
    </cfRule>
    <cfRule type="containsText" dxfId="817" priority="180" operator="containsText" text="4- Moderado">
      <formula>NOT(ISERROR(SEARCH("4- Moderado",F20)))</formula>
    </cfRule>
    <cfRule type="containsText" dxfId="816" priority="181" operator="containsText" text="3- Bajo">
      <formula>NOT(ISERROR(SEARCH("3- Bajo",F20)))</formula>
    </cfRule>
    <cfRule type="containsText" dxfId="815" priority="182" operator="containsText" text="4- Bajo">
      <formula>NOT(ISERROR(SEARCH("4- Bajo",F20)))</formula>
    </cfRule>
    <cfRule type="containsText" dxfId="814" priority="183" operator="containsText" text="1- Bajo">
      <formula>NOT(ISERROR(SEARCH("1- Bajo",F20)))</formula>
    </cfRule>
  </conditionalFormatting>
  <conditionalFormatting sqref="J20:J24">
    <cfRule type="containsText" dxfId="813" priority="173" operator="containsText" text="Bajo">
      <formula>NOT(ISERROR(SEARCH("Bajo",J20)))</formula>
    </cfRule>
    <cfRule type="containsText" dxfId="812" priority="174" operator="containsText" text="Moderado">
      <formula>NOT(ISERROR(SEARCH("Moderado",J20)))</formula>
    </cfRule>
    <cfRule type="containsText" dxfId="811" priority="175" operator="containsText" text="Alto">
      <formula>NOT(ISERROR(SEARCH("Alto",J20)))</formula>
    </cfRule>
    <cfRule type="containsText" dxfId="810" priority="176" operator="containsText" text="Extremo">
      <formula>NOT(ISERROR(SEARCH("Extremo",J20)))</formula>
    </cfRule>
    <cfRule type="colorScale" priority="177">
      <colorScale>
        <cfvo type="min"/>
        <cfvo type="max"/>
        <color rgb="FFFF7128"/>
        <color rgb="FFFFEF9C"/>
      </colorScale>
    </cfRule>
  </conditionalFormatting>
  <conditionalFormatting sqref="M20:M24">
    <cfRule type="containsText" dxfId="809" priority="148" operator="containsText" text="Moderado">
      <formula>NOT(ISERROR(SEARCH("Moderado",M20)))</formula>
    </cfRule>
    <cfRule type="containsText" dxfId="808" priority="168" operator="containsText" text="Bajo">
      <formula>NOT(ISERROR(SEARCH("Bajo",M20)))</formula>
    </cfRule>
    <cfRule type="containsText" dxfId="807" priority="169" operator="containsText" text="Moderado">
      <formula>NOT(ISERROR(SEARCH("Moderado",M20)))</formula>
    </cfRule>
    <cfRule type="containsText" dxfId="806" priority="170" operator="containsText" text="Alto">
      <formula>NOT(ISERROR(SEARCH("Alto",M20)))</formula>
    </cfRule>
    <cfRule type="containsText" dxfId="805" priority="171" operator="containsText" text="Extremo">
      <formula>NOT(ISERROR(SEARCH("Extremo",M20)))</formula>
    </cfRule>
    <cfRule type="colorScale" priority="172">
      <colorScale>
        <cfvo type="min"/>
        <cfvo type="max"/>
        <color rgb="FFFF7128"/>
        <color rgb="FFFFEF9C"/>
      </colorScale>
    </cfRule>
  </conditionalFormatting>
  <conditionalFormatting sqref="N20">
    <cfRule type="containsText" dxfId="804" priority="162" operator="containsText" text="3- Moderado">
      <formula>NOT(ISERROR(SEARCH("3- Moderado",N20)))</formula>
    </cfRule>
    <cfRule type="containsText" dxfId="803" priority="163" operator="containsText" text="6- Moderado">
      <formula>NOT(ISERROR(SEARCH("6- Moderado",N20)))</formula>
    </cfRule>
    <cfRule type="containsText" dxfId="802" priority="164" operator="containsText" text="4- Moderado">
      <formula>NOT(ISERROR(SEARCH("4- Moderado",N20)))</formula>
    </cfRule>
    <cfRule type="containsText" dxfId="801" priority="165" operator="containsText" text="3- Bajo">
      <formula>NOT(ISERROR(SEARCH("3- Bajo",N20)))</formula>
    </cfRule>
    <cfRule type="containsText" dxfId="800" priority="166" operator="containsText" text="4- Bajo">
      <formula>NOT(ISERROR(SEARCH("4- Bajo",N20)))</formula>
    </cfRule>
    <cfRule type="containsText" dxfId="799" priority="167" operator="containsText" text="1- Bajo">
      <formula>NOT(ISERROR(SEARCH("1- Bajo",N20)))</formula>
    </cfRule>
  </conditionalFormatting>
  <conditionalFormatting sqref="H20:H24">
    <cfRule type="containsText" dxfId="798" priority="149" operator="containsText" text="Muy Alta">
      <formula>NOT(ISERROR(SEARCH("Muy Alta",H20)))</formula>
    </cfRule>
    <cfRule type="containsText" dxfId="797" priority="150" operator="containsText" text="Alta">
      <formula>NOT(ISERROR(SEARCH("Alta",H20)))</formula>
    </cfRule>
    <cfRule type="containsText" dxfId="796" priority="151" operator="containsText" text="Muy Alta">
      <formula>NOT(ISERROR(SEARCH("Muy Alta",H20)))</formula>
    </cfRule>
    <cfRule type="containsText" dxfId="795" priority="156" operator="containsText" text="Muy Baja">
      <formula>NOT(ISERROR(SEARCH("Muy Baja",H20)))</formula>
    </cfRule>
    <cfRule type="containsText" dxfId="794" priority="157" operator="containsText" text="Baja">
      <formula>NOT(ISERROR(SEARCH("Baja",H20)))</formula>
    </cfRule>
    <cfRule type="containsText" dxfId="793" priority="158" operator="containsText" text="Media">
      <formula>NOT(ISERROR(SEARCH("Media",H20)))</formula>
    </cfRule>
    <cfRule type="containsText" dxfId="792" priority="159" operator="containsText" text="Alta">
      <formula>NOT(ISERROR(SEARCH("Alta",H20)))</formula>
    </cfRule>
    <cfRule type="containsText" dxfId="791" priority="161" operator="containsText" text="Muy Alta">
      <formula>NOT(ISERROR(SEARCH("Muy Alta",H20)))</formula>
    </cfRule>
  </conditionalFormatting>
  <conditionalFormatting sqref="I20:I24">
    <cfRule type="containsText" dxfId="790" priority="152" operator="containsText" text="Catastrófico">
      <formula>NOT(ISERROR(SEARCH("Catastrófico",I20)))</formula>
    </cfRule>
    <cfRule type="containsText" dxfId="789" priority="153" operator="containsText" text="Mayor">
      <formula>NOT(ISERROR(SEARCH("Mayor",I20)))</formula>
    </cfRule>
    <cfRule type="containsText" dxfId="788" priority="154" operator="containsText" text="Menor">
      <formula>NOT(ISERROR(SEARCH("Menor",I20)))</formula>
    </cfRule>
    <cfRule type="containsText" dxfId="787" priority="155" operator="containsText" text="Leve">
      <formula>NOT(ISERROR(SEARCH("Leve",I20)))</formula>
    </cfRule>
    <cfRule type="containsText" dxfId="786" priority="160" operator="containsText" text="Moderado">
      <formula>NOT(ISERROR(SEARCH("Moderado",I20)))</formula>
    </cfRule>
  </conditionalFormatting>
  <conditionalFormatting sqref="K20:K24">
    <cfRule type="containsText" dxfId="785" priority="147" operator="containsText" text="Media">
      <formula>NOT(ISERROR(SEARCH("Media",K20)))</formula>
    </cfRule>
  </conditionalFormatting>
  <conditionalFormatting sqref="L20:L24">
    <cfRule type="containsText" dxfId="784" priority="146" operator="containsText" text="Moderado">
      <formula>NOT(ISERROR(SEARCH("Moderado",L20)))</formula>
    </cfRule>
  </conditionalFormatting>
  <conditionalFormatting sqref="J20:J24">
    <cfRule type="containsText" dxfId="783" priority="145" operator="containsText" text="Moderado">
      <formula>NOT(ISERROR(SEARCH("Moderado",J20)))</formula>
    </cfRule>
  </conditionalFormatting>
  <conditionalFormatting sqref="J20:J24">
    <cfRule type="containsText" dxfId="782" priority="143" operator="containsText" text="Bajo">
      <formula>NOT(ISERROR(SEARCH("Bajo",J20)))</formula>
    </cfRule>
    <cfRule type="containsText" dxfId="781" priority="144" operator="containsText" text="Extremo">
      <formula>NOT(ISERROR(SEARCH("Extremo",J20)))</formula>
    </cfRule>
  </conditionalFormatting>
  <conditionalFormatting sqref="K20:K24">
    <cfRule type="containsText" dxfId="780" priority="141" operator="containsText" text="Baja">
      <formula>NOT(ISERROR(SEARCH("Baja",K20)))</formula>
    </cfRule>
    <cfRule type="containsText" dxfId="779" priority="142" operator="containsText" text="Muy Baja">
      <formula>NOT(ISERROR(SEARCH("Muy Baja",K20)))</formula>
    </cfRule>
  </conditionalFormatting>
  <conditionalFormatting sqref="K20:K24">
    <cfRule type="containsText" dxfId="778" priority="139" operator="containsText" text="Muy Alta">
      <formula>NOT(ISERROR(SEARCH("Muy Alta",K20)))</formula>
    </cfRule>
    <cfRule type="containsText" dxfId="777" priority="140" operator="containsText" text="Alta">
      <formula>NOT(ISERROR(SEARCH("Alta",K20)))</formula>
    </cfRule>
  </conditionalFormatting>
  <conditionalFormatting sqref="L20:L24">
    <cfRule type="containsText" dxfId="776" priority="135" operator="containsText" text="Catastrófico">
      <formula>NOT(ISERROR(SEARCH("Catastrófico",L20)))</formula>
    </cfRule>
    <cfRule type="containsText" dxfId="775" priority="136" operator="containsText" text="Mayor">
      <formula>NOT(ISERROR(SEARCH("Mayor",L20)))</formula>
    </cfRule>
    <cfRule type="containsText" dxfId="774" priority="137" operator="containsText" text="Menor">
      <formula>NOT(ISERROR(SEARCH("Menor",L20)))</formula>
    </cfRule>
    <cfRule type="containsText" dxfId="773" priority="138" operator="containsText" text="Leve">
      <formula>NOT(ISERROR(SEARCH("Leve",L20)))</formula>
    </cfRule>
  </conditionalFormatting>
  <conditionalFormatting sqref="K25:L25">
    <cfRule type="containsText" dxfId="772" priority="129" operator="containsText" text="3- Moderado">
      <formula>NOT(ISERROR(SEARCH("3- Moderado",K25)))</formula>
    </cfRule>
    <cfRule type="containsText" dxfId="771" priority="130" operator="containsText" text="6- Moderado">
      <formula>NOT(ISERROR(SEARCH("6- Moderado",K25)))</formula>
    </cfRule>
    <cfRule type="containsText" dxfId="770" priority="131" operator="containsText" text="4- Moderado">
      <formula>NOT(ISERROR(SEARCH("4- Moderado",K25)))</formula>
    </cfRule>
    <cfRule type="containsText" dxfId="769" priority="132" operator="containsText" text="3- Bajo">
      <formula>NOT(ISERROR(SEARCH("3- Bajo",K25)))</formula>
    </cfRule>
    <cfRule type="containsText" dxfId="768" priority="133" operator="containsText" text="4- Bajo">
      <formula>NOT(ISERROR(SEARCH("4- Bajo",K25)))</formula>
    </cfRule>
    <cfRule type="containsText" dxfId="767" priority="134" operator="containsText" text="1- Bajo">
      <formula>NOT(ISERROR(SEARCH("1- Bajo",K25)))</formula>
    </cfRule>
  </conditionalFormatting>
  <conditionalFormatting sqref="H25:I25">
    <cfRule type="containsText" dxfId="766" priority="123" operator="containsText" text="3- Moderado">
      <formula>NOT(ISERROR(SEARCH("3- Moderado",H25)))</formula>
    </cfRule>
    <cfRule type="containsText" dxfId="765" priority="124" operator="containsText" text="6- Moderado">
      <formula>NOT(ISERROR(SEARCH("6- Moderado",H25)))</formula>
    </cfRule>
    <cfRule type="containsText" dxfId="764" priority="125" operator="containsText" text="4- Moderado">
      <formula>NOT(ISERROR(SEARCH("4- Moderado",H25)))</formula>
    </cfRule>
    <cfRule type="containsText" dxfId="763" priority="126" operator="containsText" text="3- Bajo">
      <formula>NOT(ISERROR(SEARCH("3- Bajo",H25)))</formula>
    </cfRule>
    <cfRule type="containsText" dxfId="762" priority="127" operator="containsText" text="4- Bajo">
      <formula>NOT(ISERROR(SEARCH("4- Bajo",H25)))</formula>
    </cfRule>
    <cfRule type="containsText" dxfId="761" priority="128" operator="containsText" text="1- Bajo">
      <formula>NOT(ISERROR(SEARCH("1- Bajo",H25)))</formula>
    </cfRule>
  </conditionalFormatting>
  <conditionalFormatting sqref="C25:E25">
    <cfRule type="containsText" dxfId="760" priority="117" operator="containsText" text="3- Moderado">
      <formula>NOT(ISERROR(SEARCH("3- Moderado",C25)))</formula>
    </cfRule>
    <cfRule type="containsText" dxfId="759" priority="118" operator="containsText" text="6- Moderado">
      <formula>NOT(ISERROR(SEARCH("6- Moderado",C25)))</formula>
    </cfRule>
    <cfRule type="containsText" dxfId="758" priority="119" operator="containsText" text="4- Moderado">
      <formula>NOT(ISERROR(SEARCH("4- Moderado",C25)))</formula>
    </cfRule>
    <cfRule type="containsText" dxfId="757" priority="120" operator="containsText" text="3- Bajo">
      <formula>NOT(ISERROR(SEARCH("3- Bajo",C25)))</formula>
    </cfRule>
    <cfRule type="containsText" dxfId="756" priority="121" operator="containsText" text="4- Bajo">
      <formula>NOT(ISERROR(SEARCH("4- Bajo",C25)))</formula>
    </cfRule>
    <cfRule type="containsText" dxfId="755" priority="122" operator="containsText" text="1- Bajo">
      <formula>NOT(ISERROR(SEARCH("1- Bajo",C25)))</formula>
    </cfRule>
  </conditionalFormatting>
  <conditionalFormatting sqref="F25:G25">
    <cfRule type="containsText" dxfId="754" priority="111" operator="containsText" text="3- Moderado">
      <formula>NOT(ISERROR(SEARCH("3- Moderado",F25)))</formula>
    </cfRule>
    <cfRule type="containsText" dxfId="753" priority="112" operator="containsText" text="6- Moderado">
      <formula>NOT(ISERROR(SEARCH("6- Moderado",F25)))</formula>
    </cfRule>
    <cfRule type="containsText" dxfId="752" priority="113" operator="containsText" text="4- Moderado">
      <formula>NOT(ISERROR(SEARCH("4- Moderado",F25)))</formula>
    </cfRule>
    <cfRule type="containsText" dxfId="751" priority="114" operator="containsText" text="3- Bajo">
      <formula>NOT(ISERROR(SEARCH("3- Bajo",F25)))</formula>
    </cfRule>
    <cfRule type="containsText" dxfId="750" priority="115" operator="containsText" text="4- Bajo">
      <formula>NOT(ISERROR(SEARCH("4- Bajo",F25)))</formula>
    </cfRule>
    <cfRule type="containsText" dxfId="749" priority="116" operator="containsText" text="1- Bajo">
      <formula>NOT(ISERROR(SEARCH("1- Bajo",F25)))</formula>
    </cfRule>
  </conditionalFormatting>
  <conditionalFormatting sqref="J25:J29">
    <cfRule type="containsText" dxfId="748" priority="106" operator="containsText" text="Bajo">
      <formula>NOT(ISERROR(SEARCH("Bajo",J25)))</formula>
    </cfRule>
    <cfRule type="containsText" dxfId="747" priority="107" operator="containsText" text="Moderado">
      <formula>NOT(ISERROR(SEARCH("Moderado",J25)))</formula>
    </cfRule>
    <cfRule type="containsText" dxfId="746" priority="108" operator="containsText" text="Alto">
      <formula>NOT(ISERROR(SEARCH("Alto",J25)))</formula>
    </cfRule>
    <cfRule type="containsText" dxfId="745" priority="109" operator="containsText" text="Extremo">
      <formula>NOT(ISERROR(SEARCH("Extremo",J25)))</formula>
    </cfRule>
    <cfRule type="colorScale" priority="110">
      <colorScale>
        <cfvo type="min"/>
        <cfvo type="max"/>
        <color rgb="FFFF7128"/>
        <color rgb="FFFFEF9C"/>
      </colorScale>
    </cfRule>
  </conditionalFormatting>
  <conditionalFormatting sqref="M25:M29">
    <cfRule type="containsText" dxfId="744" priority="81" operator="containsText" text="Moderado">
      <formula>NOT(ISERROR(SEARCH("Moderado",M25)))</formula>
    </cfRule>
    <cfRule type="containsText" dxfId="743" priority="101" operator="containsText" text="Bajo">
      <formula>NOT(ISERROR(SEARCH("Bajo",M25)))</formula>
    </cfRule>
    <cfRule type="containsText" dxfId="742" priority="102" operator="containsText" text="Moderado">
      <formula>NOT(ISERROR(SEARCH("Moderado",M25)))</formula>
    </cfRule>
    <cfRule type="containsText" dxfId="741" priority="103" operator="containsText" text="Alto">
      <formula>NOT(ISERROR(SEARCH("Alto",M25)))</formula>
    </cfRule>
    <cfRule type="containsText" dxfId="740" priority="104" operator="containsText" text="Extremo">
      <formula>NOT(ISERROR(SEARCH("Extremo",M25)))</formula>
    </cfRule>
    <cfRule type="colorScale" priority="105">
      <colorScale>
        <cfvo type="min"/>
        <cfvo type="max"/>
        <color rgb="FFFF7128"/>
        <color rgb="FFFFEF9C"/>
      </colorScale>
    </cfRule>
  </conditionalFormatting>
  <conditionalFormatting sqref="N25">
    <cfRule type="containsText" dxfId="739" priority="95" operator="containsText" text="3- Moderado">
      <formula>NOT(ISERROR(SEARCH("3- Moderado",N25)))</formula>
    </cfRule>
    <cfRule type="containsText" dxfId="738" priority="96" operator="containsText" text="6- Moderado">
      <formula>NOT(ISERROR(SEARCH("6- Moderado",N25)))</formula>
    </cfRule>
    <cfRule type="containsText" dxfId="737" priority="97" operator="containsText" text="4- Moderado">
      <formula>NOT(ISERROR(SEARCH("4- Moderado",N25)))</formula>
    </cfRule>
    <cfRule type="containsText" dxfId="736" priority="98" operator="containsText" text="3- Bajo">
      <formula>NOT(ISERROR(SEARCH("3- Bajo",N25)))</formula>
    </cfRule>
    <cfRule type="containsText" dxfId="735" priority="99" operator="containsText" text="4- Bajo">
      <formula>NOT(ISERROR(SEARCH("4- Bajo",N25)))</formula>
    </cfRule>
    <cfRule type="containsText" dxfId="734" priority="100" operator="containsText" text="1- Bajo">
      <formula>NOT(ISERROR(SEARCH("1- Bajo",N25)))</formula>
    </cfRule>
  </conditionalFormatting>
  <conditionalFormatting sqref="H25:H29">
    <cfRule type="containsText" dxfId="733" priority="82" operator="containsText" text="Muy Alta">
      <formula>NOT(ISERROR(SEARCH("Muy Alta",H25)))</formula>
    </cfRule>
    <cfRule type="containsText" dxfId="732" priority="83" operator="containsText" text="Alta">
      <formula>NOT(ISERROR(SEARCH("Alta",H25)))</formula>
    </cfRule>
    <cfRule type="containsText" dxfId="731" priority="84" operator="containsText" text="Muy Alta">
      <formula>NOT(ISERROR(SEARCH("Muy Alta",H25)))</formula>
    </cfRule>
    <cfRule type="containsText" dxfId="730" priority="89" operator="containsText" text="Muy Baja">
      <formula>NOT(ISERROR(SEARCH("Muy Baja",H25)))</formula>
    </cfRule>
    <cfRule type="containsText" dxfId="729" priority="90" operator="containsText" text="Baja">
      <formula>NOT(ISERROR(SEARCH("Baja",H25)))</formula>
    </cfRule>
    <cfRule type="containsText" dxfId="728" priority="91" operator="containsText" text="Media">
      <formula>NOT(ISERROR(SEARCH("Media",H25)))</formula>
    </cfRule>
    <cfRule type="containsText" dxfId="727" priority="92" operator="containsText" text="Alta">
      <formula>NOT(ISERROR(SEARCH("Alta",H25)))</formula>
    </cfRule>
    <cfRule type="containsText" dxfId="726" priority="94" operator="containsText" text="Muy Alta">
      <formula>NOT(ISERROR(SEARCH("Muy Alta",H25)))</formula>
    </cfRule>
  </conditionalFormatting>
  <conditionalFormatting sqref="I25:I29">
    <cfRule type="containsText" dxfId="725" priority="85" operator="containsText" text="Catastrófico">
      <formula>NOT(ISERROR(SEARCH("Catastrófico",I25)))</formula>
    </cfRule>
    <cfRule type="containsText" dxfId="724" priority="86" operator="containsText" text="Mayor">
      <formula>NOT(ISERROR(SEARCH("Mayor",I25)))</formula>
    </cfRule>
    <cfRule type="containsText" dxfId="723" priority="87" operator="containsText" text="Menor">
      <formula>NOT(ISERROR(SEARCH("Menor",I25)))</formula>
    </cfRule>
    <cfRule type="containsText" dxfId="722" priority="88" operator="containsText" text="Leve">
      <formula>NOT(ISERROR(SEARCH("Leve",I25)))</formula>
    </cfRule>
    <cfRule type="containsText" dxfId="721" priority="93" operator="containsText" text="Moderado">
      <formula>NOT(ISERROR(SEARCH("Moderado",I25)))</formula>
    </cfRule>
  </conditionalFormatting>
  <conditionalFormatting sqref="K25:K29">
    <cfRule type="containsText" dxfId="720" priority="80" operator="containsText" text="Media">
      <formula>NOT(ISERROR(SEARCH("Media",K25)))</formula>
    </cfRule>
  </conditionalFormatting>
  <conditionalFormatting sqref="L25:L29">
    <cfRule type="containsText" dxfId="719" priority="79" operator="containsText" text="Moderado">
      <formula>NOT(ISERROR(SEARCH("Moderado",L25)))</formula>
    </cfRule>
  </conditionalFormatting>
  <conditionalFormatting sqref="J25:J29">
    <cfRule type="containsText" dxfId="718" priority="78" operator="containsText" text="Moderado">
      <formula>NOT(ISERROR(SEARCH("Moderado",J25)))</formula>
    </cfRule>
  </conditionalFormatting>
  <conditionalFormatting sqref="J25:J29">
    <cfRule type="containsText" dxfId="717" priority="76" operator="containsText" text="Bajo">
      <formula>NOT(ISERROR(SEARCH("Bajo",J25)))</formula>
    </cfRule>
    <cfRule type="containsText" dxfId="716" priority="77" operator="containsText" text="Extremo">
      <formula>NOT(ISERROR(SEARCH("Extremo",J25)))</formula>
    </cfRule>
  </conditionalFormatting>
  <conditionalFormatting sqref="K25:K29">
    <cfRule type="containsText" dxfId="715" priority="74" operator="containsText" text="Baja">
      <formula>NOT(ISERROR(SEARCH("Baja",K25)))</formula>
    </cfRule>
    <cfRule type="containsText" dxfId="714" priority="75" operator="containsText" text="Muy Baja">
      <formula>NOT(ISERROR(SEARCH("Muy Baja",K25)))</formula>
    </cfRule>
  </conditionalFormatting>
  <conditionalFormatting sqref="K25:K29">
    <cfRule type="containsText" dxfId="713" priority="72" operator="containsText" text="Muy Alta">
      <formula>NOT(ISERROR(SEARCH("Muy Alta",K25)))</formula>
    </cfRule>
    <cfRule type="containsText" dxfId="712" priority="73" operator="containsText" text="Alta">
      <formula>NOT(ISERROR(SEARCH("Alta",K25)))</formula>
    </cfRule>
  </conditionalFormatting>
  <conditionalFormatting sqref="L25:L29">
    <cfRule type="containsText" dxfId="711" priority="68" operator="containsText" text="Catastrófico">
      <formula>NOT(ISERROR(SEARCH("Catastrófico",L25)))</formula>
    </cfRule>
    <cfRule type="containsText" dxfId="710" priority="69" operator="containsText" text="Mayor">
      <formula>NOT(ISERROR(SEARCH("Mayor",L25)))</formula>
    </cfRule>
    <cfRule type="containsText" dxfId="709" priority="70" operator="containsText" text="Menor">
      <formula>NOT(ISERROR(SEARCH("Menor",L25)))</formula>
    </cfRule>
    <cfRule type="containsText" dxfId="708" priority="71" operator="containsText" text="Leve">
      <formula>NOT(ISERROR(SEARCH("Leve",L25)))</formula>
    </cfRule>
  </conditionalFormatting>
  <conditionalFormatting sqref="K30:L30">
    <cfRule type="containsText" dxfId="707" priority="62" operator="containsText" text="3- Moderado">
      <formula>NOT(ISERROR(SEARCH("3- Moderado",K30)))</formula>
    </cfRule>
    <cfRule type="containsText" dxfId="706" priority="63" operator="containsText" text="6- Moderado">
      <formula>NOT(ISERROR(SEARCH("6- Moderado",K30)))</formula>
    </cfRule>
    <cfRule type="containsText" dxfId="705" priority="64" operator="containsText" text="4- Moderado">
      <formula>NOT(ISERROR(SEARCH("4- Moderado",K30)))</formula>
    </cfRule>
    <cfRule type="containsText" dxfId="704" priority="65" operator="containsText" text="3- Bajo">
      <formula>NOT(ISERROR(SEARCH("3- Bajo",K30)))</formula>
    </cfRule>
    <cfRule type="containsText" dxfId="703" priority="66" operator="containsText" text="4- Bajo">
      <formula>NOT(ISERROR(SEARCH("4- Bajo",K30)))</formula>
    </cfRule>
    <cfRule type="containsText" dxfId="702" priority="67" operator="containsText" text="1- Bajo">
      <formula>NOT(ISERROR(SEARCH("1- Bajo",K30)))</formula>
    </cfRule>
  </conditionalFormatting>
  <conditionalFormatting sqref="H30:I30">
    <cfRule type="containsText" dxfId="701" priority="56" operator="containsText" text="3- Moderado">
      <formula>NOT(ISERROR(SEARCH("3- Moderado",H30)))</formula>
    </cfRule>
    <cfRule type="containsText" dxfId="700" priority="57" operator="containsText" text="6- Moderado">
      <formula>NOT(ISERROR(SEARCH("6- Moderado",H30)))</formula>
    </cfRule>
    <cfRule type="containsText" dxfId="699" priority="58" operator="containsText" text="4- Moderado">
      <formula>NOT(ISERROR(SEARCH("4- Moderado",H30)))</formula>
    </cfRule>
    <cfRule type="containsText" dxfId="698" priority="59" operator="containsText" text="3- Bajo">
      <formula>NOT(ISERROR(SEARCH("3- Bajo",H30)))</formula>
    </cfRule>
    <cfRule type="containsText" dxfId="697" priority="60" operator="containsText" text="4- Bajo">
      <formula>NOT(ISERROR(SEARCH("4- Bajo",H30)))</formula>
    </cfRule>
    <cfRule type="containsText" dxfId="696" priority="61" operator="containsText" text="1- Bajo">
      <formula>NOT(ISERROR(SEARCH("1- Bajo",H30)))</formula>
    </cfRule>
  </conditionalFormatting>
  <conditionalFormatting sqref="C30:E30">
    <cfRule type="containsText" dxfId="695" priority="50" operator="containsText" text="3- Moderado">
      <formula>NOT(ISERROR(SEARCH("3- Moderado",C30)))</formula>
    </cfRule>
    <cfRule type="containsText" dxfId="694" priority="51" operator="containsText" text="6- Moderado">
      <formula>NOT(ISERROR(SEARCH("6- Moderado",C30)))</formula>
    </cfRule>
    <cfRule type="containsText" dxfId="693" priority="52" operator="containsText" text="4- Moderado">
      <formula>NOT(ISERROR(SEARCH("4- Moderado",C30)))</formula>
    </cfRule>
    <cfRule type="containsText" dxfId="692" priority="53" operator="containsText" text="3- Bajo">
      <formula>NOT(ISERROR(SEARCH("3- Bajo",C30)))</formula>
    </cfRule>
    <cfRule type="containsText" dxfId="691" priority="54" operator="containsText" text="4- Bajo">
      <formula>NOT(ISERROR(SEARCH("4- Bajo",C30)))</formula>
    </cfRule>
    <cfRule type="containsText" dxfId="690" priority="55" operator="containsText" text="1- Bajo">
      <formula>NOT(ISERROR(SEARCH("1- Bajo",C30)))</formula>
    </cfRule>
  </conditionalFormatting>
  <conditionalFormatting sqref="F30:G30">
    <cfRule type="containsText" dxfId="689" priority="44" operator="containsText" text="3- Moderado">
      <formula>NOT(ISERROR(SEARCH("3- Moderado",F30)))</formula>
    </cfRule>
    <cfRule type="containsText" dxfId="688" priority="45" operator="containsText" text="6- Moderado">
      <formula>NOT(ISERROR(SEARCH("6- Moderado",F30)))</formula>
    </cfRule>
    <cfRule type="containsText" dxfId="687" priority="46" operator="containsText" text="4- Moderado">
      <formula>NOT(ISERROR(SEARCH("4- Moderado",F30)))</formula>
    </cfRule>
    <cfRule type="containsText" dxfId="686" priority="47" operator="containsText" text="3- Bajo">
      <formula>NOT(ISERROR(SEARCH("3- Bajo",F30)))</formula>
    </cfRule>
    <cfRule type="containsText" dxfId="685" priority="48" operator="containsText" text="4- Bajo">
      <formula>NOT(ISERROR(SEARCH("4- Bajo",F30)))</formula>
    </cfRule>
    <cfRule type="containsText" dxfId="684" priority="49" operator="containsText" text="1- Bajo">
      <formula>NOT(ISERROR(SEARCH("1- Bajo",F30)))</formula>
    </cfRule>
  </conditionalFormatting>
  <conditionalFormatting sqref="J30:J34">
    <cfRule type="containsText" dxfId="683" priority="39" operator="containsText" text="Bajo">
      <formula>NOT(ISERROR(SEARCH("Bajo",J30)))</formula>
    </cfRule>
    <cfRule type="containsText" dxfId="682" priority="40" operator="containsText" text="Moderado">
      <formula>NOT(ISERROR(SEARCH("Moderado",J30)))</formula>
    </cfRule>
    <cfRule type="containsText" dxfId="681" priority="41" operator="containsText" text="Alto">
      <formula>NOT(ISERROR(SEARCH("Alto",J30)))</formula>
    </cfRule>
    <cfRule type="containsText" dxfId="680" priority="42" operator="containsText" text="Extremo">
      <formula>NOT(ISERROR(SEARCH("Extremo",J30)))</formula>
    </cfRule>
    <cfRule type="colorScale" priority="43">
      <colorScale>
        <cfvo type="min"/>
        <cfvo type="max"/>
        <color rgb="FFFF7128"/>
        <color rgb="FFFFEF9C"/>
      </colorScale>
    </cfRule>
  </conditionalFormatting>
  <conditionalFormatting sqref="M30:M34">
    <cfRule type="containsText" dxfId="679" priority="14" operator="containsText" text="Moderado">
      <formula>NOT(ISERROR(SEARCH("Moderado",M30)))</formula>
    </cfRule>
    <cfRule type="containsText" dxfId="678" priority="34" operator="containsText" text="Bajo">
      <formula>NOT(ISERROR(SEARCH("Bajo",M30)))</formula>
    </cfRule>
    <cfRule type="containsText" dxfId="677" priority="35" operator="containsText" text="Moderado">
      <formula>NOT(ISERROR(SEARCH("Moderado",M30)))</formula>
    </cfRule>
    <cfRule type="containsText" dxfId="676" priority="36" operator="containsText" text="Alto">
      <formula>NOT(ISERROR(SEARCH("Alto",M30)))</formula>
    </cfRule>
    <cfRule type="containsText" dxfId="675" priority="37" operator="containsText" text="Extremo">
      <formula>NOT(ISERROR(SEARCH("Extremo",M30)))</formula>
    </cfRule>
    <cfRule type="colorScale" priority="38">
      <colorScale>
        <cfvo type="min"/>
        <cfvo type="max"/>
        <color rgb="FFFF7128"/>
        <color rgb="FFFFEF9C"/>
      </colorScale>
    </cfRule>
  </conditionalFormatting>
  <conditionalFormatting sqref="N30">
    <cfRule type="containsText" dxfId="674" priority="28" operator="containsText" text="3- Moderado">
      <formula>NOT(ISERROR(SEARCH("3- Moderado",N30)))</formula>
    </cfRule>
    <cfRule type="containsText" dxfId="673" priority="29" operator="containsText" text="6- Moderado">
      <formula>NOT(ISERROR(SEARCH("6- Moderado",N30)))</formula>
    </cfRule>
    <cfRule type="containsText" dxfId="672" priority="30" operator="containsText" text="4- Moderado">
      <formula>NOT(ISERROR(SEARCH("4- Moderado",N30)))</formula>
    </cfRule>
    <cfRule type="containsText" dxfId="671" priority="31" operator="containsText" text="3- Bajo">
      <formula>NOT(ISERROR(SEARCH("3- Bajo",N30)))</formula>
    </cfRule>
    <cfRule type="containsText" dxfId="670" priority="32" operator="containsText" text="4- Bajo">
      <formula>NOT(ISERROR(SEARCH("4- Bajo",N30)))</formula>
    </cfRule>
    <cfRule type="containsText" dxfId="669" priority="33" operator="containsText" text="1- Bajo">
      <formula>NOT(ISERROR(SEARCH("1- Bajo",N30)))</formula>
    </cfRule>
  </conditionalFormatting>
  <conditionalFormatting sqref="H30:H34">
    <cfRule type="containsText" dxfId="668" priority="15" operator="containsText" text="Muy Alta">
      <formula>NOT(ISERROR(SEARCH("Muy Alta",H30)))</formula>
    </cfRule>
    <cfRule type="containsText" dxfId="667" priority="16" operator="containsText" text="Alta">
      <formula>NOT(ISERROR(SEARCH("Alta",H30)))</formula>
    </cfRule>
    <cfRule type="containsText" dxfId="666" priority="17" operator="containsText" text="Muy Alta">
      <formula>NOT(ISERROR(SEARCH("Muy Alta",H30)))</formula>
    </cfRule>
    <cfRule type="containsText" dxfId="665" priority="22" operator="containsText" text="Muy Baja">
      <formula>NOT(ISERROR(SEARCH("Muy Baja",H30)))</formula>
    </cfRule>
    <cfRule type="containsText" dxfId="664" priority="23" operator="containsText" text="Baja">
      <formula>NOT(ISERROR(SEARCH("Baja",H30)))</formula>
    </cfRule>
    <cfRule type="containsText" dxfId="663" priority="24" operator="containsText" text="Media">
      <formula>NOT(ISERROR(SEARCH("Media",H30)))</formula>
    </cfRule>
    <cfRule type="containsText" dxfId="662" priority="25" operator="containsText" text="Alta">
      <formula>NOT(ISERROR(SEARCH("Alta",H30)))</formula>
    </cfRule>
    <cfRule type="containsText" dxfId="661" priority="27" operator="containsText" text="Muy Alta">
      <formula>NOT(ISERROR(SEARCH("Muy Alta",H30)))</formula>
    </cfRule>
  </conditionalFormatting>
  <conditionalFormatting sqref="I30:I34">
    <cfRule type="containsText" dxfId="660" priority="18" operator="containsText" text="Catastrófico">
      <formula>NOT(ISERROR(SEARCH("Catastrófico",I30)))</formula>
    </cfRule>
    <cfRule type="containsText" dxfId="659" priority="19" operator="containsText" text="Mayor">
      <formula>NOT(ISERROR(SEARCH("Mayor",I30)))</formula>
    </cfRule>
    <cfRule type="containsText" dxfId="658" priority="20" operator="containsText" text="Menor">
      <formula>NOT(ISERROR(SEARCH("Menor",I30)))</formula>
    </cfRule>
    <cfRule type="containsText" dxfId="657" priority="21" operator="containsText" text="Leve">
      <formula>NOT(ISERROR(SEARCH("Leve",I30)))</formula>
    </cfRule>
    <cfRule type="containsText" dxfId="656" priority="26" operator="containsText" text="Moderado">
      <formula>NOT(ISERROR(SEARCH("Moderado",I30)))</formula>
    </cfRule>
  </conditionalFormatting>
  <conditionalFormatting sqref="K30:K34">
    <cfRule type="containsText" dxfId="655" priority="13" operator="containsText" text="Media">
      <formula>NOT(ISERROR(SEARCH("Media",K30)))</formula>
    </cfRule>
  </conditionalFormatting>
  <conditionalFormatting sqref="L30:L34">
    <cfRule type="containsText" dxfId="654" priority="12" operator="containsText" text="Moderado">
      <formula>NOT(ISERROR(SEARCH("Moderado",L30)))</formula>
    </cfRule>
  </conditionalFormatting>
  <conditionalFormatting sqref="J30:J34">
    <cfRule type="containsText" dxfId="653" priority="11" operator="containsText" text="Moderado">
      <formula>NOT(ISERROR(SEARCH("Moderado",J30)))</formula>
    </cfRule>
  </conditionalFormatting>
  <conditionalFormatting sqref="J30:J34">
    <cfRule type="containsText" dxfId="652" priority="9" operator="containsText" text="Bajo">
      <formula>NOT(ISERROR(SEARCH("Bajo",J30)))</formula>
    </cfRule>
    <cfRule type="containsText" dxfId="651" priority="10" operator="containsText" text="Extremo">
      <formula>NOT(ISERROR(SEARCH("Extremo",J30)))</formula>
    </cfRule>
  </conditionalFormatting>
  <conditionalFormatting sqref="K30:K34">
    <cfRule type="containsText" dxfId="650" priority="7" operator="containsText" text="Baja">
      <formula>NOT(ISERROR(SEARCH("Baja",K30)))</formula>
    </cfRule>
    <cfRule type="containsText" dxfId="649" priority="8" operator="containsText" text="Muy Baja">
      <formula>NOT(ISERROR(SEARCH("Muy Baja",K30)))</formula>
    </cfRule>
  </conditionalFormatting>
  <conditionalFormatting sqref="K30:K34">
    <cfRule type="containsText" dxfId="648" priority="5" operator="containsText" text="Muy Alta">
      <formula>NOT(ISERROR(SEARCH("Muy Alta",K30)))</formula>
    </cfRule>
    <cfRule type="containsText" dxfId="647" priority="6" operator="containsText" text="Alta">
      <formula>NOT(ISERROR(SEARCH("Alta",K30)))</formula>
    </cfRule>
  </conditionalFormatting>
  <conditionalFormatting sqref="L30:L34">
    <cfRule type="containsText" dxfId="646" priority="1" operator="containsText" text="Catastrófico">
      <formula>NOT(ISERROR(SEARCH("Catastrófico",L30)))</formula>
    </cfRule>
    <cfRule type="containsText" dxfId="645" priority="2" operator="containsText" text="Mayor">
      <formula>NOT(ISERROR(SEARCH("Mayor",L30)))</formula>
    </cfRule>
    <cfRule type="containsText" dxfId="644" priority="3" operator="containsText" text="Menor">
      <formula>NOT(ISERROR(SEARCH("Menor",L30)))</formula>
    </cfRule>
    <cfRule type="containsText" dxfId="643" priority="4" operator="containsText" text="Leve">
      <formula>NOT(ISERROR(SEARCH("Leve",L30)))</formula>
    </cfRule>
  </conditionalFormatting>
  <conditionalFormatting sqref="J10:J19">
    <cfRule type="containsText" dxfId="642" priority="1024" operator="containsText" text="Bajo">
      <formula>NOT(ISERROR(SEARCH("Bajo",J10)))</formula>
    </cfRule>
    <cfRule type="containsText" dxfId="641" priority="1025" operator="containsText" text="Moderado">
      <formula>NOT(ISERROR(SEARCH("Moderado",J10)))</formula>
    </cfRule>
    <cfRule type="containsText" dxfId="640" priority="1026" operator="containsText" text="Alto">
      <formula>NOT(ISERROR(SEARCH("Alto",J10)))</formula>
    </cfRule>
    <cfRule type="containsText" dxfId="639" priority="1027" operator="containsText" text="Extremo">
      <formula>NOT(ISERROR(SEARCH("Extremo",J10)))</formula>
    </cfRule>
    <cfRule type="colorScale" priority="1028">
      <colorScale>
        <cfvo type="min"/>
        <cfvo type="max"/>
        <color rgb="FFFF7128"/>
        <color rgb="FFFFEF9C"/>
      </colorScale>
    </cfRule>
  </conditionalFormatting>
  <conditionalFormatting sqref="M10:M19">
    <cfRule type="containsText" dxfId="638" priority="1029" operator="containsText" text="Moderado">
      <formula>NOT(ISERROR(SEARCH("Moderado",M10)))</formula>
    </cfRule>
    <cfRule type="containsText" dxfId="637" priority="1030" operator="containsText" text="Bajo">
      <formula>NOT(ISERROR(SEARCH("Bajo",M10)))</formula>
    </cfRule>
    <cfRule type="containsText" dxfId="636" priority="1031" operator="containsText" text="Moderado">
      <formula>NOT(ISERROR(SEARCH("Moderado",M10)))</formula>
    </cfRule>
    <cfRule type="containsText" dxfId="635" priority="1032" operator="containsText" text="Alto">
      <formula>NOT(ISERROR(SEARCH("Alto",M10)))</formula>
    </cfRule>
    <cfRule type="containsText" dxfId="634" priority="1033" operator="containsText" text="Extremo">
      <formula>NOT(ISERROR(SEARCH("Extremo",M10)))</formula>
    </cfRule>
    <cfRule type="colorScale" priority="1034">
      <colorScale>
        <cfvo type="min"/>
        <cfvo type="max"/>
        <color rgb="FFFF7128"/>
        <color rgb="FFFFEF9C"/>
      </colorScale>
    </cfRule>
  </conditionalFormatting>
  <dataValidations count="7">
    <dataValidation allowBlank="1" showInputMessage="1" showErrorMessage="1" prompt="Seleccionar el tipo de riesgo teniendo en cuenta que  factor organizaconal afecta. Ver explicacion en hoja " sqref="E8" xr:uid="{00000000-0002-0000-0D00-000000000000}"/>
    <dataValidation allowBlank="1" showInputMessage="1" showErrorMessage="1" prompt="Registrar qué factor  que ocasina el riesgo: un facot identtficado el contexto._x000a_O  personas, recursos, estilo de direccion , factores externos, , codiciones ambientales" sqref="F8:G8" xr:uid="{00000000-0002-0000-0D00-000001000000}"/>
    <dataValidation allowBlank="1" showInputMessage="1" showErrorMessage="1" prompt="Que tan factible es que materialize el riesgo?" sqref="H8" xr:uid="{00000000-0002-0000-0D00-000002000000}"/>
    <dataValidation allowBlank="1" showInputMessage="1" showErrorMessage="1" prompt="El grado de afectación puede ser " sqref="I8" xr:uid="{00000000-0002-0000-0D00-000003000000}"/>
    <dataValidation allowBlank="1" showInputMessage="1" showErrorMessage="1" prompt="Describir las actividades que se van a desarrollar para el proyecto" sqref="O7" xr:uid="{00000000-0002-0000-0D00-000004000000}"/>
    <dataValidation allowBlank="1" showInputMessage="1" showErrorMessage="1" prompt="Seleccionar si el responsable es el responsable de las acciones es el nivel central" sqref="P7:P8" xr:uid="{00000000-0002-0000-0D00-000005000000}"/>
    <dataValidation allowBlank="1" showInputMessage="1" showErrorMessage="1" prompt="seleccionar si el responsable de ejecutar las acciones es el nivel central" sqref="Q8" xr:uid="{00000000-0002-0000-0D00-000006000000}"/>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JR34"/>
  <sheetViews>
    <sheetView topLeftCell="A24" zoomScale="71" zoomScaleNormal="71" workbookViewId="0">
      <selection activeCell="A35" sqref="A35"/>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160" customWidth="1"/>
    <col min="6" max="6" width="40.140625" customWidth="1"/>
    <col min="7" max="7" width="20.42578125" customWidth="1"/>
    <col min="8" max="8" width="10.42578125" style="161" customWidth="1"/>
    <col min="9" max="9" width="11.42578125" style="161" customWidth="1"/>
    <col min="10" max="10" width="10.140625" style="162" customWidth="1"/>
    <col min="11" max="11" width="11.42578125" style="161" customWidth="1"/>
    <col min="12" max="12" width="10.85546875" style="161" customWidth="1"/>
    <col min="13" max="13" width="18.28515625" style="161" bestFit="1" customWidth="1"/>
    <col min="14" max="14" width="18.28515625" bestFit="1" customWidth="1"/>
    <col min="15" max="15" width="32.85546875" customWidth="1"/>
    <col min="16" max="16" width="15" customWidth="1"/>
    <col min="17" max="17" width="15.85546875" customWidth="1"/>
    <col min="18" max="18" width="16" customWidth="1"/>
    <col min="19" max="19" width="16.28515625" customWidth="1"/>
    <col min="20" max="20" width="44.5703125" customWidth="1"/>
    <col min="21" max="176" width="11.42578125" style="7"/>
  </cols>
  <sheetData>
    <row r="1" spans="1:278" s="140" customFormat="1" ht="16.5" customHeight="1" x14ac:dyDescent="0.3">
      <c r="A1" s="376"/>
      <c r="B1" s="377"/>
      <c r="C1" s="377"/>
      <c r="D1" s="487" t="s">
        <v>559</v>
      </c>
      <c r="E1" s="487"/>
      <c r="F1" s="487"/>
      <c r="G1" s="487"/>
      <c r="H1" s="487"/>
      <c r="I1" s="487"/>
      <c r="J1" s="487"/>
      <c r="K1" s="487"/>
      <c r="L1" s="487"/>
      <c r="M1" s="487"/>
      <c r="N1" s="487"/>
      <c r="O1" s="487"/>
      <c r="P1" s="487"/>
      <c r="Q1" s="488"/>
      <c r="R1" s="360" t="s">
        <v>218</v>
      </c>
      <c r="S1" s="360"/>
      <c r="T1" s="360"/>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c r="CX1" s="139"/>
      <c r="CY1" s="139"/>
      <c r="CZ1" s="139"/>
      <c r="DA1" s="139"/>
      <c r="DB1" s="139"/>
      <c r="DC1" s="139"/>
      <c r="DD1" s="139"/>
      <c r="DE1" s="139"/>
      <c r="DF1" s="139"/>
      <c r="DG1" s="139"/>
      <c r="DH1" s="139"/>
      <c r="DI1" s="139"/>
      <c r="DJ1" s="139"/>
      <c r="DK1" s="139"/>
      <c r="DL1" s="139"/>
      <c r="DM1" s="139"/>
      <c r="DN1" s="139"/>
      <c r="DO1" s="139"/>
      <c r="DP1" s="139"/>
      <c r="DQ1" s="139"/>
      <c r="DR1" s="139"/>
      <c r="DS1" s="139"/>
      <c r="DT1" s="139"/>
      <c r="DU1" s="139"/>
      <c r="DV1" s="139"/>
      <c r="DW1" s="139"/>
      <c r="DX1" s="139"/>
      <c r="DY1" s="139"/>
      <c r="DZ1" s="139"/>
      <c r="EA1" s="139"/>
      <c r="EB1" s="139"/>
      <c r="EC1" s="139"/>
      <c r="ED1" s="139"/>
      <c r="EE1" s="139"/>
      <c r="EF1" s="139"/>
      <c r="EG1" s="139"/>
      <c r="EH1" s="139"/>
      <c r="EI1" s="139"/>
      <c r="EJ1" s="139"/>
      <c r="EK1" s="139"/>
      <c r="EL1" s="139"/>
      <c r="EM1" s="139"/>
      <c r="EN1" s="139"/>
      <c r="EO1" s="139"/>
      <c r="EP1" s="139"/>
      <c r="EQ1" s="139"/>
      <c r="ER1" s="139"/>
      <c r="ES1" s="139"/>
      <c r="ET1" s="139"/>
      <c r="EU1" s="139"/>
      <c r="EV1" s="139"/>
      <c r="EW1" s="139"/>
      <c r="EX1" s="139"/>
      <c r="EY1" s="139"/>
      <c r="EZ1" s="139"/>
      <c r="FA1" s="139"/>
      <c r="FB1" s="139"/>
      <c r="FC1" s="139"/>
      <c r="FD1" s="139"/>
      <c r="FE1" s="139"/>
      <c r="FF1" s="139"/>
      <c r="FG1" s="139"/>
      <c r="FH1" s="139"/>
      <c r="FI1" s="139"/>
      <c r="FJ1" s="139"/>
      <c r="FK1" s="139"/>
      <c r="FL1" s="139"/>
      <c r="FM1" s="139"/>
      <c r="FN1" s="139"/>
      <c r="FO1" s="139"/>
      <c r="FP1" s="139"/>
      <c r="FQ1" s="139"/>
      <c r="FR1" s="139"/>
      <c r="FS1" s="139"/>
      <c r="FT1" s="139"/>
      <c r="FU1" s="139"/>
      <c r="FV1" s="139"/>
      <c r="FW1" s="139"/>
      <c r="FX1" s="139"/>
      <c r="FY1" s="139"/>
      <c r="FZ1" s="139"/>
      <c r="GA1" s="139"/>
      <c r="GB1" s="139"/>
      <c r="GC1" s="139"/>
      <c r="GD1" s="139"/>
      <c r="GE1" s="139"/>
      <c r="GF1" s="139"/>
      <c r="GG1" s="139"/>
      <c r="GH1" s="139"/>
      <c r="GI1" s="139"/>
      <c r="GJ1" s="139"/>
      <c r="GK1" s="139"/>
      <c r="GL1" s="139"/>
      <c r="GM1" s="139"/>
      <c r="GN1" s="139"/>
      <c r="GO1" s="139"/>
      <c r="GP1" s="139"/>
      <c r="GQ1" s="139"/>
      <c r="GR1" s="139"/>
      <c r="GS1" s="139"/>
      <c r="GT1" s="139"/>
      <c r="GU1" s="139"/>
      <c r="GV1" s="139"/>
      <c r="GW1" s="139"/>
      <c r="GX1" s="139"/>
      <c r="GY1" s="139"/>
      <c r="GZ1" s="139"/>
      <c r="HA1" s="139"/>
      <c r="HB1" s="139"/>
      <c r="HC1" s="139"/>
      <c r="HD1" s="139"/>
      <c r="HE1" s="139"/>
      <c r="HF1" s="139"/>
      <c r="HG1" s="139"/>
      <c r="HH1" s="139"/>
      <c r="HI1" s="139"/>
      <c r="HJ1" s="139"/>
      <c r="HK1" s="139"/>
      <c r="HL1" s="139"/>
      <c r="HM1" s="139"/>
      <c r="HN1" s="139"/>
      <c r="HO1" s="139"/>
      <c r="HP1" s="139"/>
      <c r="HQ1" s="139"/>
      <c r="HR1" s="139"/>
      <c r="HS1" s="139"/>
      <c r="HT1" s="139"/>
      <c r="HU1" s="139"/>
      <c r="HV1" s="139"/>
      <c r="HW1" s="139"/>
      <c r="HX1" s="139"/>
      <c r="HY1" s="139"/>
      <c r="HZ1" s="139"/>
      <c r="IA1" s="139"/>
      <c r="IB1" s="139"/>
      <c r="IC1" s="139"/>
      <c r="ID1" s="139"/>
      <c r="IE1" s="139"/>
      <c r="IF1" s="139"/>
      <c r="IG1" s="139"/>
      <c r="IH1" s="139"/>
      <c r="II1" s="139"/>
      <c r="IJ1" s="139"/>
      <c r="IK1" s="139"/>
      <c r="IL1" s="139"/>
      <c r="IM1" s="139"/>
      <c r="IN1" s="139"/>
      <c r="IO1" s="139"/>
      <c r="IP1" s="139"/>
      <c r="IQ1" s="139"/>
      <c r="IR1" s="139"/>
      <c r="IS1" s="139"/>
      <c r="IT1" s="139"/>
      <c r="IU1" s="139"/>
      <c r="IV1" s="139"/>
      <c r="IW1" s="139"/>
      <c r="IX1" s="139"/>
      <c r="IY1" s="139"/>
      <c r="IZ1" s="139"/>
      <c r="JA1" s="139"/>
      <c r="JB1" s="139"/>
      <c r="JC1" s="139"/>
      <c r="JD1" s="139"/>
      <c r="JE1" s="139"/>
      <c r="JF1" s="139"/>
      <c r="JG1" s="139"/>
      <c r="JH1" s="139"/>
      <c r="JI1" s="139"/>
      <c r="JJ1" s="139"/>
      <c r="JK1" s="139"/>
      <c r="JL1" s="139"/>
      <c r="JM1" s="139"/>
      <c r="JN1" s="139"/>
      <c r="JO1" s="139"/>
      <c r="JP1" s="139"/>
      <c r="JQ1" s="139"/>
      <c r="JR1" s="139"/>
    </row>
    <row r="2" spans="1:278" s="140" customFormat="1" ht="39.75" customHeight="1" x14ac:dyDescent="0.3">
      <c r="A2" s="378"/>
      <c r="B2" s="379"/>
      <c r="C2" s="379"/>
      <c r="D2" s="489"/>
      <c r="E2" s="489"/>
      <c r="F2" s="489"/>
      <c r="G2" s="489"/>
      <c r="H2" s="489"/>
      <c r="I2" s="489"/>
      <c r="J2" s="489"/>
      <c r="K2" s="489"/>
      <c r="L2" s="489"/>
      <c r="M2" s="489"/>
      <c r="N2" s="489"/>
      <c r="O2" s="489"/>
      <c r="P2" s="489"/>
      <c r="Q2" s="490"/>
      <c r="R2" s="360"/>
      <c r="S2" s="360"/>
      <c r="T2" s="360"/>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row>
    <row r="3" spans="1:278" s="140" customFormat="1" ht="3" customHeight="1" x14ac:dyDescent="0.3">
      <c r="A3" s="2"/>
      <c r="B3" s="2"/>
      <c r="C3" s="3"/>
      <c r="D3" s="489"/>
      <c r="E3" s="489"/>
      <c r="F3" s="489"/>
      <c r="G3" s="489"/>
      <c r="H3" s="489"/>
      <c r="I3" s="489"/>
      <c r="J3" s="489"/>
      <c r="K3" s="489"/>
      <c r="L3" s="489"/>
      <c r="M3" s="489"/>
      <c r="N3" s="489"/>
      <c r="O3" s="489"/>
      <c r="P3" s="489"/>
      <c r="Q3" s="490"/>
      <c r="R3" s="360"/>
      <c r="S3" s="360"/>
      <c r="T3" s="360"/>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row>
    <row r="4" spans="1:278" s="140" customFormat="1" ht="41.25" customHeight="1" x14ac:dyDescent="0.3">
      <c r="A4" s="369" t="s">
        <v>219</v>
      </c>
      <c r="B4" s="370"/>
      <c r="C4" s="371"/>
      <c r="D4" s="372" t="str">
        <f>'Mapa Final'!D4</f>
        <v>Planeacion Estrategica</v>
      </c>
      <c r="E4" s="373"/>
      <c r="F4" s="373"/>
      <c r="G4" s="373"/>
      <c r="H4" s="373"/>
      <c r="I4" s="373"/>
      <c r="J4" s="373"/>
      <c r="K4" s="373"/>
      <c r="L4" s="373"/>
      <c r="M4" s="373"/>
      <c r="N4" s="374"/>
      <c r="O4" s="375"/>
      <c r="P4" s="375"/>
      <c r="Q4" s="375"/>
      <c r="R4" s="1"/>
      <c r="S4" s="1"/>
      <c r="T4" s="1"/>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row>
    <row r="5" spans="1:278" s="140" customFormat="1" ht="52.5" customHeight="1" x14ac:dyDescent="0.3">
      <c r="A5" s="369" t="s">
        <v>221</v>
      </c>
      <c r="B5" s="370"/>
      <c r="C5" s="371"/>
      <c r="D5" s="380" t="str">
        <f>'Mapa Final'!D5</f>
        <v>Definir y orientar la planeación estratégica de la organización, a partir del establecimiento de los principios corporativos (valores, normas, políticas y directrices) que soportan la misión y visión de la Entidad, mediante el diagnóstico e identificación de necesidades y la formulación, ejecución y seguimiento de los planes, programas, proyectos, objetivos y políticas institucionales, con el propósito de generar las condiciones adecuadas para la gestión de los recursos asignados al Sector Jurisdiccional de la Rama Judicial, dando cumplimiento en el marco del  sistema de gestión de calidad, medio ambiente y salud y seguridad en el trabajo.</v>
      </c>
      <c r="E5" s="381"/>
      <c r="F5" s="381"/>
      <c r="G5" s="381"/>
      <c r="H5" s="381"/>
      <c r="I5" s="381"/>
      <c r="J5" s="381"/>
      <c r="K5" s="381"/>
      <c r="L5" s="381"/>
      <c r="M5" s="381"/>
      <c r="N5" s="382"/>
      <c r="O5" s="1"/>
      <c r="P5" s="1"/>
      <c r="Q5" s="1"/>
      <c r="R5" s="1"/>
      <c r="S5" s="1"/>
      <c r="T5" s="1"/>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39"/>
      <c r="EJ5" s="139"/>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39"/>
      <c r="HA5" s="139"/>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c r="IW5" s="139"/>
      <c r="IX5" s="139"/>
      <c r="IY5" s="139"/>
      <c r="IZ5" s="139"/>
      <c r="JA5" s="139"/>
      <c r="JB5" s="139"/>
      <c r="JC5" s="139"/>
      <c r="JD5" s="139"/>
      <c r="JE5" s="139"/>
      <c r="JF5" s="139"/>
      <c r="JG5" s="139"/>
      <c r="JH5" s="139"/>
      <c r="JI5" s="139"/>
      <c r="JJ5" s="139"/>
      <c r="JK5" s="139"/>
      <c r="JL5" s="139"/>
      <c r="JM5" s="139"/>
      <c r="JN5" s="139"/>
      <c r="JO5" s="139"/>
      <c r="JP5" s="139"/>
      <c r="JQ5" s="139"/>
      <c r="JR5" s="139"/>
    </row>
    <row r="6" spans="1:278" s="140" customFormat="1" ht="32.25" customHeight="1" thickBot="1" x14ac:dyDescent="0.35">
      <c r="A6" s="369" t="s">
        <v>223</v>
      </c>
      <c r="B6" s="370"/>
      <c r="C6" s="371"/>
      <c r="D6" s="380" t="str">
        <f>'Mapa Final'!D6</f>
        <v>Nivel Central y Seccional</v>
      </c>
      <c r="E6" s="381"/>
      <c r="F6" s="381"/>
      <c r="G6" s="381"/>
      <c r="H6" s="381"/>
      <c r="I6" s="381"/>
      <c r="J6" s="381"/>
      <c r="K6" s="381"/>
      <c r="L6" s="381"/>
      <c r="M6" s="381"/>
      <c r="N6" s="382"/>
      <c r="O6" s="1"/>
      <c r="P6" s="1"/>
      <c r="Q6" s="1"/>
      <c r="R6" s="1"/>
      <c r="S6" s="1"/>
      <c r="T6" s="1"/>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139"/>
      <c r="GZ6" s="139"/>
      <c r="HA6" s="139"/>
      <c r="HB6" s="139"/>
      <c r="HC6" s="139"/>
      <c r="HD6" s="139"/>
      <c r="HE6" s="139"/>
      <c r="HF6" s="139"/>
      <c r="HG6" s="139"/>
      <c r="HH6" s="139"/>
      <c r="HI6" s="139"/>
      <c r="HJ6" s="139"/>
      <c r="HK6" s="139"/>
      <c r="HL6" s="139"/>
      <c r="HM6" s="139"/>
      <c r="HN6" s="139"/>
      <c r="HO6" s="139"/>
      <c r="HP6" s="139"/>
      <c r="HQ6" s="139"/>
      <c r="HR6" s="139"/>
      <c r="HS6" s="139"/>
      <c r="HT6" s="139"/>
      <c r="HU6" s="139"/>
      <c r="HV6" s="139"/>
      <c r="HW6" s="139"/>
      <c r="HX6" s="139"/>
      <c r="HY6" s="139"/>
      <c r="HZ6" s="139"/>
      <c r="IA6" s="139"/>
      <c r="IB6" s="139"/>
      <c r="IC6" s="139"/>
      <c r="ID6" s="139"/>
      <c r="IE6" s="139"/>
      <c r="IF6" s="139"/>
      <c r="IG6" s="139"/>
      <c r="IH6" s="139"/>
      <c r="II6" s="139"/>
      <c r="IJ6" s="139"/>
      <c r="IK6" s="139"/>
      <c r="IL6" s="139"/>
      <c r="IM6" s="139"/>
      <c r="IN6" s="139"/>
      <c r="IO6" s="139"/>
      <c r="IP6" s="139"/>
      <c r="IQ6" s="139"/>
      <c r="IR6" s="139"/>
      <c r="IS6" s="139"/>
      <c r="IT6" s="139"/>
      <c r="IU6" s="139"/>
      <c r="IV6" s="139"/>
      <c r="IW6" s="139"/>
      <c r="IX6" s="139"/>
      <c r="IY6" s="139"/>
      <c r="IZ6" s="139"/>
      <c r="JA6" s="139"/>
      <c r="JB6" s="139"/>
      <c r="JC6" s="139"/>
      <c r="JD6" s="139"/>
      <c r="JE6" s="139"/>
      <c r="JF6" s="139"/>
      <c r="JG6" s="139"/>
      <c r="JH6" s="139"/>
      <c r="JI6" s="139"/>
      <c r="JJ6" s="139"/>
      <c r="JK6" s="139"/>
      <c r="JL6" s="139"/>
      <c r="JM6" s="139"/>
      <c r="JN6" s="139"/>
      <c r="JO6" s="139"/>
      <c r="JP6" s="139"/>
      <c r="JQ6" s="139"/>
      <c r="JR6" s="139"/>
    </row>
    <row r="7" spans="1:278" s="156" customFormat="1" ht="39.75" customHeight="1" thickTop="1" thickBot="1" x14ac:dyDescent="0.3">
      <c r="A7" s="482" t="s">
        <v>540</v>
      </c>
      <c r="B7" s="483"/>
      <c r="C7" s="483"/>
      <c r="D7" s="483"/>
      <c r="E7" s="483"/>
      <c r="F7" s="484"/>
      <c r="G7" s="163"/>
      <c r="H7" s="485" t="s">
        <v>541</v>
      </c>
      <c r="I7" s="485"/>
      <c r="J7" s="485"/>
      <c r="K7" s="485" t="s">
        <v>542</v>
      </c>
      <c r="L7" s="485"/>
      <c r="M7" s="485"/>
      <c r="N7" s="486" t="s">
        <v>543</v>
      </c>
      <c r="O7" s="491" t="s">
        <v>544</v>
      </c>
      <c r="P7" s="493" t="s">
        <v>545</v>
      </c>
      <c r="Q7" s="494"/>
      <c r="R7" s="493" t="s">
        <v>546</v>
      </c>
      <c r="S7" s="494"/>
      <c r="T7" s="495" t="s">
        <v>560</v>
      </c>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69"/>
      <c r="AY7" s="169"/>
      <c r="AZ7" s="169"/>
      <c r="BA7" s="169"/>
      <c r="BB7" s="169"/>
      <c r="BC7" s="169"/>
      <c r="BD7" s="169"/>
      <c r="BE7" s="169"/>
      <c r="BF7" s="169"/>
      <c r="BG7" s="169"/>
      <c r="BH7" s="169"/>
      <c r="BI7" s="169"/>
      <c r="BJ7" s="169"/>
      <c r="BK7" s="169"/>
      <c r="BL7" s="169"/>
      <c r="BM7" s="169"/>
      <c r="BN7" s="169"/>
      <c r="BO7" s="169"/>
      <c r="BP7" s="169"/>
      <c r="BQ7" s="169"/>
      <c r="BR7" s="169"/>
      <c r="BS7" s="169"/>
      <c r="BT7" s="169"/>
      <c r="BU7" s="169"/>
      <c r="BV7" s="169"/>
      <c r="BW7" s="169"/>
      <c r="BX7" s="169"/>
      <c r="BY7" s="169"/>
      <c r="BZ7" s="169"/>
      <c r="CA7" s="169"/>
      <c r="CB7" s="169"/>
      <c r="CC7" s="169"/>
      <c r="CD7" s="169"/>
      <c r="CE7" s="169"/>
      <c r="CF7" s="169"/>
      <c r="CG7" s="169"/>
      <c r="CH7" s="169"/>
      <c r="CI7" s="169"/>
      <c r="CJ7" s="169"/>
      <c r="CK7" s="169"/>
      <c r="CL7" s="169"/>
      <c r="CM7" s="169"/>
      <c r="CN7" s="169"/>
      <c r="CO7" s="169"/>
      <c r="CP7" s="169"/>
      <c r="CQ7" s="169"/>
      <c r="CR7" s="169"/>
      <c r="CS7" s="169"/>
      <c r="CT7" s="169"/>
      <c r="CU7" s="169"/>
      <c r="CV7" s="169"/>
      <c r="CW7" s="169"/>
      <c r="CX7" s="169"/>
      <c r="CY7" s="169"/>
      <c r="CZ7" s="169"/>
      <c r="DA7" s="169"/>
      <c r="DB7" s="169"/>
      <c r="DC7" s="169"/>
      <c r="DD7" s="169"/>
      <c r="DE7" s="169"/>
      <c r="DF7" s="169"/>
      <c r="DG7" s="169"/>
      <c r="DH7" s="169"/>
      <c r="DI7" s="169"/>
      <c r="DJ7" s="169"/>
      <c r="DK7" s="169"/>
      <c r="DL7" s="169"/>
      <c r="DM7" s="169"/>
      <c r="DN7" s="169"/>
      <c r="DO7" s="169"/>
      <c r="DP7" s="169"/>
      <c r="DQ7" s="169"/>
      <c r="DR7" s="169"/>
      <c r="DS7" s="169"/>
      <c r="DT7" s="169"/>
      <c r="DU7" s="169"/>
      <c r="DV7" s="169"/>
      <c r="DW7" s="169"/>
      <c r="DX7" s="169"/>
      <c r="DY7" s="169"/>
      <c r="DZ7" s="169"/>
      <c r="EA7" s="169"/>
      <c r="EB7" s="169"/>
      <c r="EC7" s="169"/>
      <c r="ED7" s="169"/>
      <c r="EE7" s="169"/>
      <c r="EF7" s="169"/>
      <c r="EG7" s="169"/>
      <c r="EH7" s="169"/>
      <c r="EI7" s="169"/>
      <c r="EJ7" s="169"/>
      <c r="EK7" s="169"/>
      <c r="EL7" s="169"/>
      <c r="EM7" s="169"/>
      <c r="EN7" s="169"/>
      <c r="EO7" s="169"/>
      <c r="EP7" s="169"/>
      <c r="EQ7" s="169"/>
      <c r="ER7" s="169"/>
      <c r="ES7" s="169"/>
      <c r="ET7" s="169"/>
      <c r="EU7" s="169"/>
      <c r="EV7" s="169"/>
      <c r="EW7" s="169"/>
      <c r="EX7" s="169"/>
      <c r="EY7" s="169"/>
      <c r="EZ7" s="169"/>
      <c r="FA7" s="169"/>
      <c r="FB7" s="169"/>
      <c r="FC7" s="169"/>
      <c r="FD7" s="169"/>
      <c r="FE7" s="169"/>
      <c r="FF7" s="169"/>
      <c r="FG7" s="169"/>
      <c r="FH7" s="169"/>
      <c r="FI7" s="169"/>
      <c r="FJ7" s="169"/>
      <c r="FK7" s="169"/>
      <c r="FL7" s="169"/>
      <c r="FM7" s="169"/>
      <c r="FN7" s="169"/>
      <c r="FO7" s="169"/>
      <c r="FP7" s="169"/>
      <c r="FQ7" s="169"/>
      <c r="FR7" s="169"/>
      <c r="FS7" s="169"/>
      <c r="FT7" s="169"/>
    </row>
    <row r="8" spans="1:278" s="157" customFormat="1" ht="60.95" customHeight="1" thickTop="1" thickBot="1" x14ac:dyDescent="0.3">
      <c r="A8" s="172" t="s">
        <v>27</v>
      </c>
      <c r="B8" s="172" t="s">
        <v>230</v>
      </c>
      <c r="C8" s="173" t="s">
        <v>171</v>
      </c>
      <c r="D8" s="164" t="s">
        <v>231</v>
      </c>
      <c r="E8" s="165" t="s">
        <v>175</v>
      </c>
      <c r="F8" s="165" t="s">
        <v>177</v>
      </c>
      <c r="G8" s="165" t="s">
        <v>179</v>
      </c>
      <c r="H8" s="166" t="s">
        <v>548</v>
      </c>
      <c r="I8" s="166" t="s">
        <v>510</v>
      </c>
      <c r="J8" s="166" t="s">
        <v>549</v>
      </c>
      <c r="K8" s="166" t="s">
        <v>548</v>
      </c>
      <c r="L8" s="166" t="s">
        <v>550</v>
      </c>
      <c r="M8" s="166" t="s">
        <v>549</v>
      </c>
      <c r="N8" s="486"/>
      <c r="O8" s="492"/>
      <c r="P8" s="167" t="s">
        <v>551</v>
      </c>
      <c r="Q8" s="167" t="s">
        <v>552</v>
      </c>
      <c r="R8" s="167" t="s">
        <v>553</v>
      </c>
      <c r="S8" s="167" t="s">
        <v>554</v>
      </c>
      <c r="T8" s="495"/>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0"/>
      <c r="AS8" s="170"/>
      <c r="AT8" s="170"/>
      <c r="AU8" s="170"/>
      <c r="AV8" s="170"/>
      <c r="AW8" s="170"/>
      <c r="AX8" s="170"/>
      <c r="AY8" s="170"/>
      <c r="AZ8" s="170"/>
      <c r="BA8" s="170"/>
      <c r="BB8" s="170"/>
      <c r="BC8" s="170"/>
      <c r="BD8" s="170"/>
      <c r="BE8" s="170"/>
      <c r="BF8" s="170"/>
      <c r="BG8" s="170"/>
      <c r="BH8" s="170"/>
      <c r="BI8" s="170"/>
      <c r="BJ8" s="170"/>
      <c r="BK8" s="170"/>
      <c r="BL8" s="170"/>
      <c r="BM8" s="170"/>
      <c r="BN8" s="170"/>
      <c r="BO8" s="170"/>
      <c r="BP8" s="170"/>
      <c r="BQ8" s="170"/>
      <c r="BR8" s="170"/>
      <c r="BS8" s="170"/>
      <c r="BT8" s="170"/>
      <c r="BU8" s="170"/>
      <c r="BV8" s="170"/>
      <c r="BW8" s="170"/>
      <c r="BX8" s="170"/>
      <c r="BY8" s="170"/>
      <c r="BZ8" s="170"/>
      <c r="CA8" s="170"/>
      <c r="CB8" s="170"/>
      <c r="CC8" s="170"/>
      <c r="CD8" s="170"/>
      <c r="CE8" s="170"/>
      <c r="CF8" s="170"/>
      <c r="CG8" s="170"/>
      <c r="CH8" s="170"/>
      <c r="CI8" s="170"/>
      <c r="CJ8" s="170"/>
      <c r="CK8" s="170"/>
      <c r="CL8" s="170"/>
      <c r="CM8" s="170"/>
      <c r="CN8" s="170"/>
      <c r="CO8" s="170"/>
      <c r="CP8" s="170"/>
      <c r="CQ8" s="170"/>
      <c r="CR8" s="170"/>
      <c r="CS8" s="170"/>
      <c r="CT8" s="170"/>
      <c r="CU8" s="170"/>
      <c r="CV8" s="170"/>
      <c r="CW8" s="170"/>
      <c r="CX8" s="170"/>
      <c r="CY8" s="170"/>
      <c r="CZ8" s="170"/>
      <c r="DA8" s="170"/>
      <c r="DB8" s="170"/>
      <c r="DC8" s="170"/>
      <c r="DD8" s="170"/>
      <c r="DE8" s="170"/>
      <c r="DF8" s="170"/>
      <c r="DG8" s="170"/>
      <c r="DH8" s="170"/>
      <c r="DI8" s="170"/>
      <c r="DJ8" s="170"/>
      <c r="DK8" s="170"/>
      <c r="DL8" s="170"/>
      <c r="DM8" s="170"/>
      <c r="DN8" s="170"/>
      <c r="DO8" s="170"/>
      <c r="DP8" s="170"/>
      <c r="DQ8" s="170"/>
      <c r="DR8" s="170"/>
      <c r="DS8" s="170"/>
      <c r="DT8" s="170"/>
      <c r="DU8" s="170"/>
      <c r="DV8" s="170"/>
      <c r="DW8" s="170"/>
      <c r="DX8" s="170"/>
      <c r="DY8" s="170"/>
      <c r="DZ8" s="170"/>
      <c r="EA8" s="170"/>
      <c r="EB8" s="170"/>
      <c r="EC8" s="170"/>
      <c r="ED8" s="170"/>
      <c r="EE8" s="170"/>
      <c r="EF8" s="170"/>
      <c r="EG8" s="170"/>
      <c r="EH8" s="170"/>
      <c r="EI8" s="170"/>
      <c r="EJ8" s="170"/>
      <c r="EK8" s="170"/>
      <c r="EL8" s="170"/>
      <c r="EM8" s="170"/>
      <c r="EN8" s="170"/>
      <c r="EO8" s="170"/>
      <c r="EP8" s="170"/>
      <c r="EQ8" s="170"/>
      <c r="ER8" s="170"/>
      <c r="ES8" s="170"/>
      <c r="ET8" s="170"/>
      <c r="EU8" s="170"/>
      <c r="EV8" s="170"/>
      <c r="EW8" s="170"/>
      <c r="EX8" s="170"/>
      <c r="EY8" s="170"/>
      <c r="EZ8" s="170"/>
      <c r="FA8" s="170"/>
      <c r="FB8" s="170"/>
      <c r="FC8" s="170"/>
      <c r="FD8" s="170"/>
      <c r="FE8" s="170"/>
      <c r="FF8" s="170"/>
      <c r="FG8" s="170"/>
      <c r="FH8" s="170"/>
      <c r="FI8" s="170"/>
      <c r="FJ8" s="170"/>
      <c r="FK8" s="170"/>
      <c r="FL8" s="170"/>
      <c r="FM8" s="170"/>
      <c r="FN8" s="170"/>
      <c r="FO8" s="170"/>
      <c r="FP8" s="170"/>
      <c r="FQ8" s="170"/>
      <c r="FR8" s="170"/>
      <c r="FS8" s="170"/>
      <c r="FT8" s="170"/>
    </row>
    <row r="9" spans="1:278" s="158" customFormat="1" ht="10.5" customHeight="1" x14ac:dyDescent="0.25">
      <c r="A9" s="510"/>
      <c r="B9" s="511"/>
      <c r="C9" s="511"/>
      <c r="D9" s="511"/>
      <c r="E9" s="511"/>
      <c r="F9" s="511"/>
      <c r="G9" s="511"/>
      <c r="H9" s="511"/>
      <c r="I9" s="511"/>
      <c r="J9" s="511"/>
      <c r="K9" s="511"/>
      <c r="L9" s="511"/>
      <c r="M9" s="511"/>
      <c r="N9" s="511"/>
      <c r="T9" s="168"/>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71"/>
      <c r="AU9" s="171"/>
      <c r="AV9" s="171"/>
      <c r="AW9" s="171"/>
      <c r="AX9" s="171"/>
      <c r="AY9" s="171"/>
      <c r="AZ9" s="171"/>
      <c r="BA9" s="171"/>
      <c r="BB9" s="171"/>
      <c r="BC9" s="171"/>
      <c r="BD9" s="171"/>
      <c r="BE9" s="171"/>
      <c r="BF9" s="171"/>
      <c r="BG9" s="171"/>
      <c r="BH9" s="171"/>
      <c r="BI9" s="171"/>
      <c r="BJ9" s="171"/>
      <c r="BK9" s="171"/>
      <c r="BL9" s="171"/>
      <c r="BM9" s="171"/>
      <c r="BN9" s="171"/>
      <c r="BO9" s="171"/>
      <c r="BP9" s="171"/>
      <c r="BQ9" s="171"/>
      <c r="BR9" s="171"/>
      <c r="BS9" s="171"/>
      <c r="BT9" s="171"/>
      <c r="BU9" s="171"/>
      <c r="BV9" s="171"/>
      <c r="BW9" s="171"/>
      <c r="BX9" s="171"/>
      <c r="BY9" s="171"/>
      <c r="BZ9" s="171"/>
      <c r="CA9" s="171"/>
      <c r="CB9" s="171"/>
      <c r="CC9" s="171"/>
      <c r="CD9" s="171"/>
      <c r="CE9" s="171"/>
      <c r="CF9" s="171"/>
      <c r="CG9" s="171"/>
      <c r="CH9" s="171"/>
      <c r="CI9" s="171"/>
      <c r="CJ9" s="171"/>
      <c r="CK9" s="171"/>
      <c r="CL9" s="171"/>
      <c r="CM9" s="171"/>
      <c r="CN9" s="171"/>
      <c r="CO9" s="171"/>
      <c r="CP9" s="171"/>
      <c r="CQ9" s="171"/>
      <c r="CR9" s="171"/>
      <c r="CS9" s="171"/>
      <c r="CT9" s="171"/>
      <c r="CU9" s="171"/>
      <c r="CV9" s="171"/>
      <c r="CW9" s="171"/>
      <c r="CX9" s="171"/>
      <c r="CY9" s="171"/>
      <c r="CZ9" s="171"/>
      <c r="DA9" s="171"/>
      <c r="DB9" s="171"/>
      <c r="DC9" s="171"/>
      <c r="DD9" s="171"/>
      <c r="DE9" s="171"/>
      <c r="DF9" s="171"/>
      <c r="DG9" s="171"/>
      <c r="DH9" s="171"/>
      <c r="DI9" s="171"/>
      <c r="DJ9" s="171"/>
      <c r="DK9" s="171"/>
      <c r="DL9" s="171"/>
      <c r="DM9" s="171"/>
      <c r="DN9" s="171"/>
      <c r="DO9" s="171"/>
      <c r="DP9" s="171"/>
      <c r="DQ9" s="171"/>
      <c r="DR9" s="171"/>
      <c r="DS9" s="171"/>
      <c r="DT9" s="171"/>
      <c r="DU9" s="171"/>
      <c r="DV9" s="171"/>
      <c r="DW9" s="171"/>
      <c r="DX9" s="171"/>
      <c r="DY9" s="171"/>
      <c r="DZ9" s="171"/>
      <c r="EA9" s="171"/>
      <c r="EB9" s="171"/>
      <c r="EC9" s="171"/>
      <c r="ED9" s="171"/>
      <c r="EE9" s="171"/>
      <c r="EF9" s="171"/>
      <c r="EG9" s="171"/>
      <c r="EH9" s="171"/>
      <c r="EI9" s="171"/>
      <c r="EJ9" s="171"/>
      <c r="EK9" s="171"/>
      <c r="EL9" s="171"/>
      <c r="EM9" s="171"/>
      <c r="EN9" s="171"/>
      <c r="EO9" s="171"/>
      <c r="EP9" s="171"/>
      <c r="EQ9" s="171"/>
      <c r="ER9" s="171"/>
      <c r="ES9" s="171"/>
      <c r="ET9" s="171"/>
      <c r="EU9" s="171"/>
      <c r="EV9" s="171"/>
      <c r="EW9" s="171"/>
      <c r="EX9" s="171"/>
      <c r="EY9" s="171"/>
      <c r="EZ9" s="171"/>
      <c r="FA9" s="171"/>
      <c r="FB9" s="171"/>
      <c r="FC9" s="171"/>
      <c r="FD9" s="171"/>
      <c r="FE9" s="171"/>
      <c r="FF9" s="171"/>
      <c r="FG9" s="171"/>
      <c r="FH9" s="171"/>
      <c r="FI9" s="171"/>
      <c r="FJ9" s="171"/>
      <c r="FK9" s="171"/>
      <c r="FL9" s="171"/>
      <c r="FM9" s="171"/>
      <c r="FN9" s="171"/>
      <c r="FO9" s="171"/>
      <c r="FP9" s="171"/>
      <c r="FQ9" s="171"/>
      <c r="FR9" s="171"/>
      <c r="FS9" s="171"/>
      <c r="FT9" s="171"/>
    </row>
    <row r="10" spans="1:278" s="159" customFormat="1" ht="15" customHeight="1" x14ac:dyDescent="0.2">
      <c r="A10" s="512">
        <f>'Mapa Final'!A10</f>
        <v>1</v>
      </c>
      <c r="B10" s="496" t="str">
        <f>'Mapa Final'!B10</f>
        <v>Demora</v>
      </c>
      <c r="C10" s="515" t="str">
        <f>'Mapa Final'!C10</f>
        <v>Incumplimiento de las metas establecidas</v>
      </c>
      <c r="D10" s="515" t="str">
        <f>'Mapa Final'!D10</f>
        <v>1. Falta de metodologías que permitan agilizar la elaboración de los informes de seguimiento a planes y programas                                         2. Fallas en la programación de las actividades.                       3. Remisión extemporánea del seguimiento de planes y o programas.</v>
      </c>
      <c r="E10" s="476" t="str">
        <f>'Mapa Final'!E10</f>
        <v>Tardanza en la consolidación y análisis del seguimiento a planes y programas</v>
      </c>
      <c r="F10" s="476" t="str">
        <f>'Mapa Final'!F10</f>
        <v>Posibilidad de incumplimiento de las metas establecidas por tardanza en la consolidacion y analisis del seguimiento a planes y programas</v>
      </c>
      <c r="G10" s="476" t="str">
        <f>'Mapa Final'!G10</f>
        <v>Ejecución y Administración de Procesos</v>
      </c>
      <c r="H10" s="479" t="str">
        <f>'Mapa Final'!I10</f>
        <v>Baja</v>
      </c>
      <c r="I10" s="518" t="str">
        <f>'Mapa Final'!L10</f>
        <v>Leve</v>
      </c>
      <c r="J10" s="524" t="str">
        <f>'Mapa Final'!N10</f>
        <v>Bajo</v>
      </c>
      <c r="K10" s="504" t="str">
        <f>'Mapa Final'!AA10</f>
        <v>Baja</v>
      </c>
      <c r="L10" s="504" t="str">
        <f>'Mapa Final'!AE10</f>
        <v>Leve</v>
      </c>
      <c r="M10" s="521" t="str">
        <f>'Mapa Final'!AG10</f>
        <v>Bajo</v>
      </c>
      <c r="N10" s="504" t="str">
        <f>'Mapa Final'!AH10</f>
        <v>Aceptar</v>
      </c>
      <c r="O10" s="507"/>
      <c r="P10" s="507"/>
      <c r="Q10" s="527" t="s">
        <v>8</v>
      </c>
      <c r="R10" s="536">
        <v>44743</v>
      </c>
      <c r="S10" s="536">
        <v>44834</v>
      </c>
      <c r="T10" s="501" t="s">
        <v>555</v>
      </c>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row>
    <row r="11" spans="1:278" s="159" customFormat="1" ht="13.5" customHeight="1" x14ac:dyDescent="0.2">
      <c r="A11" s="513"/>
      <c r="B11" s="348"/>
      <c r="C11" s="516"/>
      <c r="D11" s="516"/>
      <c r="E11" s="477"/>
      <c r="F11" s="477"/>
      <c r="G11" s="477"/>
      <c r="H11" s="480"/>
      <c r="I11" s="519"/>
      <c r="J11" s="525"/>
      <c r="K11" s="505"/>
      <c r="L11" s="505"/>
      <c r="M11" s="522"/>
      <c r="N11" s="505"/>
      <c r="O11" s="508"/>
      <c r="P11" s="508"/>
      <c r="Q11" s="528"/>
      <c r="R11" s="534"/>
      <c r="S11" s="534"/>
      <c r="T11" s="502"/>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row>
    <row r="12" spans="1:278" s="159" customFormat="1" ht="13.5" customHeight="1" x14ac:dyDescent="0.2">
      <c r="A12" s="513"/>
      <c r="B12" s="348"/>
      <c r="C12" s="516"/>
      <c r="D12" s="516"/>
      <c r="E12" s="477"/>
      <c r="F12" s="477"/>
      <c r="G12" s="477"/>
      <c r="H12" s="480"/>
      <c r="I12" s="519"/>
      <c r="J12" s="525"/>
      <c r="K12" s="505"/>
      <c r="L12" s="505"/>
      <c r="M12" s="522"/>
      <c r="N12" s="505"/>
      <c r="O12" s="508"/>
      <c r="P12" s="508"/>
      <c r="Q12" s="528"/>
      <c r="R12" s="534"/>
      <c r="S12" s="534"/>
      <c r="T12" s="502"/>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row>
    <row r="13" spans="1:278" s="159" customFormat="1" ht="13.5" customHeight="1" x14ac:dyDescent="0.2">
      <c r="A13" s="513"/>
      <c r="B13" s="348"/>
      <c r="C13" s="516"/>
      <c r="D13" s="516"/>
      <c r="E13" s="477"/>
      <c r="F13" s="477"/>
      <c r="G13" s="477"/>
      <c r="H13" s="480"/>
      <c r="I13" s="519"/>
      <c r="J13" s="525"/>
      <c r="K13" s="505"/>
      <c r="L13" s="505"/>
      <c r="M13" s="522"/>
      <c r="N13" s="505"/>
      <c r="O13" s="508"/>
      <c r="P13" s="508"/>
      <c r="Q13" s="528"/>
      <c r="R13" s="534"/>
      <c r="S13" s="534"/>
      <c r="T13" s="502"/>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row>
    <row r="14" spans="1:278" s="159" customFormat="1" ht="238.5" customHeight="1" thickBot="1" x14ac:dyDescent="0.25">
      <c r="A14" s="514"/>
      <c r="B14" s="497"/>
      <c r="C14" s="517"/>
      <c r="D14" s="517"/>
      <c r="E14" s="478"/>
      <c r="F14" s="478"/>
      <c r="G14" s="478"/>
      <c r="H14" s="481"/>
      <c r="I14" s="520"/>
      <c r="J14" s="526"/>
      <c r="K14" s="506"/>
      <c r="L14" s="506"/>
      <c r="M14" s="523"/>
      <c r="N14" s="506"/>
      <c r="O14" s="509"/>
      <c r="P14" s="509"/>
      <c r="Q14" s="530"/>
      <c r="R14" s="535"/>
      <c r="S14" s="535"/>
      <c r="T14" s="503"/>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row>
    <row r="15" spans="1:278" s="159" customFormat="1" ht="15" customHeight="1" x14ac:dyDescent="0.2">
      <c r="A15" s="512">
        <f>'Mapa Final'!A13</f>
        <v>2</v>
      </c>
      <c r="B15" s="496" t="str">
        <f>'Mapa Final'!B13</f>
        <v>Incumplimiento</v>
      </c>
      <c r="C15" s="515" t="str">
        <f>'Mapa Final'!C13</f>
        <v>Incumplimiento de las metas establecidas</v>
      </c>
      <c r="D15" s="515" t="str">
        <f>'Mapa Final'!D13</f>
        <v>1. Dependencia de decisiones o trámites desde el nivel central.                                2. Falta de asignación de recursos para la realización de las actividades.                       3. Falta de personal calificado para el desarrollo de los proyectos de la Seccional</v>
      </c>
      <c r="E15" s="476" t="str">
        <f>'Mapa Final'!E13</f>
        <v>Incumplimiento de las metas y  objetivos señalados en el  plan de accion</v>
      </c>
      <c r="F15" s="476" t="str">
        <f>'Mapa Final'!F13</f>
        <v>Posibilidad de incumplimiento de las metas y objetivos señalados en el plan de accion</v>
      </c>
      <c r="G15" s="476" t="str">
        <f>'Mapa Final'!G13</f>
        <v>Ejecución y Administración de Procesos</v>
      </c>
      <c r="H15" s="479" t="str">
        <f>'Mapa Final'!I13</f>
        <v>Baja</v>
      </c>
      <c r="I15" s="518" t="str">
        <f>'Mapa Final'!L13</f>
        <v>Leve</v>
      </c>
      <c r="J15" s="524" t="str">
        <f>'Mapa Final'!N13</f>
        <v>Bajo</v>
      </c>
      <c r="K15" s="504" t="str">
        <f>'Mapa Final'!AA13</f>
        <v>Baja</v>
      </c>
      <c r="L15" s="504" t="str">
        <f>'Mapa Final'!AE13</f>
        <v>Leve</v>
      </c>
      <c r="M15" s="521" t="str">
        <f>'Mapa Final'!AG13</f>
        <v>Bajo</v>
      </c>
      <c r="N15" s="504" t="str">
        <f>'Mapa Final'!AH13</f>
        <v>Aceptar</v>
      </c>
      <c r="O15" s="507"/>
      <c r="P15" s="507"/>
      <c r="Q15" s="527" t="s">
        <v>8</v>
      </c>
      <c r="R15" s="533">
        <v>44743</v>
      </c>
      <c r="S15" s="533">
        <v>44834</v>
      </c>
      <c r="T15" s="501" t="s">
        <v>555</v>
      </c>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row>
    <row r="16" spans="1:278" s="159" customFormat="1" ht="13.5" customHeight="1" x14ac:dyDescent="0.2">
      <c r="A16" s="513"/>
      <c r="B16" s="348"/>
      <c r="C16" s="516"/>
      <c r="D16" s="516"/>
      <c r="E16" s="477"/>
      <c r="F16" s="477"/>
      <c r="G16" s="477"/>
      <c r="H16" s="480"/>
      <c r="I16" s="519"/>
      <c r="J16" s="525"/>
      <c r="K16" s="505"/>
      <c r="L16" s="505"/>
      <c r="M16" s="522"/>
      <c r="N16" s="505"/>
      <c r="O16" s="508"/>
      <c r="P16" s="508"/>
      <c r="Q16" s="528"/>
      <c r="R16" s="534"/>
      <c r="S16" s="534"/>
      <c r="T16" s="502"/>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row>
    <row r="17" spans="1:176" s="159" customFormat="1" ht="13.5" customHeight="1" x14ac:dyDescent="0.2">
      <c r="A17" s="513"/>
      <c r="B17" s="348"/>
      <c r="C17" s="516"/>
      <c r="D17" s="516"/>
      <c r="E17" s="477"/>
      <c r="F17" s="477"/>
      <c r="G17" s="477"/>
      <c r="H17" s="480"/>
      <c r="I17" s="519"/>
      <c r="J17" s="525"/>
      <c r="K17" s="505"/>
      <c r="L17" s="505"/>
      <c r="M17" s="522"/>
      <c r="N17" s="505"/>
      <c r="O17" s="508"/>
      <c r="P17" s="508"/>
      <c r="Q17" s="528"/>
      <c r="R17" s="534"/>
      <c r="S17" s="534"/>
      <c r="T17" s="502"/>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row>
    <row r="18" spans="1:176" s="159" customFormat="1" ht="13.5" customHeight="1" x14ac:dyDescent="0.2">
      <c r="A18" s="513"/>
      <c r="B18" s="348"/>
      <c r="C18" s="516"/>
      <c r="D18" s="516"/>
      <c r="E18" s="477"/>
      <c r="F18" s="477"/>
      <c r="G18" s="477"/>
      <c r="H18" s="480"/>
      <c r="I18" s="519"/>
      <c r="J18" s="525"/>
      <c r="K18" s="505"/>
      <c r="L18" s="505"/>
      <c r="M18" s="522"/>
      <c r="N18" s="505"/>
      <c r="O18" s="508"/>
      <c r="P18" s="508"/>
      <c r="Q18" s="528"/>
      <c r="R18" s="534"/>
      <c r="S18" s="534"/>
      <c r="T18" s="502"/>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row>
    <row r="19" spans="1:176" s="159" customFormat="1" ht="255.75" customHeight="1" thickBot="1" x14ac:dyDescent="0.25">
      <c r="A19" s="514"/>
      <c r="B19" s="497"/>
      <c r="C19" s="517"/>
      <c r="D19" s="517"/>
      <c r="E19" s="478"/>
      <c r="F19" s="478"/>
      <c r="G19" s="478"/>
      <c r="H19" s="481"/>
      <c r="I19" s="520"/>
      <c r="J19" s="526"/>
      <c r="K19" s="506"/>
      <c r="L19" s="506"/>
      <c r="M19" s="523"/>
      <c r="N19" s="506"/>
      <c r="O19" s="509"/>
      <c r="P19" s="509"/>
      <c r="Q19" s="530"/>
      <c r="R19" s="535"/>
      <c r="S19" s="535"/>
      <c r="T19" s="503"/>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row>
    <row r="20" spans="1:176" ht="14.45" customHeight="1" x14ac:dyDescent="0.25">
      <c r="A20" s="512">
        <f>'Mapa Final'!A16</f>
        <v>3</v>
      </c>
      <c r="B20" s="496" t="str">
        <f>'Mapa Final'!B16</f>
        <v>Corrupción</v>
      </c>
      <c r="C20" s="515" t="str">
        <f>'Mapa Final'!C16</f>
        <v>Reputacional(Corrupción)</v>
      </c>
      <c r="D20" s="515" t="str">
        <f>'Mapa Final'!D16</f>
        <v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20" s="476" t="str">
        <f>'Mapa Final'!E16</f>
        <v xml:space="preserve">Carencia de transparencia, etica y valores . </v>
      </c>
      <c r="F20" s="476" t="str">
        <f>'Mapa Final'!F16</f>
        <v xml:space="preserve">Posibilidad de actos indebidos de  los servidores judiciales debido a  la carencia en transparencia, etica y valores </v>
      </c>
      <c r="G20" s="476" t="str">
        <f>'Mapa Final'!G16</f>
        <v>Fraude Interno</v>
      </c>
      <c r="H20" s="479" t="str">
        <f>'Mapa Final'!I16</f>
        <v>Muy Alta</v>
      </c>
      <c r="I20" s="518" t="str">
        <f>'Mapa Final'!L16</f>
        <v>Mayor</v>
      </c>
      <c r="J20" s="524" t="str">
        <f>'Mapa Final'!N16</f>
        <v xml:space="preserve">Alto </v>
      </c>
      <c r="K20" s="504" t="str">
        <f>'Mapa Final'!AA16</f>
        <v>Media</v>
      </c>
      <c r="L20" s="504" t="str">
        <f>'Mapa Final'!AE16</f>
        <v>Mayor</v>
      </c>
      <c r="M20" s="521" t="str">
        <f>'Mapa Final'!AG16</f>
        <v xml:space="preserve">Alto </v>
      </c>
      <c r="N20" s="504" t="str">
        <f>'Mapa Final'!AH16</f>
        <v>Reducir(mitigar)</v>
      </c>
      <c r="O20" s="507"/>
      <c r="P20" s="507"/>
      <c r="Q20" s="529" t="s">
        <v>8</v>
      </c>
      <c r="R20" s="533">
        <v>44743</v>
      </c>
      <c r="S20" s="533">
        <v>44834</v>
      </c>
      <c r="T20" s="501" t="s">
        <v>556</v>
      </c>
    </row>
    <row r="21" spans="1:176" ht="14.45" customHeight="1" x14ac:dyDescent="0.25">
      <c r="A21" s="513"/>
      <c r="B21" s="348"/>
      <c r="C21" s="516"/>
      <c r="D21" s="516"/>
      <c r="E21" s="477"/>
      <c r="F21" s="477"/>
      <c r="G21" s="477"/>
      <c r="H21" s="480"/>
      <c r="I21" s="519"/>
      <c r="J21" s="525"/>
      <c r="K21" s="505"/>
      <c r="L21" s="505"/>
      <c r="M21" s="522"/>
      <c r="N21" s="505"/>
      <c r="O21" s="508"/>
      <c r="P21" s="508"/>
      <c r="Q21" s="529"/>
      <c r="R21" s="534"/>
      <c r="S21" s="534"/>
      <c r="T21" s="502"/>
    </row>
    <row r="22" spans="1:176" ht="14.45" customHeight="1" x14ac:dyDescent="0.25">
      <c r="A22" s="513"/>
      <c r="B22" s="348"/>
      <c r="C22" s="516"/>
      <c r="D22" s="516"/>
      <c r="E22" s="477"/>
      <c r="F22" s="477"/>
      <c r="G22" s="477"/>
      <c r="H22" s="480"/>
      <c r="I22" s="519"/>
      <c r="J22" s="525"/>
      <c r="K22" s="505"/>
      <c r="L22" s="505"/>
      <c r="M22" s="522"/>
      <c r="N22" s="505"/>
      <c r="O22" s="508"/>
      <c r="P22" s="508"/>
      <c r="Q22" s="529"/>
      <c r="R22" s="534"/>
      <c r="S22" s="534"/>
      <c r="T22" s="502"/>
    </row>
    <row r="23" spans="1:176" ht="14.45" customHeight="1" x14ac:dyDescent="0.25">
      <c r="A23" s="513"/>
      <c r="B23" s="348"/>
      <c r="C23" s="516"/>
      <c r="D23" s="516"/>
      <c r="E23" s="477"/>
      <c r="F23" s="477"/>
      <c r="G23" s="477"/>
      <c r="H23" s="480"/>
      <c r="I23" s="519"/>
      <c r="J23" s="525"/>
      <c r="K23" s="505"/>
      <c r="L23" s="505"/>
      <c r="M23" s="522"/>
      <c r="N23" s="505"/>
      <c r="O23" s="508"/>
      <c r="P23" s="508"/>
      <c r="Q23" s="529"/>
      <c r="R23" s="534"/>
      <c r="S23" s="534"/>
      <c r="T23" s="502"/>
    </row>
    <row r="24" spans="1:176" ht="277.5" customHeight="1" thickBot="1" x14ac:dyDescent="0.3">
      <c r="A24" s="514"/>
      <c r="B24" s="497"/>
      <c r="C24" s="517"/>
      <c r="D24" s="517"/>
      <c r="E24" s="478"/>
      <c r="F24" s="478"/>
      <c r="G24" s="478"/>
      <c r="H24" s="481"/>
      <c r="I24" s="520"/>
      <c r="J24" s="526"/>
      <c r="K24" s="506"/>
      <c r="L24" s="506"/>
      <c r="M24" s="523"/>
      <c r="N24" s="506"/>
      <c r="O24" s="509"/>
      <c r="P24" s="509"/>
      <c r="Q24" s="529"/>
      <c r="R24" s="535"/>
      <c r="S24" s="535"/>
      <c r="T24" s="503"/>
    </row>
    <row r="25" spans="1:176" ht="14.45" customHeight="1" x14ac:dyDescent="0.25">
      <c r="A25" s="512">
        <f>'Mapa Final'!A21</f>
        <v>4</v>
      </c>
      <c r="B25" s="496" t="str">
        <f>'Mapa Final'!B21</f>
        <v>Interrupción o demora en el Servicio Público de Administrar  Justicia.</v>
      </c>
      <c r="C25" s="515" t="str">
        <f>'Mapa Final'!C21</f>
        <v>Afectación en la Prestación del Servicio de Justicia</v>
      </c>
      <c r="D25" s="515" t="str">
        <f>'Mapa Final'!D21</f>
        <v>1. Paros que afecten la prestación del servicio.  
2. Huelgas, protestas ciudadana
3. Disturbios o hechos violentos
4.Pandemia
5.Emergencias Ambientales</v>
      </c>
      <c r="E25" s="476" t="str">
        <f>'Mapa Final'!E21</f>
        <v>Suceso de fuerza mayor que imposibilitan la gestión judicial</v>
      </c>
      <c r="F25" s="476" t="str">
        <f>'Mapa Final'!F21</f>
        <v>Posibilidad de  afectación en la Prestación del Servicio de Justicia debido a un suceso de fuerza mayor que imposibilita la gestión judicial</v>
      </c>
      <c r="G25" s="476" t="str">
        <f>'Mapa Final'!G21</f>
        <v>Usuarios, productos y prácticas organizacionales</v>
      </c>
      <c r="H25" s="479" t="str">
        <f>'Mapa Final'!I21</f>
        <v>Muy Alta</v>
      </c>
      <c r="I25" s="518" t="str">
        <f>'Mapa Final'!L21</f>
        <v>Moderado</v>
      </c>
      <c r="J25" s="524" t="str">
        <f>'Mapa Final'!N21</f>
        <v xml:space="preserve">Alto </v>
      </c>
      <c r="K25" s="504" t="str">
        <f>'Mapa Final'!AA21</f>
        <v>Media</v>
      </c>
      <c r="L25" s="504" t="str">
        <f>'Mapa Final'!AE21</f>
        <v>Moderado</v>
      </c>
      <c r="M25" s="521" t="str">
        <f>'Mapa Final'!AG21</f>
        <v>Moderado</v>
      </c>
      <c r="N25" s="504" t="str">
        <f>'Mapa Final'!AH21</f>
        <v>Aceptar</v>
      </c>
      <c r="O25" s="507"/>
      <c r="P25" s="507"/>
      <c r="Q25" s="528" t="s">
        <v>8</v>
      </c>
      <c r="R25" s="533">
        <v>44743</v>
      </c>
      <c r="S25" s="533">
        <v>44834</v>
      </c>
      <c r="T25" s="501" t="s">
        <v>555</v>
      </c>
    </row>
    <row r="26" spans="1:176" ht="14.45" customHeight="1" x14ac:dyDescent="0.25">
      <c r="A26" s="513"/>
      <c r="B26" s="348"/>
      <c r="C26" s="516"/>
      <c r="D26" s="516"/>
      <c r="E26" s="477"/>
      <c r="F26" s="477"/>
      <c r="G26" s="477"/>
      <c r="H26" s="480"/>
      <c r="I26" s="519"/>
      <c r="J26" s="525"/>
      <c r="K26" s="505"/>
      <c r="L26" s="505"/>
      <c r="M26" s="522"/>
      <c r="N26" s="505"/>
      <c r="O26" s="508"/>
      <c r="P26" s="508"/>
      <c r="Q26" s="528"/>
      <c r="R26" s="534"/>
      <c r="S26" s="534"/>
      <c r="T26" s="502"/>
    </row>
    <row r="27" spans="1:176" ht="14.45" customHeight="1" x14ac:dyDescent="0.25">
      <c r="A27" s="513"/>
      <c r="B27" s="348"/>
      <c r="C27" s="516"/>
      <c r="D27" s="516"/>
      <c r="E27" s="477"/>
      <c r="F27" s="477"/>
      <c r="G27" s="477"/>
      <c r="H27" s="480"/>
      <c r="I27" s="519"/>
      <c r="J27" s="525"/>
      <c r="K27" s="505"/>
      <c r="L27" s="505"/>
      <c r="M27" s="522"/>
      <c r="N27" s="505"/>
      <c r="O27" s="508"/>
      <c r="P27" s="508"/>
      <c r="Q27" s="528"/>
      <c r="R27" s="534"/>
      <c r="S27" s="534"/>
      <c r="T27" s="502"/>
    </row>
    <row r="28" spans="1:176" ht="14.45" customHeight="1" x14ac:dyDescent="0.25">
      <c r="A28" s="513"/>
      <c r="B28" s="348"/>
      <c r="C28" s="516"/>
      <c r="D28" s="516"/>
      <c r="E28" s="477"/>
      <c r="F28" s="477"/>
      <c r="G28" s="477"/>
      <c r="H28" s="480"/>
      <c r="I28" s="519"/>
      <c r="J28" s="525"/>
      <c r="K28" s="505"/>
      <c r="L28" s="505"/>
      <c r="M28" s="522"/>
      <c r="N28" s="505"/>
      <c r="O28" s="508"/>
      <c r="P28" s="508"/>
      <c r="Q28" s="528"/>
      <c r="R28" s="534"/>
      <c r="S28" s="534"/>
      <c r="T28" s="502"/>
    </row>
    <row r="29" spans="1:176" ht="102.75" customHeight="1" thickBot="1" x14ac:dyDescent="0.3">
      <c r="A29" s="514"/>
      <c r="B29" s="497"/>
      <c r="C29" s="517"/>
      <c r="D29" s="517"/>
      <c r="E29" s="478"/>
      <c r="F29" s="478"/>
      <c r="G29" s="478"/>
      <c r="H29" s="481"/>
      <c r="I29" s="520"/>
      <c r="J29" s="526"/>
      <c r="K29" s="506"/>
      <c r="L29" s="506"/>
      <c r="M29" s="523"/>
      <c r="N29" s="506"/>
      <c r="O29" s="509"/>
      <c r="P29" s="509"/>
      <c r="Q29" s="530"/>
      <c r="R29" s="535"/>
      <c r="S29" s="535"/>
      <c r="T29" s="503"/>
    </row>
    <row r="30" spans="1:176" ht="14.45" customHeight="1" x14ac:dyDescent="0.25">
      <c r="A30" s="512">
        <f>'Mapa Final'!A26</f>
        <v>5</v>
      </c>
      <c r="B30" s="496" t="str">
        <f>'Mapa Final'!B26</f>
        <v>Inaplicabilidad de la normavidad ambiental vigente</v>
      </c>
      <c r="C30" s="515" t="str">
        <f>'Mapa Final'!C26</f>
        <v xml:space="preserve"> Afectación Ambiental</v>
      </c>
      <c r="D30" s="515" t="str">
        <f>'Mapa Final'!D26</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0" s="476" t="str">
        <f>'Mapa Final'!E26</f>
        <v>Desconocimiento de los lineamientos ambientales y normatividad  ambiental vigente</v>
      </c>
      <c r="F30" s="476" t="str">
        <f>'Mapa Final'!F26</f>
        <v>Posibilidad de afectación ambiental debido al desconocimiento de las lineamientos ambientales y normatividad ambiental vigente</v>
      </c>
      <c r="G30" s="476" t="str">
        <f>'Mapa Final'!G26</f>
        <v>Eventos Ambientales Internos</v>
      </c>
      <c r="H30" s="479" t="str">
        <f>'Mapa Final'!I26</f>
        <v>Media</v>
      </c>
      <c r="I30" s="518" t="str">
        <f>'Mapa Final'!L26</f>
        <v>Moderado</v>
      </c>
      <c r="J30" s="524" t="str">
        <f>'Mapa Final'!N26</f>
        <v>Moderado</v>
      </c>
      <c r="K30" s="504" t="str">
        <f>'Mapa Final'!AA26</f>
        <v>Baja</v>
      </c>
      <c r="L30" s="504" t="str">
        <f>'Mapa Final'!AE26</f>
        <v>Moderado</v>
      </c>
      <c r="M30" s="521" t="str">
        <f>'Mapa Final'!AG26</f>
        <v>Moderado</v>
      </c>
      <c r="N30" s="504" t="str">
        <f>'Mapa Final'!AH26</f>
        <v>Aceptar</v>
      </c>
      <c r="O30" s="507"/>
      <c r="P30" s="507"/>
      <c r="Q30" s="527" t="s">
        <v>8</v>
      </c>
      <c r="R30" s="533">
        <v>44743</v>
      </c>
      <c r="S30" s="533">
        <v>44834</v>
      </c>
      <c r="T30" s="501" t="s">
        <v>555</v>
      </c>
    </row>
    <row r="31" spans="1:176" ht="14.45" customHeight="1" x14ac:dyDescent="0.25">
      <c r="A31" s="513"/>
      <c r="B31" s="348"/>
      <c r="C31" s="516"/>
      <c r="D31" s="516"/>
      <c r="E31" s="477"/>
      <c r="F31" s="477"/>
      <c r="G31" s="477"/>
      <c r="H31" s="480"/>
      <c r="I31" s="519"/>
      <c r="J31" s="525"/>
      <c r="K31" s="505"/>
      <c r="L31" s="505"/>
      <c r="M31" s="522"/>
      <c r="N31" s="505"/>
      <c r="O31" s="508"/>
      <c r="P31" s="508"/>
      <c r="Q31" s="528"/>
      <c r="R31" s="534"/>
      <c r="S31" s="534"/>
      <c r="T31" s="502"/>
    </row>
    <row r="32" spans="1:176" ht="14.45" customHeight="1" x14ac:dyDescent="0.25">
      <c r="A32" s="513"/>
      <c r="B32" s="348"/>
      <c r="C32" s="516"/>
      <c r="D32" s="516"/>
      <c r="E32" s="477"/>
      <c r="F32" s="477"/>
      <c r="G32" s="477"/>
      <c r="H32" s="480"/>
      <c r="I32" s="519"/>
      <c r="J32" s="525"/>
      <c r="K32" s="505"/>
      <c r="L32" s="505"/>
      <c r="M32" s="522"/>
      <c r="N32" s="505"/>
      <c r="O32" s="508"/>
      <c r="P32" s="508"/>
      <c r="Q32" s="528"/>
      <c r="R32" s="534"/>
      <c r="S32" s="534"/>
      <c r="T32" s="502"/>
    </row>
    <row r="33" spans="1:20" ht="14.45" customHeight="1" x14ac:dyDescent="0.25">
      <c r="A33" s="513"/>
      <c r="B33" s="348"/>
      <c r="C33" s="516"/>
      <c r="D33" s="516"/>
      <c r="E33" s="477"/>
      <c r="F33" s="477"/>
      <c r="G33" s="477"/>
      <c r="H33" s="480"/>
      <c r="I33" s="519"/>
      <c r="J33" s="525"/>
      <c r="K33" s="505"/>
      <c r="L33" s="505"/>
      <c r="M33" s="522"/>
      <c r="N33" s="505"/>
      <c r="O33" s="508"/>
      <c r="P33" s="508"/>
      <c r="Q33" s="528"/>
      <c r="R33" s="534"/>
      <c r="S33" s="534"/>
      <c r="T33" s="502"/>
    </row>
    <row r="34" spans="1:20" ht="278.25" customHeight="1" thickBot="1" x14ac:dyDescent="0.3">
      <c r="A34" s="514"/>
      <c r="B34" s="497"/>
      <c r="C34" s="517"/>
      <c r="D34" s="517"/>
      <c r="E34" s="478"/>
      <c r="F34" s="478"/>
      <c r="G34" s="478"/>
      <c r="H34" s="481"/>
      <c r="I34" s="520"/>
      <c r="J34" s="526"/>
      <c r="K34" s="506"/>
      <c r="L34" s="506"/>
      <c r="M34" s="523"/>
      <c r="N34" s="506"/>
      <c r="O34" s="509"/>
      <c r="P34" s="509"/>
      <c r="Q34" s="530"/>
      <c r="R34" s="535"/>
      <c r="S34" s="535"/>
      <c r="T34" s="503"/>
    </row>
  </sheetData>
  <mergeCells count="119">
    <mergeCell ref="A30:A34"/>
    <mergeCell ref="B10:B14"/>
    <mergeCell ref="B15:B19"/>
    <mergeCell ref="B20:B24"/>
    <mergeCell ref="B25:B29"/>
    <mergeCell ref="B30:B34"/>
    <mergeCell ref="P30:P34"/>
    <mergeCell ref="Q30:Q34"/>
    <mergeCell ref="C30:C34"/>
    <mergeCell ref="D30:D34"/>
    <mergeCell ref="E30:E34"/>
    <mergeCell ref="F30:F34"/>
    <mergeCell ref="G30:G34"/>
    <mergeCell ref="H30:H34"/>
    <mergeCell ref="I30:I34"/>
    <mergeCell ref="M25:M29"/>
    <mergeCell ref="G25:G29"/>
    <mergeCell ref="H25:H29"/>
    <mergeCell ref="I25:I29"/>
    <mergeCell ref="J25:J29"/>
    <mergeCell ref="K25:K29"/>
    <mergeCell ref="L25:L29"/>
    <mergeCell ref="A20:A24"/>
    <mergeCell ref="R30:R34"/>
    <mergeCell ref="S30:S34"/>
    <mergeCell ref="T30:T34"/>
    <mergeCell ref="J30:J34"/>
    <mergeCell ref="K30:K34"/>
    <mergeCell ref="L30:L34"/>
    <mergeCell ref="M30:M34"/>
    <mergeCell ref="N30:N34"/>
    <mergeCell ref="O30:O34"/>
    <mergeCell ref="R20:R24"/>
    <mergeCell ref="S20:S24"/>
    <mergeCell ref="T20:T24"/>
    <mergeCell ref="A25:A29"/>
    <mergeCell ref="C25:C29"/>
    <mergeCell ref="D25:D29"/>
    <mergeCell ref="E25:E29"/>
    <mergeCell ref="F25:F29"/>
    <mergeCell ref="J20:J24"/>
    <mergeCell ref="K20:K24"/>
    <mergeCell ref="L20:L24"/>
    <mergeCell ref="M20:M24"/>
    <mergeCell ref="N20:N24"/>
    <mergeCell ref="O20:O24"/>
    <mergeCell ref="S25:S29"/>
    <mergeCell ref="T25:T29"/>
    <mergeCell ref="N25:N29"/>
    <mergeCell ref="O25:O29"/>
    <mergeCell ref="P25:P29"/>
    <mergeCell ref="Q25:Q29"/>
    <mergeCell ref="R25:R29"/>
    <mergeCell ref="C20:C24"/>
    <mergeCell ref="D20:D24"/>
    <mergeCell ref="E20:E24"/>
    <mergeCell ref="F20:F24"/>
    <mergeCell ref="G20:G24"/>
    <mergeCell ref="H20:H24"/>
    <mergeCell ref="I20:I24"/>
    <mergeCell ref="P20:P24"/>
    <mergeCell ref="Q20:Q24"/>
    <mergeCell ref="J15:J19"/>
    <mergeCell ref="K15:K19"/>
    <mergeCell ref="L15:L19"/>
    <mergeCell ref="M15:M19"/>
    <mergeCell ref="I10:I14"/>
    <mergeCell ref="J10:J14"/>
    <mergeCell ref="K10:K14"/>
    <mergeCell ref="L10:L14"/>
    <mergeCell ref="T15:T19"/>
    <mergeCell ref="N15:N19"/>
    <mergeCell ref="O15:O19"/>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A1:C2"/>
    <mergeCell ref="D1:Q3"/>
    <mergeCell ref="O7:O8"/>
    <mergeCell ref="P7:Q7"/>
    <mergeCell ref="R7:S7"/>
    <mergeCell ref="P15:P19"/>
    <mergeCell ref="Q15:Q19"/>
    <mergeCell ref="R15:R19"/>
    <mergeCell ref="S15:S19"/>
    <mergeCell ref="A4:C4"/>
    <mergeCell ref="D4:N4"/>
    <mergeCell ref="O4:Q4"/>
    <mergeCell ref="A5:C5"/>
    <mergeCell ref="D5:N5"/>
    <mergeCell ref="A6:C6"/>
    <mergeCell ref="D6:N6"/>
    <mergeCell ref="A7:F7"/>
    <mergeCell ref="H7:J7"/>
    <mergeCell ref="K7:M7"/>
    <mergeCell ref="N7:N8"/>
    <mergeCell ref="T7:T8"/>
    <mergeCell ref="N10:N14"/>
    <mergeCell ref="O10:O14"/>
    <mergeCell ref="P10:P14"/>
    <mergeCell ref="Q10:Q14"/>
    <mergeCell ref="R10:R14"/>
    <mergeCell ref="G10:G14"/>
    <mergeCell ref="H10:H14"/>
    <mergeCell ref="R1:T3"/>
  </mergeCells>
  <conditionalFormatting sqref="D8:G8 H7 A7:B7 H35:J1048576">
    <cfRule type="containsText" dxfId="633" priority="967" operator="containsText" text="3- Moderado">
      <formula>NOT(ISERROR(SEARCH("3- Moderado",A7)))</formula>
    </cfRule>
    <cfRule type="containsText" dxfId="632" priority="968" operator="containsText" text="6- Moderado">
      <formula>NOT(ISERROR(SEARCH("6- Moderado",A7)))</formula>
    </cfRule>
    <cfRule type="containsText" dxfId="631" priority="969" operator="containsText" text="4- Moderado">
      <formula>NOT(ISERROR(SEARCH("4- Moderado",A7)))</formula>
    </cfRule>
    <cfRule type="containsText" dxfId="630" priority="970" operator="containsText" text="3- Bajo">
      <formula>NOT(ISERROR(SEARCH("3- Bajo",A7)))</formula>
    </cfRule>
    <cfRule type="containsText" dxfId="629" priority="971" operator="containsText" text="4- Bajo">
      <formula>NOT(ISERROR(SEARCH("4- Bajo",A7)))</formula>
    </cfRule>
    <cfRule type="containsText" dxfId="628" priority="972" operator="containsText" text="1- Bajo">
      <formula>NOT(ISERROR(SEARCH("1- Bajo",A7)))</formula>
    </cfRule>
  </conditionalFormatting>
  <conditionalFormatting sqref="H8:J8">
    <cfRule type="containsText" dxfId="627" priority="960" operator="containsText" text="3- Moderado">
      <formula>NOT(ISERROR(SEARCH("3- Moderado",H8)))</formula>
    </cfRule>
    <cfRule type="containsText" dxfId="626" priority="961" operator="containsText" text="6- Moderado">
      <formula>NOT(ISERROR(SEARCH("6- Moderado",H8)))</formula>
    </cfRule>
    <cfRule type="containsText" dxfId="625" priority="962" operator="containsText" text="4- Moderado">
      <formula>NOT(ISERROR(SEARCH("4- Moderado",H8)))</formula>
    </cfRule>
    <cfRule type="containsText" dxfId="624" priority="963" operator="containsText" text="3- Bajo">
      <formula>NOT(ISERROR(SEARCH("3- Bajo",H8)))</formula>
    </cfRule>
    <cfRule type="containsText" dxfId="623" priority="964" operator="containsText" text="4- Bajo">
      <formula>NOT(ISERROR(SEARCH("4- Bajo",H8)))</formula>
    </cfRule>
    <cfRule type="containsText" dxfId="622" priority="966" operator="containsText" text="1- Bajo">
      <formula>NOT(ISERROR(SEARCH("1- Bajo",H8)))</formula>
    </cfRule>
  </conditionalFormatting>
  <conditionalFormatting sqref="J8 J35:J1048576">
    <cfRule type="containsText" dxfId="621" priority="949" operator="containsText" text="25- Extremo">
      <formula>NOT(ISERROR(SEARCH("25- Extremo",J8)))</formula>
    </cfRule>
    <cfRule type="containsText" dxfId="620" priority="950" operator="containsText" text="20- Extremo">
      <formula>NOT(ISERROR(SEARCH("20- Extremo",J8)))</formula>
    </cfRule>
    <cfRule type="containsText" dxfId="619" priority="951" operator="containsText" text="15- Extremo">
      <formula>NOT(ISERROR(SEARCH("15- Extremo",J8)))</formula>
    </cfRule>
    <cfRule type="containsText" dxfId="618" priority="952" operator="containsText" text="10- Extremo">
      <formula>NOT(ISERROR(SEARCH("10- Extremo",J8)))</formula>
    </cfRule>
    <cfRule type="containsText" dxfId="617" priority="953" operator="containsText" text="5- Extremo">
      <formula>NOT(ISERROR(SEARCH("5- Extremo",J8)))</formula>
    </cfRule>
    <cfRule type="containsText" dxfId="616" priority="954" operator="containsText" text="12- Alto">
      <formula>NOT(ISERROR(SEARCH("12- Alto",J8)))</formula>
    </cfRule>
    <cfRule type="containsText" dxfId="615" priority="955" operator="containsText" text="10- Alto">
      <formula>NOT(ISERROR(SEARCH("10- Alto",J8)))</formula>
    </cfRule>
    <cfRule type="containsText" dxfId="614" priority="956" operator="containsText" text="9- Alto">
      <formula>NOT(ISERROR(SEARCH("9- Alto",J8)))</formula>
    </cfRule>
    <cfRule type="containsText" dxfId="613" priority="957" operator="containsText" text="8- Alto">
      <formula>NOT(ISERROR(SEARCH("8- Alto",J8)))</formula>
    </cfRule>
    <cfRule type="containsText" dxfId="612" priority="958" operator="containsText" text="5- Alto">
      <formula>NOT(ISERROR(SEARCH("5- Alto",J8)))</formula>
    </cfRule>
    <cfRule type="containsText" dxfId="611" priority="959" operator="containsText" text="4- Alto">
      <formula>NOT(ISERROR(SEARCH("4- Alto",J8)))</formula>
    </cfRule>
    <cfRule type="containsText" dxfId="610" priority="965" operator="containsText" text="2- Bajo">
      <formula>NOT(ISERROR(SEARCH("2- Bajo",J8)))</formula>
    </cfRule>
  </conditionalFormatting>
  <conditionalFormatting sqref="K8">
    <cfRule type="containsText" dxfId="609" priority="919" operator="containsText" text="3- Moderado">
      <formula>NOT(ISERROR(SEARCH("3- Moderado",K8)))</formula>
    </cfRule>
    <cfRule type="containsText" dxfId="608" priority="920" operator="containsText" text="6- Moderado">
      <formula>NOT(ISERROR(SEARCH("6- Moderado",K8)))</formula>
    </cfRule>
    <cfRule type="containsText" dxfId="607" priority="921" operator="containsText" text="4- Moderado">
      <formula>NOT(ISERROR(SEARCH("4- Moderado",K8)))</formula>
    </cfRule>
    <cfRule type="containsText" dxfId="606" priority="922" operator="containsText" text="3- Bajo">
      <formula>NOT(ISERROR(SEARCH("3- Bajo",K8)))</formula>
    </cfRule>
    <cfRule type="containsText" dxfId="605" priority="923" operator="containsText" text="4- Bajo">
      <formula>NOT(ISERROR(SEARCH("4- Bajo",K8)))</formula>
    </cfRule>
    <cfRule type="containsText" dxfId="604" priority="924" operator="containsText" text="1- Bajo">
      <formula>NOT(ISERROR(SEARCH("1- Bajo",K8)))</formula>
    </cfRule>
  </conditionalFormatting>
  <conditionalFormatting sqref="L8">
    <cfRule type="containsText" dxfId="603" priority="913" operator="containsText" text="3- Moderado">
      <formula>NOT(ISERROR(SEARCH("3- Moderado",L8)))</formula>
    </cfRule>
    <cfRule type="containsText" dxfId="602" priority="914" operator="containsText" text="6- Moderado">
      <formula>NOT(ISERROR(SEARCH("6- Moderado",L8)))</formula>
    </cfRule>
    <cfRule type="containsText" dxfId="601" priority="915" operator="containsText" text="4- Moderado">
      <formula>NOT(ISERROR(SEARCH("4- Moderado",L8)))</formula>
    </cfRule>
    <cfRule type="containsText" dxfId="600" priority="916" operator="containsText" text="3- Bajo">
      <formula>NOT(ISERROR(SEARCH("3- Bajo",L8)))</formula>
    </cfRule>
    <cfRule type="containsText" dxfId="599" priority="917" operator="containsText" text="4- Bajo">
      <formula>NOT(ISERROR(SEARCH("4- Bajo",L8)))</formula>
    </cfRule>
    <cfRule type="containsText" dxfId="598" priority="918" operator="containsText" text="1- Bajo">
      <formula>NOT(ISERROR(SEARCH("1- Bajo",L8)))</formula>
    </cfRule>
  </conditionalFormatting>
  <conditionalFormatting sqref="M8">
    <cfRule type="containsText" dxfId="597" priority="907" operator="containsText" text="3- Moderado">
      <formula>NOT(ISERROR(SEARCH("3- Moderado",M8)))</formula>
    </cfRule>
    <cfRule type="containsText" dxfId="596" priority="908" operator="containsText" text="6- Moderado">
      <formula>NOT(ISERROR(SEARCH("6- Moderado",M8)))</formula>
    </cfRule>
    <cfRule type="containsText" dxfId="595" priority="909" operator="containsText" text="4- Moderado">
      <formula>NOT(ISERROR(SEARCH("4- Moderado",M8)))</formula>
    </cfRule>
    <cfRule type="containsText" dxfId="594" priority="910" operator="containsText" text="3- Bajo">
      <formula>NOT(ISERROR(SEARCH("3- Bajo",M8)))</formula>
    </cfRule>
    <cfRule type="containsText" dxfId="593" priority="911" operator="containsText" text="4- Bajo">
      <formula>NOT(ISERROR(SEARCH("4- Bajo",M8)))</formula>
    </cfRule>
    <cfRule type="containsText" dxfId="592" priority="912" operator="containsText" text="1- Bajo">
      <formula>NOT(ISERROR(SEARCH("1- Bajo",M8)))</formula>
    </cfRule>
  </conditionalFormatting>
  <conditionalFormatting sqref="K10:L10 K15:L15">
    <cfRule type="containsText" dxfId="591" priority="299" operator="containsText" text="3- Moderado">
      <formula>NOT(ISERROR(SEARCH("3- Moderado",K10)))</formula>
    </cfRule>
    <cfRule type="containsText" dxfId="590" priority="300" operator="containsText" text="6- Moderado">
      <formula>NOT(ISERROR(SEARCH("6- Moderado",K10)))</formula>
    </cfRule>
    <cfRule type="containsText" dxfId="589" priority="301" operator="containsText" text="4- Moderado">
      <formula>NOT(ISERROR(SEARCH("4- Moderado",K10)))</formula>
    </cfRule>
    <cfRule type="containsText" dxfId="588" priority="302" operator="containsText" text="3- Bajo">
      <formula>NOT(ISERROR(SEARCH("3- Bajo",K10)))</formula>
    </cfRule>
    <cfRule type="containsText" dxfId="587" priority="303" operator="containsText" text="4- Bajo">
      <formula>NOT(ISERROR(SEARCH("4- Bajo",K10)))</formula>
    </cfRule>
    <cfRule type="containsText" dxfId="586" priority="304" operator="containsText" text="1- Bajo">
      <formula>NOT(ISERROR(SEARCH("1- Bajo",K10)))</formula>
    </cfRule>
  </conditionalFormatting>
  <conditionalFormatting sqref="H10:I10 H15:I15">
    <cfRule type="containsText" dxfId="585" priority="293" operator="containsText" text="3- Moderado">
      <formula>NOT(ISERROR(SEARCH("3- Moderado",H10)))</formula>
    </cfRule>
    <cfRule type="containsText" dxfId="584" priority="294" operator="containsText" text="6- Moderado">
      <formula>NOT(ISERROR(SEARCH("6- Moderado",H10)))</formula>
    </cfRule>
    <cfRule type="containsText" dxfId="583" priority="295" operator="containsText" text="4- Moderado">
      <formula>NOT(ISERROR(SEARCH("4- Moderado",H10)))</formula>
    </cfRule>
    <cfRule type="containsText" dxfId="582" priority="296" operator="containsText" text="3- Bajo">
      <formula>NOT(ISERROR(SEARCH("3- Bajo",H10)))</formula>
    </cfRule>
    <cfRule type="containsText" dxfId="581" priority="297" operator="containsText" text="4- Bajo">
      <formula>NOT(ISERROR(SEARCH("4- Bajo",H10)))</formula>
    </cfRule>
    <cfRule type="containsText" dxfId="580" priority="298" operator="containsText" text="1- Bajo">
      <formula>NOT(ISERROR(SEARCH("1- Bajo",H10)))</formula>
    </cfRule>
  </conditionalFormatting>
  <conditionalFormatting sqref="A10:E10 E15 A15:B15 A20:B20 A25:B25 A30:B30">
    <cfRule type="containsText" dxfId="579" priority="287" operator="containsText" text="3- Moderado">
      <formula>NOT(ISERROR(SEARCH("3- Moderado",A10)))</formula>
    </cfRule>
    <cfRule type="containsText" dxfId="578" priority="288" operator="containsText" text="6- Moderado">
      <formula>NOT(ISERROR(SEARCH("6- Moderado",A10)))</formula>
    </cfRule>
    <cfRule type="containsText" dxfId="577" priority="289" operator="containsText" text="4- Moderado">
      <formula>NOT(ISERROR(SEARCH("4- Moderado",A10)))</formula>
    </cfRule>
    <cfRule type="containsText" dxfId="576" priority="290" operator="containsText" text="3- Bajo">
      <formula>NOT(ISERROR(SEARCH("3- Bajo",A10)))</formula>
    </cfRule>
    <cfRule type="containsText" dxfId="575" priority="291" operator="containsText" text="4- Bajo">
      <formula>NOT(ISERROR(SEARCH("4- Bajo",A10)))</formula>
    </cfRule>
    <cfRule type="containsText" dxfId="574" priority="292" operator="containsText" text="1- Bajo">
      <formula>NOT(ISERROR(SEARCH("1- Bajo",A10)))</formula>
    </cfRule>
  </conditionalFormatting>
  <conditionalFormatting sqref="F10:G10 F15:G15">
    <cfRule type="containsText" dxfId="573" priority="281" operator="containsText" text="3- Moderado">
      <formula>NOT(ISERROR(SEARCH("3- Moderado",F10)))</formula>
    </cfRule>
    <cfRule type="containsText" dxfId="572" priority="282" operator="containsText" text="6- Moderado">
      <formula>NOT(ISERROR(SEARCH("6- Moderado",F10)))</formula>
    </cfRule>
    <cfRule type="containsText" dxfId="571" priority="283" operator="containsText" text="4- Moderado">
      <formula>NOT(ISERROR(SEARCH("4- Moderado",F10)))</formula>
    </cfRule>
    <cfRule type="containsText" dxfId="570" priority="284" operator="containsText" text="3- Bajo">
      <formula>NOT(ISERROR(SEARCH("3- Bajo",F10)))</formula>
    </cfRule>
    <cfRule type="containsText" dxfId="569" priority="285" operator="containsText" text="4- Bajo">
      <formula>NOT(ISERROR(SEARCH("4- Bajo",F10)))</formula>
    </cfRule>
    <cfRule type="containsText" dxfId="568" priority="286" operator="containsText" text="1- Bajo">
      <formula>NOT(ISERROR(SEARCH("1- Bajo",F10)))</formula>
    </cfRule>
  </conditionalFormatting>
  <conditionalFormatting sqref="N10 N15">
    <cfRule type="containsText" dxfId="567" priority="265" operator="containsText" text="3- Moderado">
      <formula>NOT(ISERROR(SEARCH("3- Moderado",N10)))</formula>
    </cfRule>
    <cfRule type="containsText" dxfId="566" priority="266" operator="containsText" text="6- Moderado">
      <formula>NOT(ISERROR(SEARCH("6- Moderado",N10)))</formula>
    </cfRule>
    <cfRule type="containsText" dxfId="565" priority="267" operator="containsText" text="4- Moderado">
      <formula>NOT(ISERROR(SEARCH("4- Moderado",N10)))</formula>
    </cfRule>
    <cfRule type="containsText" dxfId="564" priority="268" operator="containsText" text="3- Bajo">
      <formula>NOT(ISERROR(SEARCH("3- Bajo",N10)))</formula>
    </cfRule>
    <cfRule type="containsText" dxfId="563" priority="269" operator="containsText" text="4- Bajo">
      <formula>NOT(ISERROR(SEARCH("4- Bajo",N10)))</formula>
    </cfRule>
    <cfRule type="containsText" dxfId="562" priority="270" operator="containsText" text="1- Bajo">
      <formula>NOT(ISERROR(SEARCH("1- Bajo",N10)))</formula>
    </cfRule>
  </conditionalFormatting>
  <conditionalFormatting sqref="H10:H19">
    <cfRule type="containsText" dxfId="561" priority="252" operator="containsText" text="Muy Alta">
      <formula>NOT(ISERROR(SEARCH("Muy Alta",H10)))</formula>
    </cfRule>
    <cfRule type="containsText" dxfId="560" priority="253" operator="containsText" text="Alta">
      <formula>NOT(ISERROR(SEARCH("Alta",H10)))</formula>
    </cfRule>
    <cfRule type="containsText" dxfId="559" priority="254" operator="containsText" text="Muy Alta">
      <formula>NOT(ISERROR(SEARCH("Muy Alta",H10)))</formula>
    </cfRule>
    <cfRule type="containsText" dxfId="558" priority="259" operator="containsText" text="Muy Baja">
      <formula>NOT(ISERROR(SEARCH("Muy Baja",H10)))</formula>
    </cfRule>
    <cfRule type="containsText" dxfId="557" priority="260" operator="containsText" text="Baja">
      <formula>NOT(ISERROR(SEARCH("Baja",H10)))</formula>
    </cfRule>
    <cfRule type="containsText" dxfId="556" priority="261" operator="containsText" text="Media">
      <formula>NOT(ISERROR(SEARCH("Media",H10)))</formula>
    </cfRule>
    <cfRule type="containsText" dxfId="555" priority="262" operator="containsText" text="Alta">
      <formula>NOT(ISERROR(SEARCH("Alta",H10)))</formula>
    </cfRule>
    <cfRule type="containsText" dxfId="554" priority="264" operator="containsText" text="Muy Alta">
      <formula>NOT(ISERROR(SEARCH("Muy Alta",H10)))</formula>
    </cfRule>
  </conditionalFormatting>
  <conditionalFormatting sqref="I10:I19">
    <cfRule type="containsText" dxfId="553" priority="255" operator="containsText" text="Catastrófico">
      <formula>NOT(ISERROR(SEARCH("Catastrófico",I10)))</formula>
    </cfRule>
    <cfRule type="containsText" dxfId="552" priority="256" operator="containsText" text="Mayor">
      <formula>NOT(ISERROR(SEARCH("Mayor",I10)))</formula>
    </cfRule>
    <cfRule type="containsText" dxfId="551" priority="257" operator="containsText" text="Menor">
      <formula>NOT(ISERROR(SEARCH("Menor",I10)))</formula>
    </cfRule>
    <cfRule type="containsText" dxfId="550" priority="258" operator="containsText" text="Leve">
      <formula>NOT(ISERROR(SEARCH("Leve",I10)))</formula>
    </cfRule>
    <cfRule type="containsText" dxfId="549" priority="263" operator="containsText" text="Moderado">
      <formula>NOT(ISERROR(SEARCH("Moderado",I10)))</formula>
    </cfRule>
  </conditionalFormatting>
  <conditionalFormatting sqref="K10:K19">
    <cfRule type="containsText" dxfId="548" priority="250" operator="containsText" text="Media">
      <formula>NOT(ISERROR(SEARCH("Media",K10)))</formula>
    </cfRule>
  </conditionalFormatting>
  <conditionalFormatting sqref="L10:L19">
    <cfRule type="containsText" dxfId="547" priority="249" operator="containsText" text="Moderado">
      <formula>NOT(ISERROR(SEARCH("Moderado",L10)))</formula>
    </cfRule>
  </conditionalFormatting>
  <conditionalFormatting sqref="C15">
    <cfRule type="containsText" dxfId="546" priority="243" operator="containsText" text="3- Moderado">
      <formula>NOT(ISERROR(SEARCH("3- Moderado",C15)))</formula>
    </cfRule>
    <cfRule type="containsText" dxfId="545" priority="244" operator="containsText" text="6- Moderado">
      <formula>NOT(ISERROR(SEARCH("6- Moderado",C15)))</formula>
    </cfRule>
    <cfRule type="containsText" dxfId="544" priority="245" operator="containsText" text="4- Moderado">
      <formula>NOT(ISERROR(SEARCH("4- Moderado",C15)))</formula>
    </cfRule>
    <cfRule type="containsText" dxfId="543" priority="246" operator="containsText" text="3- Bajo">
      <formula>NOT(ISERROR(SEARCH("3- Bajo",C15)))</formula>
    </cfRule>
    <cfRule type="containsText" dxfId="542" priority="247" operator="containsText" text="4- Bajo">
      <formula>NOT(ISERROR(SEARCH("4- Bajo",C15)))</formula>
    </cfRule>
    <cfRule type="containsText" dxfId="541" priority="248" operator="containsText" text="1- Bajo">
      <formula>NOT(ISERROR(SEARCH("1- Bajo",C15)))</formula>
    </cfRule>
  </conditionalFormatting>
  <conditionalFormatting sqref="D15">
    <cfRule type="containsText" dxfId="540" priority="237" operator="containsText" text="3- Moderado">
      <formula>NOT(ISERROR(SEARCH("3- Moderado",D15)))</formula>
    </cfRule>
    <cfRule type="containsText" dxfId="539" priority="238" operator="containsText" text="6- Moderado">
      <formula>NOT(ISERROR(SEARCH("6- Moderado",D15)))</formula>
    </cfRule>
    <cfRule type="containsText" dxfId="538" priority="239" operator="containsText" text="4- Moderado">
      <formula>NOT(ISERROR(SEARCH("4- Moderado",D15)))</formula>
    </cfRule>
    <cfRule type="containsText" dxfId="537" priority="240" operator="containsText" text="3- Bajo">
      <formula>NOT(ISERROR(SEARCH("3- Bajo",D15)))</formula>
    </cfRule>
    <cfRule type="containsText" dxfId="536" priority="241" operator="containsText" text="4- Bajo">
      <formula>NOT(ISERROR(SEARCH("4- Bajo",D15)))</formula>
    </cfRule>
    <cfRule type="containsText" dxfId="535" priority="242" operator="containsText" text="1- Bajo">
      <formula>NOT(ISERROR(SEARCH("1- Bajo",D15)))</formula>
    </cfRule>
  </conditionalFormatting>
  <conditionalFormatting sqref="J10:J19">
    <cfRule type="containsText" dxfId="534" priority="236" operator="containsText" text="Moderado">
      <formula>NOT(ISERROR(SEARCH("Moderado",J10)))</formula>
    </cfRule>
  </conditionalFormatting>
  <conditionalFormatting sqref="J10:J19">
    <cfRule type="containsText" dxfId="533" priority="234" operator="containsText" text="Bajo">
      <formula>NOT(ISERROR(SEARCH("Bajo",J10)))</formula>
    </cfRule>
    <cfRule type="containsText" dxfId="532" priority="235" operator="containsText" text="Extremo">
      <formula>NOT(ISERROR(SEARCH("Extremo",J10)))</formula>
    </cfRule>
  </conditionalFormatting>
  <conditionalFormatting sqref="K10:K19">
    <cfRule type="containsText" dxfId="531" priority="232" operator="containsText" text="Baja">
      <formula>NOT(ISERROR(SEARCH("Baja",K10)))</formula>
    </cfRule>
    <cfRule type="containsText" dxfId="530" priority="233" operator="containsText" text="Muy Baja">
      <formula>NOT(ISERROR(SEARCH("Muy Baja",K10)))</formula>
    </cfRule>
  </conditionalFormatting>
  <conditionalFormatting sqref="K10:K19">
    <cfRule type="containsText" dxfId="529" priority="230" operator="containsText" text="Muy Alta">
      <formula>NOT(ISERROR(SEARCH("Muy Alta",K10)))</formula>
    </cfRule>
    <cfRule type="containsText" dxfId="528" priority="231" operator="containsText" text="Alta">
      <formula>NOT(ISERROR(SEARCH("Alta",K10)))</formula>
    </cfRule>
  </conditionalFormatting>
  <conditionalFormatting sqref="L10:L19">
    <cfRule type="containsText" dxfId="527" priority="226" operator="containsText" text="Catastrófico">
      <formula>NOT(ISERROR(SEARCH("Catastrófico",L10)))</formula>
    </cfRule>
    <cfRule type="containsText" dxfId="526" priority="227" operator="containsText" text="Mayor">
      <formula>NOT(ISERROR(SEARCH("Mayor",L10)))</formula>
    </cfRule>
    <cfRule type="containsText" dxfId="525" priority="228" operator="containsText" text="Menor">
      <formula>NOT(ISERROR(SEARCH("Menor",L10)))</formula>
    </cfRule>
    <cfRule type="containsText" dxfId="524" priority="229" operator="containsText" text="Leve">
      <formula>NOT(ISERROR(SEARCH("Leve",L10)))</formula>
    </cfRule>
  </conditionalFormatting>
  <conditionalFormatting sqref="K20:L20">
    <cfRule type="containsText" dxfId="523" priority="196" operator="containsText" text="3- Moderado">
      <formula>NOT(ISERROR(SEARCH("3- Moderado",K20)))</formula>
    </cfRule>
    <cfRule type="containsText" dxfId="522" priority="197" operator="containsText" text="6- Moderado">
      <formula>NOT(ISERROR(SEARCH("6- Moderado",K20)))</formula>
    </cfRule>
    <cfRule type="containsText" dxfId="521" priority="198" operator="containsText" text="4- Moderado">
      <formula>NOT(ISERROR(SEARCH("4- Moderado",K20)))</formula>
    </cfRule>
    <cfRule type="containsText" dxfId="520" priority="199" operator="containsText" text="3- Bajo">
      <formula>NOT(ISERROR(SEARCH("3- Bajo",K20)))</formula>
    </cfRule>
    <cfRule type="containsText" dxfId="519" priority="200" operator="containsText" text="4- Bajo">
      <formula>NOT(ISERROR(SEARCH("4- Bajo",K20)))</formula>
    </cfRule>
    <cfRule type="containsText" dxfId="518" priority="201" operator="containsText" text="1- Bajo">
      <formula>NOT(ISERROR(SEARCH("1- Bajo",K20)))</formula>
    </cfRule>
  </conditionalFormatting>
  <conditionalFormatting sqref="H20:I20">
    <cfRule type="containsText" dxfId="517" priority="190" operator="containsText" text="3- Moderado">
      <formula>NOT(ISERROR(SEARCH("3- Moderado",H20)))</formula>
    </cfRule>
    <cfRule type="containsText" dxfId="516" priority="191" operator="containsText" text="6- Moderado">
      <formula>NOT(ISERROR(SEARCH("6- Moderado",H20)))</formula>
    </cfRule>
    <cfRule type="containsText" dxfId="515" priority="192" operator="containsText" text="4- Moderado">
      <formula>NOT(ISERROR(SEARCH("4- Moderado",H20)))</formula>
    </cfRule>
    <cfRule type="containsText" dxfId="514" priority="193" operator="containsText" text="3- Bajo">
      <formula>NOT(ISERROR(SEARCH("3- Bajo",H20)))</formula>
    </cfRule>
    <cfRule type="containsText" dxfId="513" priority="194" operator="containsText" text="4- Bajo">
      <formula>NOT(ISERROR(SEARCH("4- Bajo",H20)))</formula>
    </cfRule>
    <cfRule type="containsText" dxfId="512" priority="195" operator="containsText" text="1- Bajo">
      <formula>NOT(ISERROR(SEARCH("1- Bajo",H20)))</formula>
    </cfRule>
  </conditionalFormatting>
  <conditionalFormatting sqref="C20:E20">
    <cfRule type="containsText" dxfId="511" priority="184" operator="containsText" text="3- Moderado">
      <formula>NOT(ISERROR(SEARCH("3- Moderado",C20)))</formula>
    </cfRule>
    <cfRule type="containsText" dxfId="510" priority="185" operator="containsText" text="6- Moderado">
      <formula>NOT(ISERROR(SEARCH("6- Moderado",C20)))</formula>
    </cfRule>
    <cfRule type="containsText" dxfId="509" priority="186" operator="containsText" text="4- Moderado">
      <formula>NOT(ISERROR(SEARCH("4- Moderado",C20)))</formula>
    </cfRule>
    <cfRule type="containsText" dxfId="508" priority="187" operator="containsText" text="3- Bajo">
      <formula>NOT(ISERROR(SEARCH("3- Bajo",C20)))</formula>
    </cfRule>
    <cfRule type="containsText" dxfId="507" priority="188" operator="containsText" text="4- Bajo">
      <formula>NOT(ISERROR(SEARCH("4- Bajo",C20)))</formula>
    </cfRule>
    <cfRule type="containsText" dxfId="506" priority="189" operator="containsText" text="1- Bajo">
      <formula>NOT(ISERROR(SEARCH("1- Bajo",C20)))</formula>
    </cfRule>
  </conditionalFormatting>
  <conditionalFormatting sqref="F20:G20">
    <cfRule type="containsText" dxfId="505" priority="178" operator="containsText" text="3- Moderado">
      <formula>NOT(ISERROR(SEARCH("3- Moderado",F20)))</formula>
    </cfRule>
    <cfRule type="containsText" dxfId="504" priority="179" operator="containsText" text="6- Moderado">
      <formula>NOT(ISERROR(SEARCH("6- Moderado",F20)))</formula>
    </cfRule>
    <cfRule type="containsText" dxfId="503" priority="180" operator="containsText" text="4- Moderado">
      <formula>NOT(ISERROR(SEARCH("4- Moderado",F20)))</formula>
    </cfRule>
    <cfRule type="containsText" dxfId="502" priority="181" operator="containsText" text="3- Bajo">
      <formula>NOT(ISERROR(SEARCH("3- Bajo",F20)))</formula>
    </cfRule>
    <cfRule type="containsText" dxfId="501" priority="182" operator="containsText" text="4- Bajo">
      <formula>NOT(ISERROR(SEARCH("4- Bajo",F20)))</formula>
    </cfRule>
    <cfRule type="containsText" dxfId="500" priority="183" operator="containsText" text="1- Bajo">
      <formula>NOT(ISERROR(SEARCH("1- Bajo",F20)))</formula>
    </cfRule>
  </conditionalFormatting>
  <conditionalFormatting sqref="J20:J24">
    <cfRule type="containsText" dxfId="499" priority="173" operator="containsText" text="Bajo">
      <formula>NOT(ISERROR(SEARCH("Bajo",J20)))</formula>
    </cfRule>
    <cfRule type="containsText" dxfId="498" priority="174" operator="containsText" text="Moderado">
      <formula>NOT(ISERROR(SEARCH("Moderado",J20)))</formula>
    </cfRule>
    <cfRule type="containsText" dxfId="497" priority="175" operator="containsText" text="Alto">
      <formula>NOT(ISERROR(SEARCH("Alto",J20)))</formula>
    </cfRule>
    <cfRule type="containsText" dxfId="496" priority="176" operator="containsText" text="Extremo">
      <formula>NOT(ISERROR(SEARCH("Extremo",J20)))</formula>
    </cfRule>
    <cfRule type="colorScale" priority="177">
      <colorScale>
        <cfvo type="min"/>
        <cfvo type="max"/>
        <color rgb="FFFF7128"/>
        <color rgb="FFFFEF9C"/>
      </colorScale>
    </cfRule>
  </conditionalFormatting>
  <conditionalFormatting sqref="M20:M24">
    <cfRule type="containsText" dxfId="495" priority="148" operator="containsText" text="Moderado">
      <formula>NOT(ISERROR(SEARCH("Moderado",M20)))</formula>
    </cfRule>
    <cfRule type="containsText" dxfId="494" priority="168" operator="containsText" text="Bajo">
      <formula>NOT(ISERROR(SEARCH("Bajo",M20)))</formula>
    </cfRule>
    <cfRule type="containsText" dxfId="493" priority="169" operator="containsText" text="Moderado">
      <formula>NOT(ISERROR(SEARCH("Moderado",M20)))</formula>
    </cfRule>
    <cfRule type="containsText" dxfId="492" priority="170" operator="containsText" text="Alto">
      <formula>NOT(ISERROR(SEARCH("Alto",M20)))</formula>
    </cfRule>
    <cfRule type="containsText" dxfId="491" priority="171" operator="containsText" text="Extremo">
      <formula>NOT(ISERROR(SEARCH("Extremo",M20)))</formula>
    </cfRule>
    <cfRule type="colorScale" priority="172">
      <colorScale>
        <cfvo type="min"/>
        <cfvo type="max"/>
        <color rgb="FFFF7128"/>
        <color rgb="FFFFEF9C"/>
      </colorScale>
    </cfRule>
  </conditionalFormatting>
  <conditionalFormatting sqref="N20">
    <cfRule type="containsText" dxfId="490" priority="162" operator="containsText" text="3- Moderado">
      <formula>NOT(ISERROR(SEARCH("3- Moderado",N20)))</formula>
    </cfRule>
    <cfRule type="containsText" dxfId="489" priority="163" operator="containsText" text="6- Moderado">
      <formula>NOT(ISERROR(SEARCH("6- Moderado",N20)))</formula>
    </cfRule>
    <cfRule type="containsText" dxfId="488" priority="164" operator="containsText" text="4- Moderado">
      <formula>NOT(ISERROR(SEARCH("4- Moderado",N20)))</formula>
    </cfRule>
    <cfRule type="containsText" dxfId="487" priority="165" operator="containsText" text="3- Bajo">
      <formula>NOT(ISERROR(SEARCH("3- Bajo",N20)))</formula>
    </cfRule>
    <cfRule type="containsText" dxfId="486" priority="166" operator="containsText" text="4- Bajo">
      <formula>NOT(ISERROR(SEARCH("4- Bajo",N20)))</formula>
    </cfRule>
    <cfRule type="containsText" dxfId="485" priority="167" operator="containsText" text="1- Bajo">
      <formula>NOT(ISERROR(SEARCH("1- Bajo",N20)))</formula>
    </cfRule>
  </conditionalFormatting>
  <conditionalFormatting sqref="H20:H24">
    <cfRule type="containsText" dxfId="484" priority="149" operator="containsText" text="Muy Alta">
      <formula>NOT(ISERROR(SEARCH("Muy Alta",H20)))</formula>
    </cfRule>
    <cfRule type="containsText" dxfId="483" priority="150" operator="containsText" text="Alta">
      <formula>NOT(ISERROR(SEARCH("Alta",H20)))</formula>
    </cfRule>
    <cfRule type="containsText" dxfId="482" priority="151" operator="containsText" text="Muy Alta">
      <formula>NOT(ISERROR(SEARCH("Muy Alta",H20)))</formula>
    </cfRule>
    <cfRule type="containsText" dxfId="481" priority="156" operator="containsText" text="Muy Baja">
      <formula>NOT(ISERROR(SEARCH("Muy Baja",H20)))</formula>
    </cfRule>
    <cfRule type="containsText" dxfId="480" priority="157" operator="containsText" text="Baja">
      <formula>NOT(ISERROR(SEARCH("Baja",H20)))</formula>
    </cfRule>
    <cfRule type="containsText" dxfId="479" priority="158" operator="containsText" text="Media">
      <formula>NOT(ISERROR(SEARCH("Media",H20)))</formula>
    </cfRule>
    <cfRule type="containsText" dxfId="478" priority="159" operator="containsText" text="Alta">
      <formula>NOT(ISERROR(SEARCH("Alta",H20)))</formula>
    </cfRule>
    <cfRule type="containsText" dxfId="477" priority="161" operator="containsText" text="Muy Alta">
      <formula>NOT(ISERROR(SEARCH("Muy Alta",H20)))</formula>
    </cfRule>
  </conditionalFormatting>
  <conditionalFormatting sqref="I20:I24">
    <cfRule type="containsText" dxfId="476" priority="152" operator="containsText" text="Catastrófico">
      <formula>NOT(ISERROR(SEARCH("Catastrófico",I20)))</formula>
    </cfRule>
    <cfRule type="containsText" dxfId="475" priority="153" operator="containsText" text="Mayor">
      <formula>NOT(ISERROR(SEARCH("Mayor",I20)))</formula>
    </cfRule>
    <cfRule type="containsText" dxfId="474" priority="154" operator="containsText" text="Menor">
      <formula>NOT(ISERROR(SEARCH("Menor",I20)))</formula>
    </cfRule>
    <cfRule type="containsText" dxfId="473" priority="155" operator="containsText" text="Leve">
      <formula>NOT(ISERROR(SEARCH("Leve",I20)))</formula>
    </cfRule>
    <cfRule type="containsText" dxfId="472" priority="160" operator="containsText" text="Moderado">
      <formula>NOT(ISERROR(SEARCH("Moderado",I20)))</formula>
    </cfRule>
  </conditionalFormatting>
  <conditionalFormatting sqref="K20:K24">
    <cfRule type="containsText" dxfId="471" priority="147" operator="containsText" text="Media">
      <formula>NOT(ISERROR(SEARCH("Media",K20)))</formula>
    </cfRule>
  </conditionalFormatting>
  <conditionalFormatting sqref="L20:L24">
    <cfRule type="containsText" dxfId="470" priority="146" operator="containsText" text="Moderado">
      <formula>NOT(ISERROR(SEARCH("Moderado",L20)))</formula>
    </cfRule>
  </conditionalFormatting>
  <conditionalFormatting sqref="J20:J24">
    <cfRule type="containsText" dxfId="469" priority="145" operator="containsText" text="Moderado">
      <formula>NOT(ISERROR(SEARCH("Moderado",J20)))</formula>
    </cfRule>
  </conditionalFormatting>
  <conditionalFormatting sqref="J20:J24">
    <cfRule type="containsText" dxfId="468" priority="143" operator="containsText" text="Bajo">
      <formula>NOT(ISERROR(SEARCH("Bajo",J20)))</formula>
    </cfRule>
    <cfRule type="containsText" dxfId="467" priority="144" operator="containsText" text="Extremo">
      <formula>NOT(ISERROR(SEARCH("Extremo",J20)))</formula>
    </cfRule>
  </conditionalFormatting>
  <conditionalFormatting sqref="K20:K24">
    <cfRule type="containsText" dxfId="466" priority="141" operator="containsText" text="Baja">
      <formula>NOT(ISERROR(SEARCH("Baja",K20)))</formula>
    </cfRule>
    <cfRule type="containsText" dxfId="465" priority="142" operator="containsText" text="Muy Baja">
      <formula>NOT(ISERROR(SEARCH("Muy Baja",K20)))</formula>
    </cfRule>
  </conditionalFormatting>
  <conditionalFormatting sqref="K20:K24">
    <cfRule type="containsText" dxfId="464" priority="139" operator="containsText" text="Muy Alta">
      <formula>NOT(ISERROR(SEARCH("Muy Alta",K20)))</formula>
    </cfRule>
    <cfRule type="containsText" dxfId="463" priority="140" operator="containsText" text="Alta">
      <formula>NOT(ISERROR(SEARCH("Alta",K20)))</formula>
    </cfRule>
  </conditionalFormatting>
  <conditionalFormatting sqref="L20:L24">
    <cfRule type="containsText" dxfId="462" priority="135" operator="containsText" text="Catastrófico">
      <formula>NOT(ISERROR(SEARCH("Catastrófico",L20)))</formula>
    </cfRule>
    <cfRule type="containsText" dxfId="461" priority="136" operator="containsText" text="Mayor">
      <formula>NOT(ISERROR(SEARCH("Mayor",L20)))</formula>
    </cfRule>
    <cfRule type="containsText" dxfId="460" priority="137" operator="containsText" text="Menor">
      <formula>NOT(ISERROR(SEARCH("Menor",L20)))</formula>
    </cfRule>
    <cfRule type="containsText" dxfId="459" priority="138" operator="containsText" text="Leve">
      <formula>NOT(ISERROR(SEARCH("Leve",L20)))</formula>
    </cfRule>
  </conditionalFormatting>
  <conditionalFormatting sqref="K25:L25">
    <cfRule type="containsText" dxfId="458" priority="129" operator="containsText" text="3- Moderado">
      <formula>NOT(ISERROR(SEARCH("3- Moderado",K25)))</formula>
    </cfRule>
    <cfRule type="containsText" dxfId="457" priority="130" operator="containsText" text="6- Moderado">
      <formula>NOT(ISERROR(SEARCH("6- Moderado",K25)))</formula>
    </cfRule>
    <cfRule type="containsText" dxfId="456" priority="131" operator="containsText" text="4- Moderado">
      <formula>NOT(ISERROR(SEARCH("4- Moderado",K25)))</formula>
    </cfRule>
    <cfRule type="containsText" dxfId="455" priority="132" operator="containsText" text="3- Bajo">
      <formula>NOT(ISERROR(SEARCH("3- Bajo",K25)))</formula>
    </cfRule>
    <cfRule type="containsText" dxfId="454" priority="133" operator="containsText" text="4- Bajo">
      <formula>NOT(ISERROR(SEARCH("4- Bajo",K25)))</formula>
    </cfRule>
    <cfRule type="containsText" dxfId="453" priority="134" operator="containsText" text="1- Bajo">
      <formula>NOT(ISERROR(SEARCH("1- Bajo",K25)))</formula>
    </cfRule>
  </conditionalFormatting>
  <conditionalFormatting sqref="H25:I25">
    <cfRule type="containsText" dxfId="452" priority="123" operator="containsText" text="3- Moderado">
      <formula>NOT(ISERROR(SEARCH("3- Moderado",H25)))</formula>
    </cfRule>
    <cfRule type="containsText" dxfId="451" priority="124" operator="containsText" text="6- Moderado">
      <formula>NOT(ISERROR(SEARCH("6- Moderado",H25)))</formula>
    </cfRule>
    <cfRule type="containsText" dxfId="450" priority="125" operator="containsText" text="4- Moderado">
      <formula>NOT(ISERROR(SEARCH("4- Moderado",H25)))</formula>
    </cfRule>
    <cfRule type="containsText" dxfId="449" priority="126" operator="containsText" text="3- Bajo">
      <formula>NOT(ISERROR(SEARCH("3- Bajo",H25)))</formula>
    </cfRule>
    <cfRule type="containsText" dxfId="448" priority="127" operator="containsText" text="4- Bajo">
      <formula>NOT(ISERROR(SEARCH("4- Bajo",H25)))</formula>
    </cfRule>
    <cfRule type="containsText" dxfId="447" priority="128" operator="containsText" text="1- Bajo">
      <formula>NOT(ISERROR(SEARCH("1- Bajo",H25)))</formula>
    </cfRule>
  </conditionalFormatting>
  <conditionalFormatting sqref="C25:E25">
    <cfRule type="containsText" dxfId="446" priority="117" operator="containsText" text="3- Moderado">
      <formula>NOT(ISERROR(SEARCH("3- Moderado",C25)))</formula>
    </cfRule>
    <cfRule type="containsText" dxfId="445" priority="118" operator="containsText" text="6- Moderado">
      <formula>NOT(ISERROR(SEARCH("6- Moderado",C25)))</formula>
    </cfRule>
    <cfRule type="containsText" dxfId="444" priority="119" operator="containsText" text="4- Moderado">
      <formula>NOT(ISERROR(SEARCH("4- Moderado",C25)))</formula>
    </cfRule>
    <cfRule type="containsText" dxfId="443" priority="120" operator="containsText" text="3- Bajo">
      <formula>NOT(ISERROR(SEARCH("3- Bajo",C25)))</formula>
    </cfRule>
    <cfRule type="containsText" dxfId="442" priority="121" operator="containsText" text="4- Bajo">
      <formula>NOT(ISERROR(SEARCH("4- Bajo",C25)))</formula>
    </cfRule>
    <cfRule type="containsText" dxfId="441" priority="122" operator="containsText" text="1- Bajo">
      <formula>NOT(ISERROR(SEARCH("1- Bajo",C25)))</formula>
    </cfRule>
  </conditionalFormatting>
  <conditionalFormatting sqref="F25:G25">
    <cfRule type="containsText" dxfId="440" priority="111" operator="containsText" text="3- Moderado">
      <formula>NOT(ISERROR(SEARCH("3- Moderado",F25)))</formula>
    </cfRule>
    <cfRule type="containsText" dxfId="439" priority="112" operator="containsText" text="6- Moderado">
      <formula>NOT(ISERROR(SEARCH("6- Moderado",F25)))</formula>
    </cfRule>
    <cfRule type="containsText" dxfId="438" priority="113" operator="containsText" text="4- Moderado">
      <formula>NOT(ISERROR(SEARCH("4- Moderado",F25)))</formula>
    </cfRule>
    <cfRule type="containsText" dxfId="437" priority="114" operator="containsText" text="3- Bajo">
      <formula>NOT(ISERROR(SEARCH("3- Bajo",F25)))</formula>
    </cfRule>
    <cfRule type="containsText" dxfId="436" priority="115" operator="containsText" text="4- Bajo">
      <formula>NOT(ISERROR(SEARCH("4- Bajo",F25)))</formula>
    </cfRule>
    <cfRule type="containsText" dxfId="435" priority="116" operator="containsText" text="1- Bajo">
      <formula>NOT(ISERROR(SEARCH("1- Bajo",F25)))</formula>
    </cfRule>
  </conditionalFormatting>
  <conditionalFormatting sqref="J25:J29">
    <cfRule type="containsText" dxfId="434" priority="106" operator="containsText" text="Bajo">
      <formula>NOT(ISERROR(SEARCH("Bajo",J25)))</formula>
    </cfRule>
    <cfRule type="containsText" dxfId="433" priority="107" operator="containsText" text="Moderado">
      <formula>NOT(ISERROR(SEARCH("Moderado",J25)))</formula>
    </cfRule>
    <cfRule type="containsText" dxfId="432" priority="108" operator="containsText" text="Alto">
      <formula>NOT(ISERROR(SEARCH("Alto",J25)))</formula>
    </cfRule>
    <cfRule type="containsText" dxfId="431" priority="109" operator="containsText" text="Extremo">
      <formula>NOT(ISERROR(SEARCH("Extremo",J25)))</formula>
    </cfRule>
    <cfRule type="colorScale" priority="110">
      <colorScale>
        <cfvo type="min"/>
        <cfvo type="max"/>
        <color rgb="FFFF7128"/>
        <color rgb="FFFFEF9C"/>
      </colorScale>
    </cfRule>
  </conditionalFormatting>
  <conditionalFormatting sqref="M25:M29">
    <cfRule type="containsText" dxfId="430" priority="81" operator="containsText" text="Moderado">
      <formula>NOT(ISERROR(SEARCH("Moderado",M25)))</formula>
    </cfRule>
    <cfRule type="containsText" dxfId="429" priority="101" operator="containsText" text="Bajo">
      <formula>NOT(ISERROR(SEARCH("Bajo",M25)))</formula>
    </cfRule>
    <cfRule type="containsText" dxfId="428" priority="102" operator="containsText" text="Moderado">
      <formula>NOT(ISERROR(SEARCH("Moderado",M25)))</formula>
    </cfRule>
    <cfRule type="containsText" dxfId="427" priority="103" operator="containsText" text="Alto">
      <formula>NOT(ISERROR(SEARCH("Alto",M25)))</formula>
    </cfRule>
    <cfRule type="containsText" dxfId="426" priority="104" operator="containsText" text="Extremo">
      <formula>NOT(ISERROR(SEARCH("Extremo",M25)))</formula>
    </cfRule>
    <cfRule type="colorScale" priority="105">
      <colorScale>
        <cfvo type="min"/>
        <cfvo type="max"/>
        <color rgb="FFFF7128"/>
        <color rgb="FFFFEF9C"/>
      </colorScale>
    </cfRule>
  </conditionalFormatting>
  <conditionalFormatting sqref="N25">
    <cfRule type="containsText" dxfId="425" priority="95" operator="containsText" text="3- Moderado">
      <formula>NOT(ISERROR(SEARCH("3- Moderado",N25)))</formula>
    </cfRule>
    <cfRule type="containsText" dxfId="424" priority="96" operator="containsText" text="6- Moderado">
      <formula>NOT(ISERROR(SEARCH("6- Moderado",N25)))</formula>
    </cfRule>
    <cfRule type="containsText" dxfId="423" priority="97" operator="containsText" text="4- Moderado">
      <formula>NOT(ISERROR(SEARCH("4- Moderado",N25)))</formula>
    </cfRule>
    <cfRule type="containsText" dxfId="422" priority="98" operator="containsText" text="3- Bajo">
      <formula>NOT(ISERROR(SEARCH("3- Bajo",N25)))</formula>
    </cfRule>
    <cfRule type="containsText" dxfId="421" priority="99" operator="containsText" text="4- Bajo">
      <formula>NOT(ISERROR(SEARCH("4- Bajo",N25)))</formula>
    </cfRule>
    <cfRule type="containsText" dxfId="420" priority="100" operator="containsText" text="1- Bajo">
      <formula>NOT(ISERROR(SEARCH("1- Bajo",N25)))</formula>
    </cfRule>
  </conditionalFormatting>
  <conditionalFormatting sqref="H25:H29">
    <cfRule type="containsText" dxfId="419" priority="82" operator="containsText" text="Muy Alta">
      <formula>NOT(ISERROR(SEARCH("Muy Alta",H25)))</formula>
    </cfRule>
    <cfRule type="containsText" dxfId="418" priority="83" operator="containsText" text="Alta">
      <formula>NOT(ISERROR(SEARCH("Alta",H25)))</formula>
    </cfRule>
    <cfRule type="containsText" dxfId="417" priority="84" operator="containsText" text="Muy Alta">
      <formula>NOT(ISERROR(SEARCH("Muy Alta",H25)))</formula>
    </cfRule>
    <cfRule type="containsText" dxfId="416" priority="89" operator="containsText" text="Muy Baja">
      <formula>NOT(ISERROR(SEARCH("Muy Baja",H25)))</formula>
    </cfRule>
    <cfRule type="containsText" dxfId="415" priority="90" operator="containsText" text="Baja">
      <formula>NOT(ISERROR(SEARCH("Baja",H25)))</formula>
    </cfRule>
    <cfRule type="containsText" dxfId="414" priority="91" operator="containsText" text="Media">
      <formula>NOT(ISERROR(SEARCH("Media",H25)))</formula>
    </cfRule>
    <cfRule type="containsText" dxfId="413" priority="92" operator="containsText" text="Alta">
      <formula>NOT(ISERROR(SEARCH("Alta",H25)))</formula>
    </cfRule>
    <cfRule type="containsText" dxfId="412" priority="94" operator="containsText" text="Muy Alta">
      <formula>NOT(ISERROR(SEARCH("Muy Alta",H25)))</formula>
    </cfRule>
  </conditionalFormatting>
  <conditionalFormatting sqref="I25:I29">
    <cfRule type="containsText" dxfId="411" priority="85" operator="containsText" text="Catastrófico">
      <formula>NOT(ISERROR(SEARCH("Catastrófico",I25)))</formula>
    </cfRule>
    <cfRule type="containsText" dxfId="410" priority="86" operator="containsText" text="Mayor">
      <formula>NOT(ISERROR(SEARCH("Mayor",I25)))</formula>
    </cfRule>
    <cfRule type="containsText" dxfId="409" priority="87" operator="containsText" text="Menor">
      <formula>NOT(ISERROR(SEARCH("Menor",I25)))</formula>
    </cfRule>
    <cfRule type="containsText" dxfId="408" priority="88" operator="containsText" text="Leve">
      <formula>NOT(ISERROR(SEARCH("Leve",I25)))</formula>
    </cfRule>
    <cfRule type="containsText" dxfId="407" priority="93" operator="containsText" text="Moderado">
      <formula>NOT(ISERROR(SEARCH("Moderado",I25)))</formula>
    </cfRule>
  </conditionalFormatting>
  <conditionalFormatting sqref="K25:K29">
    <cfRule type="containsText" dxfId="406" priority="80" operator="containsText" text="Media">
      <formula>NOT(ISERROR(SEARCH("Media",K25)))</formula>
    </cfRule>
  </conditionalFormatting>
  <conditionalFormatting sqref="L25:L29">
    <cfRule type="containsText" dxfId="405" priority="79" operator="containsText" text="Moderado">
      <formula>NOT(ISERROR(SEARCH("Moderado",L25)))</formula>
    </cfRule>
  </conditionalFormatting>
  <conditionalFormatting sqref="J25:J29">
    <cfRule type="containsText" dxfId="404" priority="78" operator="containsText" text="Moderado">
      <formula>NOT(ISERROR(SEARCH("Moderado",J25)))</formula>
    </cfRule>
  </conditionalFormatting>
  <conditionalFormatting sqref="J25:J29">
    <cfRule type="containsText" dxfId="403" priority="76" operator="containsText" text="Bajo">
      <formula>NOT(ISERROR(SEARCH("Bajo",J25)))</formula>
    </cfRule>
    <cfRule type="containsText" dxfId="402" priority="77" operator="containsText" text="Extremo">
      <formula>NOT(ISERROR(SEARCH("Extremo",J25)))</formula>
    </cfRule>
  </conditionalFormatting>
  <conditionalFormatting sqref="K25:K29">
    <cfRule type="containsText" dxfId="401" priority="74" operator="containsText" text="Baja">
      <formula>NOT(ISERROR(SEARCH("Baja",K25)))</formula>
    </cfRule>
    <cfRule type="containsText" dxfId="400" priority="75" operator="containsText" text="Muy Baja">
      <formula>NOT(ISERROR(SEARCH("Muy Baja",K25)))</formula>
    </cfRule>
  </conditionalFormatting>
  <conditionalFormatting sqref="K25:K29">
    <cfRule type="containsText" dxfId="399" priority="72" operator="containsText" text="Muy Alta">
      <formula>NOT(ISERROR(SEARCH("Muy Alta",K25)))</formula>
    </cfRule>
    <cfRule type="containsText" dxfId="398" priority="73" operator="containsText" text="Alta">
      <formula>NOT(ISERROR(SEARCH("Alta",K25)))</formula>
    </cfRule>
  </conditionalFormatting>
  <conditionalFormatting sqref="L25:L29">
    <cfRule type="containsText" dxfId="397" priority="68" operator="containsText" text="Catastrófico">
      <formula>NOT(ISERROR(SEARCH("Catastrófico",L25)))</formula>
    </cfRule>
    <cfRule type="containsText" dxfId="396" priority="69" operator="containsText" text="Mayor">
      <formula>NOT(ISERROR(SEARCH("Mayor",L25)))</formula>
    </cfRule>
    <cfRule type="containsText" dxfId="395" priority="70" operator="containsText" text="Menor">
      <formula>NOT(ISERROR(SEARCH("Menor",L25)))</formula>
    </cfRule>
    <cfRule type="containsText" dxfId="394" priority="71" operator="containsText" text="Leve">
      <formula>NOT(ISERROR(SEARCH("Leve",L25)))</formula>
    </cfRule>
  </conditionalFormatting>
  <conditionalFormatting sqref="K30:L30">
    <cfRule type="containsText" dxfId="393" priority="62" operator="containsText" text="3- Moderado">
      <formula>NOT(ISERROR(SEARCH("3- Moderado",K30)))</formula>
    </cfRule>
    <cfRule type="containsText" dxfId="392" priority="63" operator="containsText" text="6- Moderado">
      <formula>NOT(ISERROR(SEARCH("6- Moderado",K30)))</formula>
    </cfRule>
    <cfRule type="containsText" dxfId="391" priority="64" operator="containsText" text="4- Moderado">
      <formula>NOT(ISERROR(SEARCH("4- Moderado",K30)))</formula>
    </cfRule>
    <cfRule type="containsText" dxfId="390" priority="65" operator="containsText" text="3- Bajo">
      <formula>NOT(ISERROR(SEARCH("3- Bajo",K30)))</formula>
    </cfRule>
    <cfRule type="containsText" dxfId="389" priority="66" operator="containsText" text="4- Bajo">
      <formula>NOT(ISERROR(SEARCH("4- Bajo",K30)))</formula>
    </cfRule>
    <cfRule type="containsText" dxfId="388" priority="67" operator="containsText" text="1- Bajo">
      <formula>NOT(ISERROR(SEARCH("1- Bajo",K30)))</formula>
    </cfRule>
  </conditionalFormatting>
  <conditionalFormatting sqref="H30:I30">
    <cfRule type="containsText" dxfId="387" priority="56" operator="containsText" text="3- Moderado">
      <formula>NOT(ISERROR(SEARCH("3- Moderado",H30)))</formula>
    </cfRule>
    <cfRule type="containsText" dxfId="386" priority="57" operator="containsText" text="6- Moderado">
      <formula>NOT(ISERROR(SEARCH("6- Moderado",H30)))</formula>
    </cfRule>
    <cfRule type="containsText" dxfId="385" priority="58" operator="containsText" text="4- Moderado">
      <formula>NOT(ISERROR(SEARCH("4- Moderado",H30)))</formula>
    </cfRule>
    <cfRule type="containsText" dxfId="384" priority="59" operator="containsText" text="3- Bajo">
      <formula>NOT(ISERROR(SEARCH("3- Bajo",H30)))</formula>
    </cfRule>
    <cfRule type="containsText" dxfId="383" priority="60" operator="containsText" text="4- Bajo">
      <formula>NOT(ISERROR(SEARCH("4- Bajo",H30)))</formula>
    </cfRule>
    <cfRule type="containsText" dxfId="382" priority="61" operator="containsText" text="1- Bajo">
      <formula>NOT(ISERROR(SEARCH("1- Bajo",H30)))</formula>
    </cfRule>
  </conditionalFormatting>
  <conditionalFormatting sqref="C30:E30">
    <cfRule type="containsText" dxfId="381" priority="50" operator="containsText" text="3- Moderado">
      <formula>NOT(ISERROR(SEARCH("3- Moderado",C30)))</formula>
    </cfRule>
    <cfRule type="containsText" dxfId="380" priority="51" operator="containsText" text="6- Moderado">
      <formula>NOT(ISERROR(SEARCH("6- Moderado",C30)))</formula>
    </cfRule>
    <cfRule type="containsText" dxfId="379" priority="52" operator="containsText" text="4- Moderado">
      <formula>NOT(ISERROR(SEARCH("4- Moderado",C30)))</formula>
    </cfRule>
    <cfRule type="containsText" dxfId="378" priority="53" operator="containsText" text="3- Bajo">
      <formula>NOT(ISERROR(SEARCH("3- Bajo",C30)))</formula>
    </cfRule>
    <cfRule type="containsText" dxfId="377" priority="54" operator="containsText" text="4- Bajo">
      <formula>NOT(ISERROR(SEARCH("4- Bajo",C30)))</formula>
    </cfRule>
    <cfRule type="containsText" dxfId="376" priority="55" operator="containsText" text="1- Bajo">
      <formula>NOT(ISERROR(SEARCH("1- Bajo",C30)))</formula>
    </cfRule>
  </conditionalFormatting>
  <conditionalFormatting sqref="F30:G30">
    <cfRule type="containsText" dxfId="375" priority="44" operator="containsText" text="3- Moderado">
      <formula>NOT(ISERROR(SEARCH("3- Moderado",F30)))</formula>
    </cfRule>
    <cfRule type="containsText" dxfId="374" priority="45" operator="containsText" text="6- Moderado">
      <formula>NOT(ISERROR(SEARCH("6- Moderado",F30)))</formula>
    </cfRule>
    <cfRule type="containsText" dxfId="373" priority="46" operator="containsText" text="4- Moderado">
      <formula>NOT(ISERROR(SEARCH("4- Moderado",F30)))</formula>
    </cfRule>
    <cfRule type="containsText" dxfId="372" priority="47" operator="containsText" text="3- Bajo">
      <formula>NOT(ISERROR(SEARCH("3- Bajo",F30)))</formula>
    </cfRule>
    <cfRule type="containsText" dxfId="371" priority="48" operator="containsText" text="4- Bajo">
      <formula>NOT(ISERROR(SEARCH("4- Bajo",F30)))</formula>
    </cfRule>
    <cfRule type="containsText" dxfId="370" priority="49" operator="containsText" text="1- Bajo">
      <formula>NOT(ISERROR(SEARCH("1- Bajo",F30)))</formula>
    </cfRule>
  </conditionalFormatting>
  <conditionalFormatting sqref="J30:J34">
    <cfRule type="containsText" dxfId="369" priority="39" operator="containsText" text="Bajo">
      <formula>NOT(ISERROR(SEARCH("Bajo",J30)))</formula>
    </cfRule>
    <cfRule type="containsText" dxfId="368" priority="40" operator="containsText" text="Moderado">
      <formula>NOT(ISERROR(SEARCH("Moderado",J30)))</formula>
    </cfRule>
    <cfRule type="containsText" dxfId="367" priority="41" operator="containsText" text="Alto">
      <formula>NOT(ISERROR(SEARCH("Alto",J30)))</formula>
    </cfRule>
    <cfRule type="containsText" dxfId="366" priority="42" operator="containsText" text="Extremo">
      <formula>NOT(ISERROR(SEARCH("Extremo",J30)))</formula>
    </cfRule>
    <cfRule type="colorScale" priority="43">
      <colorScale>
        <cfvo type="min"/>
        <cfvo type="max"/>
        <color rgb="FFFF7128"/>
        <color rgb="FFFFEF9C"/>
      </colorScale>
    </cfRule>
  </conditionalFormatting>
  <conditionalFormatting sqref="M30:M34">
    <cfRule type="containsText" dxfId="365" priority="14" operator="containsText" text="Moderado">
      <formula>NOT(ISERROR(SEARCH("Moderado",M30)))</formula>
    </cfRule>
    <cfRule type="containsText" dxfId="364" priority="34" operator="containsText" text="Bajo">
      <formula>NOT(ISERROR(SEARCH("Bajo",M30)))</formula>
    </cfRule>
    <cfRule type="containsText" dxfId="363" priority="35" operator="containsText" text="Moderado">
      <formula>NOT(ISERROR(SEARCH("Moderado",M30)))</formula>
    </cfRule>
    <cfRule type="containsText" dxfId="362" priority="36" operator="containsText" text="Alto">
      <formula>NOT(ISERROR(SEARCH("Alto",M30)))</formula>
    </cfRule>
    <cfRule type="containsText" dxfId="361" priority="37" operator="containsText" text="Extremo">
      <formula>NOT(ISERROR(SEARCH("Extremo",M30)))</formula>
    </cfRule>
    <cfRule type="colorScale" priority="38">
      <colorScale>
        <cfvo type="min"/>
        <cfvo type="max"/>
        <color rgb="FFFF7128"/>
        <color rgb="FFFFEF9C"/>
      </colorScale>
    </cfRule>
  </conditionalFormatting>
  <conditionalFormatting sqref="N30">
    <cfRule type="containsText" dxfId="360" priority="28" operator="containsText" text="3- Moderado">
      <formula>NOT(ISERROR(SEARCH("3- Moderado",N30)))</formula>
    </cfRule>
    <cfRule type="containsText" dxfId="359" priority="29" operator="containsText" text="6- Moderado">
      <formula>NOT(ISERROR(SEARCH("6- Moderado",N30)))</formula>
    </cfRule>
    <cfRule type="containsText" dxfId="358" priority="30" operator="containsText" text="4- Moderado">
      <formula>NOT(ISERROR(SEARCH("4- Moderado",N30)))</formula>
    </cfRule>
    <cfRule type="containsText" dxfId="357" priority="31" operator="containsText" text="3- Bajo">
      <formula>NOT(ISERROR(SEARCH("3- Bajo",N30)))</formula>
    </cfRule>
    <cfRule type="containsText" dxfId="356" priority="32" operator="containsText" text="4- Bajo">
      <formula>NOT(ISERROR(SEARCH("4- Bajo",N30)))</formula>
    </cfRule>
    <cfRule type="containsText" dxfId="355" priority="33" operator="containsText" text="1- Bajo">
      <formula>NOT(ISERROR(SEARCH("1- Bajo",N30)))</formula>
    </cfRule>
  </conditionalFormatting>
  <conditionalFormatting sqref="H30:H34">
    <cfRule type="containsText" dxfId="354" priority="15" operator="containsText" text="Muy Alta">
      <formula>NOT(ISERROR(SEARCH("Muy Alta",H30)))</formula>
    </cfRule>
    <cfRule type="containsText" dxfId="353" priority="16" operator="containsText" text="Alta">
      <formula>NOT(ISERROR(SEARCH("Alta",H30)))</formula>
    </cfRule>
    <cfRule type="containsText" dxfId="352" priority="17" operator="containsText" text="Muy Alta">
      <formula>NOT(ISERROR(SEARCH("Muy Alta",H30)))</formula>
    </cfRule>
    <cfRule type="containsText" dxfId="351" priority="22" operator="containsText" text="Muy Baja">
      <formula>NOT(ISERROR(SEARCH("Muy Baja",H30)))</formula>
    </cfRule>
    <cfRule type="containsText" dxfId="350" priority="23" operator="containsText" text="Baja">
      <formula>NOT(ISERROR(SEARCH("Baja",H30)))</formula>
    </cfRule>
    <cfRule type="containsText" dxfId="349" priority="24" operator="containsText" text="Media">
      <formula>NOT(ISERROR(SEARCH("Media",H30)))</formula>
    </cfRule>
    <cfRule type="containsText" dxfId="348" priority="25" operator="containsText" text="Alta">
      <formula>NOT(ISERROR(SEARCH("Alta",H30)))</formula>
    </cfRule>
    <cfRule type="containsText" dxfId="347" priority="27" operator="containsText" text="Muy Alta">
      <formula>NOT(ISERROR(SEARCH("Muy Alta",H30)))</formula>
    </cfRule>
  </conditionalFormatting>
  <conditionalFormatting sqref="I30:I34">
    <cfRule type="containsText" dxfId="346" priority="18" operator="containsText" text="Catastrófico">
      <formula>NOT(ISERROR(SEARCH("Catastrófico",I30)))</formula>
    </cfRule>
    <cfRule type="containsText" dxfId="345" priority="19" operator="containsText" text="Mayor">
      <formula>NOT(ISERROR(SEARCH("Mayor",I30)))</formula>
    </cfRule>
    <cfRule type="containsText" dxfId="344" priority="20" operator="containsText" text="Menor">
      <formula>NOT(ISERROR(SEARCH("Menor",I30)))</formula>
    </cfRule>
    <cfRule type="containsText" dxfId="343" priority="21" operator="containsText" text="Leve">
      <formula>NOT(ISERROR(SEARCH("Leve",I30)))</formula>
    </cfRule>
    <cfRule type="containsText" dxfId="342" priority="26" operator="containsText" text="Moderado">
      <formula>NOT(ISERROR(SEARCH("Moderado",I30)))</formula>
    </cfRule>
  </conditionalFormatting>
  <conditionalFormatting sqref="K30:K34">
    <cfRule type="containsText" dxfId="341" priority="13" operator="containsText" text="Media">
      <formula>NOT(ISERROR(SEARCH("Media",K30)))</formula>
    </cfRule>
  </conditionalFormatting>
  <conditionalFormatting sqref="L30:L34">
    <cfRule type="containsText" dxfId="340" priority="12" operator="containsText" text="Moderado">
      <formula>NOT(ISERROR(SEARCH("Moderado",L30)))</formula>
    </cfRule>
  </conditionalFormatting>
  <conditionalFormatting sqref="J30:J34">
    <cfRule type="containsText" dxfId="339" priority="11" operator="containsText" text="Moderado">
      <formula>NOT(ISERROR(SEARCH("Moderado",J30)))</formula>
    </cfRule>
  </conditionalFormatting>
  <conditionalFormatting sqref="J30:J34">
    <cfRule type="containsText" dxfId="338" priority="9" operator="containsText" text="Bajo">
      <formula>NOT(ISERROR(SEARCH("Bajo",J30)))</formula>
    </cfRule>
    <cfRule type="containsText" dxfId="337" priority="10" operator="containsText" text="Extremo">
      <formula>NOT(ISERROR(SEARCH("Extremo",J30)))</formula>
    </cfRule>
  </conditionalFormatting>
  <conditionalFormatting sqref="K30:K34">
    <cfRule type="containsText" dxfId="336" priority="7" operator="containsText" text="Baja">
      <formula>NOT(ISERROR(SEARCH("Baja",K30)))</formula>
    </cfRule>
    <cfRule type="containsText" dxfId="335" priority="8" operator="containsText" text="Muy Baja">
      <formula>NOT(ISERROR(SEARCH("Muy Baja",K30)))</formula>
    </cfRule>
  </conditionalFormatting>
  <conditionalFormatting sqref="K30:K34">
    <cfRule type="containsText" dxfId="334" priority="5" operator="containsText" text="Muy Alta">
      <formula>NOT(ISERROR(SEARCH("Muy Alta",K30)))</formula>
    </cfRule>
    <cfRule type="containsText" dxfId="333" priority="6" operator="containsText" text="Alta">
      <formula>NOT(ISERROR(SEARCH("Alta",K30)))</formula>
    </cfRule>
  </conditionalFormatting>
  <conditionalFormatting sqref="L30:L34">
    <cfRule type="containsText" dxfId="332" priority="1" operator="containsText" text="Catastrófico">
      <formula>NOT(ISERROR(SEARCH("Catastrófico",L30)))</formula>
    </cfRule>
    <cfRule type="containsText" dxfId="331" priority="2" operator="containsText" text="Mayor">
      <formula>NOT(ISERROR(SEARCH("Mayor",L30)))</formula>
    </cfRule>
    <cfRule type="containsText" dxfId="330" priority="3" operator="containsText" text="Menor">
      <formula>NOT(ISERROR(SEARCH("Menor",L30)))</formula>
    </cfRule>
    <cfRule type="containsText" dxfId="329" priority="4" operator="containsText" text="Leve">
      <formula>NOT(ISERROR(SEARCH("Leve",L30)))</formula>
    </cfRule>
  </conditionalFormatting>
  <conditionalFormatting sqref="J10:J19">
    <cfRule type="containsText" dxfId="328" priority="1035" operator="containsText" text="Bajo">
      <formula>NOT(ISERROR(SEARCH("Bajo",J10)))</formula>
    </cfRule>
    <cfRule type="containsText" dxfId="327" priority="1036" operator="containsText" text="Moderado">
      <formula>NOT(ISERROR(SEARCH("Moderado",J10)))</formula>
    </cfRule>
    <cfRule type="containsText" dxfId="326" priority="1037" operator="containsText" text="Alto">
      <formula>NOT(ISERROR(SEARCH("Alto",J10)))</formula>
    </cfRule>
    <cfRule type="containsText" dxfId="325" priority="1038" operator="containsText" text="Extremo">
      <formula>NOT(ISERROR(SEARCH("Extremo",J10)))</formula>
    </cfRule>
    <cfRule type="colorScale" priority="1039">
      <colorScale>
        <cfvo type="min"/>
        <cfvo type="max"/>
        <color rgb="FFFF7128"/>
        <color rgb="FFFFEF9C"/>
      </colorScale>
    </cfRule>
  </conditionalFormatting>
  <conditionalFormatting sqref="M10:M19">
    <cfRule type="containsText" dxfId="324" priority="1040" operator="containsText" text="Moderado">
      <formula>NOT(ISERROR(SEARCH("Moderado",M10)))</formula>
    </cfRule>
    <cfRule type="containsText" dxfId="323" priority="1041" operator="containsText" text="Bajo">
      <formula>NOT(ISERROR(SEARCH("Bajo",M10)))</formula>
    </cfRule>
    <cfRule type="containsText" dxfId="322" priority="1042" operator="containsText" text="Moderado">
      <formula>NOT(ISERROR(SEARCH("Moderado",M10)))</formula>
    </cfRule>
    <cfRule type="containsText" dxfId="321" priority="1043" operator="containsText" text="Alto">
      <formula>NOT(ISERROR(SEARCH("Alto",M10)))</formula>
    </cfRule>
    <cfRule type="containsText" dxfId="320" priority="1044" operator="containsText" text="Extremo">
      <formula>NOT(ISERROR(SEARCH("Extremo",M10)))</formula>
    </cfRule>
    <cfRule type="colorScale" priority="1045">
      <colorScale>
        <cfvo type="min"/>
        <cfvo type="max"/>
        <color rgb="FFFF7128"/>
        <color rgb="FFFFEF9C"/>
      </colorScale>
    </cfRule>
  </conditionalFormatting>
  <dataValidations count="7">
    <dataValidation allowBlank="1" showInputMessage="1" showErrorMessage="1" prompt="seleccionar si el responsable de ejecutar las acciones es el nivel central" sqref="Q8" xr:uid="{00000000-0002-0000-0E00-000000000000}"/>
    <dataValidation allowBlank="1" showInputMessage="1" showErrorMessage="1" prompt="Seleccionar si el responsable es el responsable de las acciones es el nivel central" sqref="P7:P8" xr:uid="{00000000-0002-0000-0E00-000001000000}"/>
    <dataValidation allowBlank="1" showInputMessage="1" showErrorMessage="1" prompt="Describir las actividades que se van a desarrollar para el proyecto" sqref="O7" xr:uid="{00000000-0002-0000-0E00-000002000000}"/>
    <dataValidation allowBlank="1" showInputMessage="1" showErrorMessage="1" prompt="El grado de afectación puede ser " sqref="I8" xr:uid="{00000000-0002-0000-0E00-000003000000}"/>
    <dataValidation allowBlank="1" showInputMessage="1" showErrorMessage="1" prompt="Que tan factible es que materialize el riesgo?" sqref="H8" xr:uid="{00000000-0002-0000-0E00-000004000000}"/>
    <dataValidation allowBlank="1" showInputMessage="1" showErrorMessage="1" prompt="Registrar qué factor  que ocasina el riesgo: un facot identtficado el contexto._x000a_O  personas, recursos, estilo de direccion , factores externos, , codiciones ambientales" sqref="F8:G8" xr:uid="{00000000-0002-0000-0E00-000005000000}"/>
    <dataValidation allowBlank="1" showInputMessage="1" showErrorMessage="1" prompt="Seleccionar el tipo de riesgo teniendo en cuenta que  factor organizaconal afecta. Ver explicacion en hoja " sqref="E8" xr:uid="{00000000-0002-0000-0E00-000006000000}"/>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249977111117893"/>
  </sheetPr>
  <dimension ref="A1:JR34"/>
  <sheetViews>
    <sheetView tabSelected="1" topLeftCell="A28" zoomScale="71" zoomScaleNormal="71" workbookViewId="0">
      <selection activeCell="A35" sqref="A35"/>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160" customWidth="1"/>
    <col min="6" max="6" width="40.140625" customWidth="1"/>
    <col min="7" max="7" width="20.42578125" customWidth="1"/>
    <col min="8" max="8" width="10.42578125" style="161" customWidth="1"/>
    <col min="9" max="9" width="11.42578125" style="161" customWidth="1"/>
    <col min="10" max="10" width="10.140625" style="162" customWidth="1"/>
    <col min="11" max="11" width="11.42578125" style="161" customWidth="1"/>
    <col min="12" max="12" width="10.85546875" style="161" customWidth="1"/>
    <col min="13" max="13" width="18.28515625" style="161" bestFit="1" customWidth="1"/>
    <col min="14" max="14" width="18.28515625" bestFit="1" customWidth="1"/>
    <col min="15" max="15" width="32.85546875" customWidth="1"/>
    <col min="16" max="16" width="12.42578125" customWidth="1"/>
    <col min="17" max="17" width="15.140625" customWidth="1"/>
    <col min="18" max="18" width="17.42578125" customWidth="1"/>
    <col min="19" max="19" width="17.140625" customWidth="1"/>
    <col min="20" max="20" width="46.85546875" customWidth="1"/>
    <col min="21" max="176" width="11.42578125" style="7"/>
  </cols>
  <sheetData>
    <row r="1" spans="1:278" s="140" customFormat="1" ht="16.5" customHeight="1" x14ac:dyDescent="0.3">
      <c r="A1" s="376"/>
      <c r="B1" s="377"/>
      <c r="C1" s="377"/>
      <c r="D1" s="487" t="s">
        <v>561</v>
      </c>
      <c r="E1" s="487"/>
      <c r="F1" s="487"/>
      <c r="G1" s="487"/>
      <c r="H1" s="487"/>
      <c r="I1" s="487"/>
      <c r="J1" s="487"/>
      <c r="K1" s="487"/>
      <c r="L1" s="487"/>
      <c r="M1" s="487"/>
      <c r="N1" s="487"/>
      <c r="O1" s="487"/>
      <c r="P1" s="487"/>
      <c r="Q1" s="488"/>
      <c r="R1" s="360" t="s">
        <v>218</v>
      </c>
      <c r="S1" s="360"/>
      <c r="T1" s="360"/>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c r="CX1" s="139"/>
      <c r="CY1" s="139"/>
      <c r="CZ1" s="139"/>
      <c r="DA1" s="139"/>
      <c r="DB1" s="139"/>
      <c r="DC1" s="139"/>
      <c r="DD1" s="139"/>
      <c r="DE1" s="139"/>
      <c r="DF1" s="139"/>
      <c r="DG1" s="139"/>
      <c r="DH1" s="139"/>
      <c r="DI1" s="139"/>
      <c r="DJ1" s="139"/>
      <c r="DK1" s="139"/>
      <c r="DL1" s="139"/>
      <c r="DM1" s="139"/>
      <c r="DN1" s="139"/>
      <c r="DO1" s="139"/>
      <c r="DP1" s="139"/>
      <c r="DQ1" s="139"/>
      <c r="DR1" s="139"/>
      <c r="DS1" s="139"/>
      <c r="DT1" s="139"/>
      <c r="DU1" s="139"/>
      <c r="DV1" s="139"/>
      <c r="DW1" s="139"/>
      <c r="DX1" s="139"/>
      <c r="DY1" s="139"/>
      <c r="DZ1" s="139"/>
      <c r="EA1" s="139"/>
      <c r="EB1" s="139"/>
      <c r="EC1" s="139"/>
      <c r="ED1" s="139"/>
      <c r="EE1" s="139"/>
      <c r="EF1" s="139"/>
      <c r="EG1" s="139"/>
      <c r="EH1" s="139"/>
      <c r="EI1" s="139"/>
      <c r="EJ1" s="139"/>
      <c r="EK1" s="139"/>
      <c r="EL1" s="139"/>
      <c r="EM1" s="139"/>
      <c r="EN1" s="139"/>
      <c r="EO1" s="139"/>
      <c r="EP1" s="139"/>
      <c r="EQ1" s="139"/>
      <c r="ER1" s="139"/>
      <c r="ES1" s="139"/>
      <c r="ET1" s="139"/>
      <c r="EU1" s="139"/>
      <c r="EV1" s="139"/>
      <c r="EW1" s="139"/>
      <c r="EX1" s="139"/>
      <c r="EY1" s="139"/>
      <c r="EZ1" s="139"/>
      <c r="FA1" s="139"/>
      <c r="FB1" s="139"/>
      <c r="FC1" s="139"/>
      <c r="FD1" s="139"/>
      <c r="FE1" s="139"/>
      <c r="FF1" s="139"/>
      <c r="FG1" s="139"/>
      <c r="FH1" s="139"/>
      <c r="FI1" s="139"/>
      <c r="FJ1" s="139"/>
      <c r="FK1" s="139"/>
      <c r="FL1" s="139"/>
      <c r="FM1" s="139"/>
      <c r="FN1" s="139"/>
      <c r="FO1" s="139"/>
      <c r="FP1" s="139"/>
      <c r="FQ1" s="139"/>
      <c r="FR1" s="139"/>
      <c r="FS1" s="139"/>
      <c r="FT1" s="139"/>
      <c r="FU1" s="139"/>
      <c r="FV1" s="139"/>
      <c r="FW1" s="139"/>
      <c r="FX1" s="139"/>
      <c r="FY1" s="139"/>
      <c r="FZ1" s="139"/>
      <c r="GA1" s="139"/>
      <c r="GB1" s="139"/>
      <c r="GC1" s="139"/>
      <c r="GD1" s="139"/>
      <c r="GE1" s="139"/>
      <c r="GF1" s="139"/>
      <c r="GG1" s="139"/>
      <c r="GH1" s="139"/>
      <c r="GI1" s="139"/>
      <c r="GJ1" s="139"/>
      <c r="GK1" s="139"/>
      <c r="GL1" s="139"/>
      <c r="GM1" s="139"/>
      <c r="GN1" s="139"/>
      <c r="GO1" s="139"/>
      <c r="GP1" s="139"/>
      <c r="GQ1" s="139"/>
      <c r="GR1" s="139"/>
      <c r="GS1" s="139"/>
      <c r="GT1" s="139"/>
      <c r="GU1" s="139"/>
      <c r="GV1" s="139"/>
      <c r="GW1" s="139"/>
      <c r="GX1" s="139"/>
      <c r="GY1" s="139"/>
      <c r="GZ1" s="139"/>
      <c r="HA1" s="139"/>
      <c r="HB1" s="139"/>
      <c r="HC1" s="139"/>
      <c r="HD1" s="139"/>
      <c r="HE1" s="139"/>
      <c r="HF1" s="139"/>
      <c r="HG1" s="139"/>
      <c r="HH1" s="139"/>
      <c r="HI1" s="139"/>
      <c r="HJ1" s="139"/>
      <c r="HK1" s="139"/>
      <c r="HL1" s="139"/>
      <c r="HM1" s="139"/>
      <c r="HN1" s="139"/>
      <c r="HO1" s="139"/>
      <c r="HP1" s="139"/>
      <c r="HQ1" s="139"/>
      <c r="HR1" s="139"/>
      <c r="HS1" s="139"/>
      <c r="HT1" s="139"/>
      <c r="HU1" s="139"/>
      <c r="HV1" s="139"/>
      <c r="HW1" s="139"/>
      <c r="HX1" s="139"/>
      <c r="HY1" s="139"/>
      <c r="HZ1" s="139"/>
      <c r="IA1" s="139"/>
      <c r="IB1" s="139"/>
      <c r="IC1" s="139"/>
      <c r="ID1" s="139"/>
      <c r="IE1" s="139"/>
      <c r="IF1" s="139"/>
      <c r="IG1" s="139"/>
      <c r="IH1" s="139"/>
      <c r="II1" s="139"/>
      <c r="IJ1" s="139"/>
      <c r="IK1" s="139"/>
      <c r="IL1" s="139"/>
      <c r="IM1" s="139"/>
      <c r="IN1" s="139"/>
      <c r="IO1" s="139"/>
      <c r="IP1" s="139"/>
      <c r="IQ1" s="139"/>
      <c r="IR1" s="139"/>
      <c r="IS1" s="139"/>
      <c r="IT1" s="139"/>
      <c r="IU1" s="139"/>
      <c r="IV1" s="139"/>
      <c r="IW1" s="139"/>
      <c r="IX1" s="139"/>
      <c r="IY1" s="139"/>
      <c r="IZ1" s="139"/>
      <c r="JA1" s="139"/>
      <c r="JB1" s="139"/>
      <c r="JC1" s="139"/>
      <c r="JD1" s="139"/>
      <c r="JE1" s="139"/>
      <c r="JF1" s="139"/>
      <c r="JG1" s="139"/>
      <c r="JH1" s="139"/>
      <c r="JI1" s="139"/>
      <c r="JJ1" s="139"/>
      <c r="JK1" s="139"/>
      <c r="JL1" s="139"/>
      <c r="JM1" s="139"/>
      <c r="JN1" s="139"/>
      <c r="JO1" s="139"/>
      <c r="JP1" s="139"/>
      <c r="JQ1" s="139"/>
      <c r="JR1" s="139"/>
    </row>
    <row r="2" spans="1:278" s="140" customFormat="1" ht="39.75" customHeight="1" x14ac:dyDescent="0.3">
      <c r="A2" s="378"/>
      <c r="B2" s="379"/>
      <c r="C2" s="379"/>
      <c r="D2" s="489"/>
      <c r="E2" s="489"/>
      <c r="F2" s="489"/>
      <c r="G2" s="489"/>
      <c r="H2" s="489"/>
      <c r="I2" s="489"/>
      <c r="J2" s="489"/>
      <c r="K2" s="489"/>
      <c r="L2" s="489"/>
      <c r="M2" s="489"/>
      <c r="N2" s="489"/>
      <c r="O2" s="489"/>
      <c r="P2" s="489"/>
      <c r="Q2" s="490"/>
      <c r="R2" s="360"/>
      <c r="S2" s="360"/>
      <c r="T2" s="360"/>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row>
    <row r="3" spans="1:278" s="140" customFormat="1" ht="3" customHeight="1" x14ac:dyDescent="0.3">
      <c r="A3" s="2"/>
      <c r="B3" s="2"/>
      <c r="C3" s="3"/>
      <c r="D3" s="489"/>
      <c r="E3" s="489"/>
      <c r="F3" s="489"/>
      <c r="G3" s="489"/>
      <c r="H3" s="489"/>
      <c r="I3" s="489"/>
      <c r="J3" s="489"/>
      <c r="K3" s="489"/>
      <c r="L3" s="489"/>
      <c r="M3" s="489"/>
      <c r="N3" s="489"/>
      <c r="O3" s="489"/>
      <c r="P3" s="489"/>
      <c r="Q3" s="490"/>
      <c r="R3" s="360"/>
      <c r="S3" s="360"/>
      <c r="T3" s="360"/>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row>
    <row r="4" spans="1:278" s="140" customFormat="1" ht="41.25" customHeight="1" x14ac:dyDescent="0.3">
      <c r="A4" s="369" t="s">
        <v>219</v>
      </c>
      <c r="B4" s="370"/>
      <c r="C4" s="371"/>
      <c r="D4" s="372" t="str">
        <f>'Mapa Final'!D4</f>
        <v>Planeacion Estrategica</v>
      </c>
      <c r="E4" s="373"/>
      <c r="F4" s="373"/>
      <c r="G4" s="373"/>
      <c r="H4" s="373"/>
      <c r="I4" s="373"/>
      <c r="J4" s="373"/>
      <c r="K4" s="373"/>
      <c r="L4" s="373"/>
      <c r="M4" s="373"/>
      <c r="N4" s="374"/>
      <c r="O4" s="375"/>
      <c r="P4" s="375"/>
      <c r="Q4" s="375"/>
      <c r="R4" s="1"/>
      <c r="S4" s="1"/>
      <c r="T4" s="1"/>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row>
    <row r="5" spans="1:278" s="140" customFormat="1" ht="52.5" customHeight="1" x14ac:dyDescent="0.3">
      <c r="A5" s="369" t="s">
        <v>221</v>
      </c>
      <c r="B5" s="370"/>
      <c r="C5" s="371"/>
      <c r="D5" s="380" t="str">
        <f>'Mapa Final'!D5</f>
        <v>Definir y orientar la planeación estratégica de la organización, a partir del establecimiento de los principios corporativos (valores, normas, políticas y directrices) que soportan la misión y visión de la Entidad, mediante el diagnóstico e identificación de necesidades y la formulación, ejecución y seguimiento de los planes, programas, proyectos, objetivos y políticas institucionales, con el propósito de generar las condiciones adecuadas para la gestión de los recursos asignados al Sector Jurisdiccional de la Rama Judicial, dando cumplimiento en el marco del  sistema de gestión de calidad, medio ambiente y salud y seguridad en el trabajo.</v>
      </c>
      <c r="E5" s="381"/>
      <c r="F5" s="381"/>
      <c r="G5" s="381"/>
      <c r="H5" s="381"/>
      <c r="I5" s="381"/>
      <c r="J5" s="381"/>
      <c r="K5" s="381"/>
      <c r="L5" s="381"/>
      <c r="M5" s="381"/>
      <c r="N5" s="382"/>
      <c r="O5" s="1"/>
      <c r="P5" s="1"/>
      <c r="Q5" s="1"/>
      <c r="R5" s="1"/>
      <c r="S5" s="1"/>
      <c r="T5" s="1"/>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39"/>
      <c r="EJ5" s="139"/>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39"/>
      <c r="HA5" s="139"/>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c r="IW5" s="139"/>
      <c r="IX5" s="139"/>
      <c r="IY5" s="139"/>
      <c r="IZ5" s="139"/>
      <c r="JA5" s="139"/>
      <c r="JB5" s="139"/>
      <c r="JC5" s="139"/>
      <c r="JD5" s="139"/>
      <c r="JE5" s="139"/>
      <c r="JF5" s="139"/>
      <c r="JG5" s="139"/>
      <c r="JH5" s="139"/>
      <c r="JI5" s="139"/>
      <c r="JJ5" s="139"/>
      <c r="JK5" s="139"/>
      <c r="JL5" s="139"/>
      <c r="JM5" s="139"/>
      <c r="JN5" s="139"/>
      <c r="JO5" s="139"/>
      <c r="JP5" s="139"/>
      <c r="JQ5" s="139"/>
      <c r="JR5" s="139"/>
    </row>
    <row r="6" spans="1:278" s="140" customFormat="1" ht="32.25" customHeight="1" thickBot="1" x14ac:dyDescent="0.35">
      <c r="A6" s="369" t="s">
        <v>223</v>
      </c>
      <c r="B6" s="370"/>
      <c r="C6" s="371"/>
      <c r="D6" s="380" t="str">
        <f>'Mapa Final'!D6</f>
        <v>Nivel Central y Seccional</v>
      </c>
      <c r="E6" s="381"/>
      <c r="F6" s="381"/>
      <c r="G6" s="381"/>
      <c r="H6" s="381"/>
      <c r="I6" s="381"/>
      <c r="J6" s="381"/>
      <c r="K6" s="381"/>
      <c r="L6" s="381"/>
      <c r="M6" s="381"/>
      <c r="N6" s="382"/>
      <c r="O6" s="1"/>
      <c r="P6" s="1"/>
      <c r="Q6" s="1"/>
      <c r="R6" s="1"/>
      <c r="S6" s="1"/>
      <c r="T6" s="1"/>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139"/>
      <c r="GZ6" s="139"/>
      <c r="HA6" s="139"/>
      <c r="HB6" s="139"/>
      <c r="HC6" s="139"/>
      <c r="HD6" s="139"/>
      <c r="HE6" s="139"/>
      <c r="HF6" s="139"/>
      <c r="HG6" s="139"/>
      <c r="HH6" s="139"/>
      <c r="HI6" s="139"/>
      <c r="HJ6" s="139"/>
      <c r="HK6" s="139"/>
      <c r="HL6" s="139"/>
      <c r="HM6" s="139"/>
      <c r="HN6" s="139"/>
      <c r="HO6" s="139"/>
      <c r="HP6" s="139"/>
      <c r="HQ6" s="139"/>
      <c r="HR6" s="139"/>
      <c r="HS6" s="139"/>
      <c r="HT6" s="139"/>
      <c r="HU6" s="139"/>
      <c r="HV6" s="139"/>
      <c r="HW6" s="139"/>
      <c r="HX6" s="139"/>
      <c r="HY6" s="139"/>
      <c r="HZ6" s="139"/>
      <c r="IA6" s="139"/>
      <c r="IB6" s="139"/>
      <c r="IC6" s="139"/>
      <c r="ID6" s="139"/>
      <c r="IE6" s="139"/>
      <c r="IF6" s="139"/>
      <c r="IG6" s="139"/>
      <c r="IH6" s="139"/>
      <c r="II6" s="139"/>
      <c r="IJ6" s="139"/>
      <c r="IK6" s="139"/>
      <c r="IL6" s="139"/>
      <c r="IM6" s="139"/>
      <c r="IN6" s="139"/>
      <c r="IO6" s="139"/>
      <c r="IP6" s="139"/>
      <c r="IQ6" s="139"/>
      <c r="IR6" s="139"/>
      <c r="IS6" s="139"/>
      <c r="IT6" s="139"/>
      <c r="IU6" s="139"/>
      <c r="IV6" s="139"/>
      <c r="IW6" s="139"/>
      <c r="IX6" s="139"/>
      <c r="IY6" s="139"/>
      <c r="IZ6" s="139"/>
      <c r="JA6" s="139"/>
      <c r="JB6" s="139"/>
      <c r="JC6" s="139"/>
      <c r="JD6" s="139"/>
      <c r="JE6" s="139"/>
      <c r="JF6" s="139"/>
      <c r="JG6" s="139"/>
      <c r="JH6" s="139"/>
      <c r="JI6" s="139"/>
      <c r="JJ6" s="139"/>
      <c r="JK6" s="139"/>
      <c r="JL6" s="139"/>
      <c r="JM6" s="139"/>
      <c r="JN6" s="139"/>
      <c r="JO6" s="139"/>
      <c r="JP6" s="139"/>
      <c r="JQ6" s="139"/>
      <c r="JR6" s="139"/>
    </row>
    <row r="7" spans="1:278" s="156" customFormat="1" ht="38.25" customHeight="1" thickTop="1" thickBot="1" x14ac:dyDescent="0.3">
      <c r="A7" s="482" t="s">
        <v>540</v>
      </c>
      <c r="B7" s="483"/>
      <c r="C7" s="483"/>
      <c r="D7" s="483"/>
      <c r="E7" s="483"/>
      <c r="F7" s="484"/>
      <c r="G7" s="163"/>
      <c r="H7" s="485" t="s">
        <v>541</v>
      </c>
      <c r="I7" s="485"/>
      <c r="J7" s="485"/>
      <c r="K7" s="485" t="s">
        <v>542</v>
      </c>
      <c r="L7" s="485"/>
      <c r="M7" s="485"/>
      <c r="N7" s="486" t="s">
        <v>543</v>
      </c>
      <c r="O7" s="491" t="s">
        <v>544</v>
      </c>
      <c r="P7" s="493" t="s">
        <v>545</v>
      </c>
      <c r="Q7" s="494"/>
      <c r="R7" s="493" t="s">
        <v>546</v>
      </c>
      <c r="S7" s="494"/>
      <c r="T7" s="495" t="s">
        <v>562</v>
      </c>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69"/>
      <c r="AY7" s="169"/>
      <c r="AZ7" s="169"/>
      <c r="BA7" s="169"/>
      <c r="BB7" s="169"/>
      <c r="BC7" s="169"/>
      <c r="BD7" s="169"/>
      <c r="BE7" s="169"/>
      <c r="BF7" s="169"/>
      <c r="BG7" s="169"/>
      <c r="BH7" s="169"/>
      <c r="BI7" s="169"/>
      <c r="BJ7" s="169"/>
      <c r="BK7" s="169"/>
      <c r="BL7" s="169"/>
      <c r="BM7" s="169"/>
      <c r="BN7" s="169"/>
      <c r="BO7" s="169"/>
      <c r="BP7" s="169"/>
      <c r="BQ7" s="169"/>
      <c r="BR7" s="169"/>
      <c r="BS7" s="169"/>
      <c r="BT7" s="169"/>
      <c r="BU7" s="169"/>
      <c r="BV7" s="169"/>
      <c r="BW7" s="169"/>
      <c r="BX7" s="169"/>
      <c r="BY7" s="169"/>
      <c r="BZ7" s="169"/>
      <c r="CA7" s="169"/>
      <c r="CB7" s="169"/>
      <c r="CC7" s="169"/>
      <c r="CD7" s="169"/>
      <c r="CE7" s="169"/>
      <c r="CF7" s="169"/>
      <c r="CG7" s="169"/>
      <c r="CH7" s="169"/>
      <c r="CI7" s="169"/>
      <c r="CJ7" s="169"/>
      <c r="CK7" s="169"/>
      <c r="CL7" s="169"/>
      <c r="CM7" s="169"/>
      <c r="CN7" s="169"/>
      <c r="CO7" s="169"/>
      <c r="CP7" s="169"/>
      <c r="CQ7" s="169"/>
      <c r="CR7" s="169"/>
      <c r="CS7" s="169"/>
      <c r="CT7" s="169"/>
      <c r="CU7" s="169"/>
      <c r="CV7" s="169"/>
      <c r="CW7" s="169"/>
      <c r="CX7" s="169"/>
      <c r="CY7" s="169"/>
      <c r="CZ7" s="169"/>
      <c r="DA7" s="169"/>
      <c r="DB7" s="169"/>
      <c r="DC7" s="169"/>
      <c r="DD7" s="169"/>
      <c r="DE7" s="169"/>
      <c r="DF7" s="169"/>
      <c r="DG7" s="169"/>
      <c r="DH7" s="169"/>
      <c r="DI7" s="169"/>
      <c r="DJ7" s="169"/>
      <c r="DK7" s="169"/>
      <c r="DL7" s="169"/>
      <c r="DM7" s="169"/>
      <c r="DN7" s="169"/>
      <c r="DO7" s="169"/>
      <c r="DP7" s="169"/>
      <c r="DQ7" s="169"/>
      <c r="DR7" s="169"/>
      <c r="DS7" s="169"/>
      <c r="DT7" s="169"/>
      <c r="DU7" s="169"/>
      <c r="DV7" s="169"/>
      <c r="DW7" s="169"/>
      <c r="DX7" s="169"/>
      <c r="DY7" s="169"/>
      <c r="DZ7" s="169"/>
      <c r="EA7" s="169"/>
      <c r="EB7" s="169"/>
      <c r="EC7" s="169"/>
      <c r="ED7" s="169"/>
      <c r="EE7" s="169"/>
      <c r="EF7" s="169"/>
      <c r="EG7" s="169"/>
      <c r="EH7" s="169"/>
      <c r="EI7" s="169"/>
      <c r="EJ7" s="169"/>
      <c r="EK7" s="169"/>
      <c r="EL7" s="169"/>
      <c r="EM7" s="169"/>
      <c r="EN7" s="169"/>
      <c r="EO7" s="169"/>
      <c r="EP7" s="169"/>
      <c r="EQ7" s="169"/>
      <c r="ER7" s="169"/>
      <c r="ES7" s="169"/>
      <c r="ET7" s="169"/>
      <c r="EU7" s="169"/>
      <c r="EV7" s="169"/>
      <c r="EW7" s="169"/>
      <c r="EX7" s="169"/>
      <c r="EY7" s="169"/>
      <c r="EZ7" s="169"/>
      <c r="FA7" s="169"/>
      <c r="FB7" s="169"/>
      <c r="FC7" s="169"/>
      <c r="FD7" s="169"/>
      <c r="FE7" s="169"/>
      <c r="FF7" s="169"/>
      <c r="FG7" s="169"/>
      <c r="FH7" s="169"/>
      <c r="FI7" s="169"/>
      <c r="FJ7" s="169"/>
      <c r="FK7" s="169"/>
      <c r="FL7" s="169"/>
      <c r="FM7" s="169"/>
      <c r="FN7" s="169"/>
      <c r="FO7" s="169"/>
      <c r="FP7" s="169"/>
      <c r="FQ7" s="169"/>
      <c r="FR7" s="169"/>
      <c r="FS7" s="169"/>
      <c r="FT7" s="169"/>
    </row>
    <row r="8" spans="1:278" s="157" customFormat="1" ht="60.95" customHeight="1" thickTop="1" thickBot="1" x14ac:dyDescent="0.3">
      <c r="A8" s="172" t="s">
        <v>27</v>
      </c>
      <c r="B8" s="172" t="s">
        <v>230</v>
      </c>
      <c r="C8" s="173" t="s">
        <v>171</v>
      </c>
      <c r="D8" s="164" t="s">
        <v>231</v>
      </c>
      <c r="E8" s="165" t="s">
        <v>175</v>
      </c>
      <c r="F8" s="165" t="s">
        <v>177</v>
      </c>
      <c r="G8" s="165" t="s">
        <v>179</v>
      </c>
      <c r="H8" s="166" t="s">
        <v>548</v>
      </c>
      <c r="I8" s="166" t="s">
        <v>510</v>
      </c>
      <c r="J8" s="166" t="s">
        <v>549</v>
      </c>
      <c r="K8" s="166" t="s">
        <v>548</v>
      </c>
      <c r="L8" s="166" t="s">
        <v>550</v>
      </c>
      <c r="M8" s="166" t="s">
        <v>549</v>
      </c>
      <c r="N8" s="486"/>
      <c r="O8" s="492"/>
      <c r="P8" s="167" t="s">
        <v>551</v>
      </c>
      <c r="Q8" s="167" t="s">
        <v>552</v>
      </c>
      <c r="R8" s="167" t="s">
        <v>553</v>
      </c>
      <c r="S8" s="167" t="s">
        <v>554</v>
      </c>
      <c r="T8" s="495"/>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0"/>
      <c r="AS8" s="170"/>
      <c r="AT8" s="170"/>
      <c r="AU8" s="170"/>
      <c r="AV8" s="170"/>
      <c r="AW8" s="170"/>
      <c r="AX8" s="170"/>
      <c r="AY8" s="170"/>
      <c r="AZ8" s="170"/>
      <c r="BA8" s="170"/>
      <c r="BB8" s="170"/>
      <c r="BC8" s="170"/>
      <c r="BD8" s="170"/>
      <c r="BE8" s="170"/>
      <c r="BF8" s="170"/>
      <c r="BG8" s="170"/>
      <c r="BH8" s="170"/>
      <c r="BI8" s="170"/>
      <c r="BJ8" s="170"/>
      <c r="BK8" s="170"/>
      <c r="BL8" s="170"/>
      <c r="BM8" s="170"/>
      <c r="BN8" s="170"/>
      <c r="BO8" s="170"/>
      <c r="BP8" s="170"/>
      <c r="BQ8" s="170"/>
      <c r="BR8" s="170"/>
      <c r="BS8" s="170"/>
      <c r="BT8" s="170"/>
      <c r="BU8" s="170"/>
      <c r="BV8" s="170"/>
      <c r="BW8" s="170"/>
      <c r="BX8" s="170"/>
      <c r="BY8" s="170"/>
      <c r="BZ8" s="170"/>
      <c r="CA8" s="170"/>
      <c r="CB8" s="170"/>
      <c r="CC8" s="170"/>
      <c r="CD8" s="170"/>
      <c r="CE8" s="170"/>
      <c r="CF8" s="170"/>
      <c r="CG8" s="170"/>
      <c r="CH8" s="170"/>
      <c r="CI8" s="170"/>
      <c r="CJ8" s="170"/>
      <c r="CK8" s="170"/>
      <c r="CL8" s="170"/>
      <c r="CM8" s="170"/>
      <c r="CN8" s="170"/>
      <c r="CO8" s="170"/>
      <c r="CP8" s="170"/>
      <c r="CQ8" s="170"/>
      <c r="CR8" s="170"/>
      <c r="CS8" s="170"/>
      <c r="CT8" s="170"/>
      <c r="CU8" s="170"/>
      <c r="CV8" s="170"/>
      <c r="CW8" s="170"/>
      <c r="CX8" s="170"/>
      <c r="CY8" s="170"/>
      <c r="CZ8" s="170"/>
      <c r="DA8" s="170"/>
      <c r="DB8" s="170"/>
      <c r="DC8" s="170"/>
      <c r="DD8" s="170"/>
      <c r="DE8" s="170"/>
      <c r="DF8" s="170"/>
      <c r="DG8" s="170"/>
      <c r="DH8" s="170"/>
      <c r="DI8" s="170"/>
      <c r="DJ8" s="170"/>
      <c r="DK8" s="170"/>
      <c r="DL8" s="170"/>
      <c r="DM8" s="170"/>
      <c r="DN8" s="170"/>
      <c r="DO8" s="170"/>
      <c r="DP8" s="170"/>
      <c r="DQ8" s="170"/>
      <c r="DR8" s="170"/>
      <c r="DS8" s="170"/>
      <c r="DT8" s="170"/>
      <c r="DU8" s="170"/>
      <c r="DV8" s="170"/>
      <c r="DW8" s="170"/>
      <c r="DX8" s="170"/>
      <c r="DY8" s="170"/>
      <c r="DZ8" s="170"/>
      <c r="EA8" s="170"/>
      <c r="EB8" s="170"/>
      <c r="EC8" s="170"/>
      <c r="ED8" s="170"/>
      <c r="EE8" s="170"/>
      <c r="EF8" s="170"/>
      <c r="EG8" s="170"/>
      <c r="EH8" s="170"/>
      <c r="EI8" s="170"/>
      <c r="EJ8" s="170"/>
      <c r="EK8" s="170"/>
      <c r="EL8" s="170"/>
      <c r="EM8" s="170"/>
      <c r="EN8" s="170"/>
      <c r="EO8" s="170"/>
      <c r="EP8" s="170"/>
      <c r="EQ8" s="170"/>
      <c r="ER8" s="170"/>
      <c r="ES8" s="170"/>
      <c r="ET8" s="170"/>
      <c r="EU8" s="170"/>
      <c r="EV8" s="170"/>
      <c r="EW8" s="170"/>
      <c r="EX8" s="170"/>
      <c r="EY8" s="170"/>
      <c r="EZ8" s="170"/>
      <c r="FA8" s="170"/>
      <c r="FB8" s="170"/>
      <c r="FC8" s="170"/>
      <c r="FD8" s="170"/>
      <c r="FE8" s="170"/>
      <c r="FF8" s="170"/>
      <c r="FG8" s="170"/>
      <c r="FH8" s="170"/>
      <c r="FI8" s="170"/>
      <c r="FJ8" s="170"/>
      <c r="FK8" s="170"/>
      <c r="FL8" s="170"/>
      <c r="FM8" s="170"/>
      <c r="FN8" s="170"/>
      <c r="FO8" s="170"/>
      <c r="FP8" s="170"/>
      <c r="FQ8" s="170"/>
      <c r="FR8" s="170"/>
      <c r="FS8" s="170"/>
      <c r="FT8" s="170"/>
    </row>
    <row r="9" spans="1:278" s="158" customFormat="1" ht="10.5" customHeight="1" x14ac:dyDescent="0.25">
      <c r="A9" s="510"/>
      <c r="B9" s="511"/>
      <c r="C9" s="511"/>
      <c r="D9" s="511"/>
      <c r="E9" s="511"/>
      <c r="F9" s="511"/>
      <c r="G9" s="511"/>
      <c r="H9" s="511"/>
      <c r="I9" s="511"/>
      <c r="J9" s="511"/>
      <c r="K9" s="511"/>
      <c r="L9" s="511"/>
      <c r="M9" s="511"/>
      <c r="N9" s="511"/>
      <c r="T9" s="168"/>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71"/>
      <c r="AU9" s="171"/>
      <c r="AV9" s="171"/>
      <c r="AW9" s="171"/>
      <c r="AX9" s="171"/>
      <c r="AY9" s="171"/>
      <c r="AZ9" s="171"/>
      <c r="BA9" s="171"/>
      <c r="BB9" s="171"/>
      <c r="BC9" s="171"/>
      <c r="BD9" s="171"/>
      <c r="BE9" s="171"/>
      <c r="BF9" s="171"/>
      <c r="BG9" s="171"/>
      <c r="BH9" s="171"/>
      <c r="BI9" s="171"/>
      <c r="BJ9" s="171"/>
      <c r="BK9" s="171"/>
      <c r="BL9" s="171"/>
      <c r="BM9" s="171"/>
      <c r="BN9" s="171"/>
      <c r="BO9" s="171"/>
      <c r="BP9" s="171"/>
      <c r="BQ9" s="171"/>
      <c r="BR9" s="171"/>
      <c r="BS9" s="171"/>
      <c r="BT9" s="171"/>
      <c r="BU9" s="171"/>
      <c r="BV9" s="171"/>
      <c r="BW9" s="171"/>
      <c r="BX9" s="171"/>
      <c r="BY9" s="171"/>
      <c r="BZ9" s="171"/>
      <c r="CA9" s="171"/>
      <c r="CB9" s="171"/>
      <c r="CC9" s="171"/>
      <c r="CD9" s="171"/>
      <c r="CE9" s="171"/>
      <c r="CF9" s="171"/>
      <c r="CG9" s="171"/>
      <c r="CH9" s="171"/>
      <c r="CI9" s="171"/>
      <c r="CJ9" s="171"/>
      <c r="CK9" s="171"/>
      <c r="CL9" s="171"/>
      <c r="CM9" s="171"/>
      <c r="CN9" s="171"/>
      <c r="CO9" s="171"/>
      <c r="CP9" s="171"/>
      <c r="CQ9" s="171"/>
      <c r="CR9" s="171"/>
      <c r="CS9" s="171"/>
      <c r="CT9" s="171"/>
      <c r="CU9" s="171"/>
      <c r="CV9" s="171"/>
      <c r="CW9" s="171"/>
      <c r="CX9" s="171"/>
      <c r="CY9" s="171"/>
      <c r="CZ9" s="171"/>
      <c r="DA9" s="171"/>
      <c r="DB9" s="171"/>
      <c r="DC9" s="171"/>
      <c r="DD9" s="171"/>
      <c r="DE9" s="171"/>
      <c r="DF9" s="171"/>
      <c r="DG9" s="171"/>
      <c r="DH9" s="171"/>
      <c r="DI9" s="171"/>
      <c r="DJ9" s="171"/>
      <c r="DK9" s="171"/>
      <c r="DL9" s="171"/>
      <c r="DM9" s="171"/>
      <c r="DN9" s="171"/>
      <c r="DO9" s="171"/>
      <c r="DP9" s="171"/>
      <c r="DQ9" s="171"/>
      <c r="DR9" s="171"/>
      <c r="DS9" s="171"/>
      <c r="DT9" s="171"/>
      <c r="DU9" s="171"/>
      <c r="DV9" s="171"/>
      <c r="DW9" s="171"/>
      <c r="DX9" s="171"/>
      <c r="DY9" s="171"/>
      <c r="DZ9" s="171"/>
      <c r="EA9" s="171"/>
      <c r="EB9" s="171"/>
      <c r="EC9" s="171"/>
      <c r="ED9" s="171"/>
      <c r="EE9" s="171"/>
      <c r="EF9" s="171"/>
      <c r="EG9" s="171"/>
      <c r="EH9" s="171"/>
      <c r="EI9" s="171"/>
      <c r="EJ9" s="171"/>
      <c r="EK9" s="171"/>
      <c r="EL9" s="171"/>
      <c r="EM9" s="171"/>
      <c r="EN9" s="171"/>
      <c r="EO9" s="171"/>
      <c r="EP9" s="171"/>
      <c r="EQ9" s="171"/>
      <c r="ER9" s="171"/>
      <c r="ES9" s="171"/>
      <c r="ET9" s="171"/>
      <c r="EU9" s="171"/>
      <c r="EV9" s="171"/>
      <c r="EW9" s="171"/>
      <c r="EX9" s="171"/>
      <c r="EY9" s="171"/>
      <c r="EZ9" s="171"/>
      <c r="FA9" s="171"/>
      <c r="FB9" s="171"/>
      <c r="FC9" s="171"/>
      <c r="FD9" s="171"/>
      <c r="FE9" s="171"/>
      <c r="FF9" s="171"/>
      <c r="FG9" s="171"/>
      <c r="FH9" s="171"/>
      <c r="FI9" s="171"/>
      <c r="FJ9" s="171"/>
      <c r="FK9" s="171"/>
      <c r="FL9" s="171"/>
      <c r="FM9" s="171"/>
      <c r="FN9" s="171"/>
      <c r="FO9" s="171"/>
      <c r="FP9" s="171"/>
      <c r="FQ9" s="171"/>
      <c r="FR9" s="171"/>
      <c r="FS9" s="171"/>
      <c r="FT9" s="171"/>
    </row>
    <row r="10" spans="1:278" s="159" customFormat="1" ht="15" customHeight="1" x14ac:dyDescent="0.2">
      <c r="A10" s="512">
        <f>'Mapa Final'!A10</f>
        <v>1</v>
      </c>
      <c r="B10" s="496" t="str">
        <f>'Mapa Final'!B10</f>
        <v>Demora</v>
      </c>
      <c r="C10" s="515" t="str">
        <f>'Mapa Final'!C10</f>
        <v>Incumplimiento de las metas establecidas</v>
      </c>
      <c r="D10" s="515" t="str">
        <f>'Mapa Final'!D10</f>
        <v>1. Falta de metodologías que permitan agilizar la elaboración de los informes de seguimiento a planes y programas                                         2. Fallas en la programación de las actividades.                       3. Remisión extemporánea del seguimiento de planes y o programas.</v>
      </c>
      <c r="E10" s="476" t="str">
        <f>'Mapa Final'!E10</f>
        <v>Tardanza en la consolidación y análisis del seguimiento a planes y programas</v>
      </c>
      <c r="F10" s="476" t="str">
        <f>'Mapa Final'!F10</f>
        <v>Posibilidad de incumplimiento de las metas establecidas por tardanza en la consolidacion y analisis del seguimiento a planes y programas</v>
      </c>
      <c r="G10" s="476" t="str">
        <f>'Mapa Final'!G10</f>
        <v>Ejecución y Administración de Procesos</v>
      </c>
      <c r="H10" s="479" t="str">
        <f>'Mapa Final'!I10</f>
        <v>Baja</v>
      </c>
      <c r="I10" s="518" t="str">
        <f>'Mapa Final'!L10</f>
        <v>Leve</v>
      </c>
      <c r="J10" s="524" t="str">
        <f>'Mapa Final'!N10</f>
        <v>Bajo</v>
      </c>
      <c r="K10" s="504" t="str">
        <f>'Mapa Final'!AA10</f>
        <v>Baja</v>
      </c>
      <c r="L10" s="504" t="str">
        <f>'Mapa Final'!AE10</f>
        <v>Leve</v>
      </c>
      <c r="M10" s="521" t="str">
        <f>'Mapa Final'!AG10</f>
        <v>Bajo</v>
      </c>
      <c r="N10" s="504" t="str">
        <f>'Mapa Final'!AH10</f>
        <v>Aceptar</v>
      </c>
      <c r="O10" s="507"/>
      <c r="P10" s="507"/>
      <c r="Q10" s="527" t="s">
        <v>8</v>
      </c>
      <c r="R10" s="536">
        <v>44835</v>
      </c>
      <c r="S10" s="536">
        <v>44926</v>
      </c>
      <c r="T10" s="501" t="s">
        <v>555</v>
      </c>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row>
    <row r="11" spans="1:278" s="159" customFormat="1" ht="13.5" customHeight="1" x14ac:dyDescent="0.2">
      <c r="A11" s="513"/>
      <c r="B11" s="348"/>
      <c r="C11" s="516"/>
      <c r="D11" s="516"/>
      <c r="E11" s="477"/>
      <c r="F11" s="477"/>
      <c r="G11" s="477"/>
      <c r="H11" s="480"/>
      <c r="I11" s="519"/>
      <c r="J11" s="525"/>
      <c r="K11" s="505"/>
      <c r="L11" s="505"/>
      <c r="M11" s="522"/>
      <c r="N11" s="505"/>
      <c r="O11" s="508"/>
      <c r="P11" s="508"/>
      <c r="Q11" s="528"/>
      <c r="R11" s="534"/>
      <c r="S11" s="534"/>
      <c r="T11" s="502"/>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row>
    <row r="12" spans="1:278" s="159" customFormat="1" ht="13.5" customHeight="1" x14ac:dyDescent="0.2">
      <c r="A12" s="513"/>
      <c r="B12" s="348"/>
      <c r="C12" s="516"/>
      <c r="D12" s="516"/>
      <c r="E12" s="477"/>
      <c r="F12" s="477"/>
      <c r="G12" s="477"/>
      <c r="H12" s="480"/>
      <c r="I12" s="519"/>
      <c r="J12" s="525"/>
      <c r="K12" s="505"/>
      <c r="L12" s="505"/>
      <c r="M12" s="522"/>
      <c r="N12" s="505"/>
      <c r="O12" s="508"/>
      <c r="P12" s="508"/>
      <c r="Q12" s="528"/>
      <c r="R12" s="534"/>
      <c r="S12" s="534"/>
      <c r="T12" s="502"/>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row>
    <row r="13" spans="1:278" s="159" customFormat="1" ht="13.5" customHeight="1" x14ac:dyDescent="0.2">
      <c r="A13" s="513"/>
      <c r="B13" s="348"/>
      <c r="C13" s="516"/>
      <c r="D13" s="516"/>
      <c r="E13" s="477"/>
      <c r="F13" s="477"/>
      <c r="G13" s="477"/>
      <c r="H13" s="480"/>
      <c r="I13" s="519"/>
      <c r="J13" s="525"/>
      <c r="K13" s="505"/>
      <c r="L13" s="505"/>
      <c r="M13" s="522"/>
      <c r="N13" s="505"/>
      <c r="O13" s="508"/>
      <c r="P13" s="508"/>
      <c r="Q13" s="528"/>
      <c r="R13" s="534"/>
      <c r="S13" s="534"/>
      <c r="T13" s="502"/>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row>
    <row r="14" spans="1:278" s="159" customFormat="1" ht="238.5" customHeight="1" thickBot="1" x14ac:dyDescent="0.25">
      <c r="A14" s="514"/>
      <c r="B14" s="497"/>
      <c r="C14" s="517"/>
      <c r="D14" s="517"/>
      <c r="E14" s="478"/>
      <c r="F14" s="478"/>
      <c r="G14" s="478"/>
      <c r="H14" s="481"/>
      <c r="I14" s="520"/>
      <c r="J14" s="526"/>
      <c r="K14" s="506"/>
      <c r="L14" s="506"/>
      <c r="M14" s="523"/>
      <c r="N14" s="506"/>
      <c r="O14" s="509"/>
      <c r="P14" s="509"/>
      <c r="Q14" s="530"/>
      <c r="R14" s="535"/>
      <c r="S14" s="535"/>
      <c r="T14" s="503"/>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row>
    <row r="15" spans="1:278" s="159" customFormat="1" ht="15" customHeight="1" x14ac:dyDescent="0.2">
      <c r="A15" s="512">
        <f>'Mapa Final'!A13</f>
        <v>2</v>
      </c>
      <c r="B15" s="496" t="str">
        <f>'Mapa Final'!B13</f>
        <v>Incumplimiento</v>
      </c>
      <c r="C15" s="515" t="str">
        <f>'Mapa Final'!C13</f>
        <v>Incumplimiento de las metas establecidas</v>
      </c>
      <c r="D15" s="515" t="str">
        <f>'Mapa Final'!D13</f>
        <v>1. Dependencia de decisiones o trámites desde el nivel central.                                2. Falta de asignación de recursos para la realización de las actividades.                       3. Falta de personal calificado para el desarrollo de los proyectos de la Seccional</v>
      </c>
      <c r="E15" s="476" t="str">
        <f>'Mapa Final'!E13</f>
        <v>Incumplimiento de las metas y  objetivos señalados en el  plan de accion</v>
      </c>
      <c r="F15" s="476" t="str">
        <f>'Mapa Final'!F13</f>
        <v>Posibilidad de incumplimiento de las metas y objetivos señalados en el plan de accion</v>
      </c>
      <c r="G15" s="476" t="str">
        <f>'Mapa Final'!G13</f>
        <v>Ejecución y Administración de Procesos</v>
      </c>
      <c r="H15" s="479" t="str">
        <f>'Mapa Final'!I13</f>
        <v>Baja</v>
      </c>
      <c r="I15" s="518" t="str">
        <f>'Mapa Final'!L13</f>
        <v>Leve</v>
      </c>
      <c r="J15" s="524" t="str">
        <f>'Mapa Final'!N13</f>
        <v>Bajo</v>
      </c>
      <c r="K15" s="504" t="str">
        <f>'Mapa Final'!AA13</f>
        <v>Baja</v>
      </c>
      <c r="L15" s="504" t="str">
        <f>'Mapa Final'!AE13</f>
        <v>Leve</v>
      </c>
      <c r="M15" s="521" t="str">
        <f>'Mapa Final'!AG13</f>
        <v>Bajo</v>
      </c>
      <c r="N15" s="504" t="str">
        <f>'Mapa Final'!AH13</f>
        <v>Aceptar</v>
      </c>
      <c r="O15" s="507"/>
      <c r="P15" s="507"/>
      <c r="Q15" s="527" t="s">
        <v>8</v>
      </c>
      <c r="R15" s="533">
        <v>44835</v>
      </c>
      <c r="S15" s="533">
        <v>44926</v>
      </c>
      <c r="T15" s="501" t="s">
        <v>555</v>
      </c>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row>
    <row r="16" spans="1:278" s="159" customFormat="1" ht="13.5" customHeight="1" x14ac:dyDescent="0.2">
      <c r="A16" s="513"/>
      <c r="B16" s="348"/>
      <c r="C16" s="516"/>
      <c r="D16" s="516"/>
      <c r="E16" s="477"/>
      <c r="F16" s="477"/>
      <c r="G16" s="477"/>
      <c r="H16" s="480"/>
      <c r="I16" s="519"/>
      <c r="J16" s="525"/>
      <c r="K16" s="505"/>
      <c r="L16" s="505"/>
      <c r="M16" s="522"/>
      <c r="N16" s="505"/>
      <c r="O16" s="508"/>
      <c r="P16" s="508"/>
      <c r="Q16" s="528"/>
      <c r="R16" s="534"/>
      <c r="S16" s="534"/>
      <c r="T16" s="502"/>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row>
    <row r="17" spans="1:176" s="159" customFormat="1" ht="13.5" customHeight="1" x14ac:dyDescent="0.2">
      <c r="A17" s="513"/>
      <c r="B17" s="348"/>
      <c r="C17" s="516"/>
      <c r="D17" s="516"/>
      <c r="E17" s="477"/>
      <c r="F17" s="477"/>
      <c r="G17" s="477"/>
      <c r="H17" s="480"/>
      <c r="I17" s="519"/>
      <c r="J17" s="525"/>
      <c r="K17" s="505"/>
      <c r="L17" s="505"/>
      <c r="M17" s="522"/>
      <c r="N17" s="505"/>
      <c r="O17" s="508"/>
      <c r="P17" s="508"/>
      <c r="Q17" s="528"/>
      <c r="R17" s="534"/>
      <c r="S17" s="534"/>
      <c r="T17" s="502"/>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row>
    <row r="18" spans="1:176" s="159" customFormat="1" ht="13.5" customHeight="1" x14ac:dyDescent="0.2">
      <c r="A18" s="513"/>
      <c r="B18" s="348"/>
      <c r="C18" s="516"/>
      <c r="D18" s="516"/>
      <c r="E18" s="477"/>
      <c r="F18" s="477"/>
      <c r="G18" s="477"/>
      <c r="H18" s="480"/>
      <c r="I18" s="519"/>
      <c r="J18" s="525"/>
      <c r="K18" s="505"/>
      <c r="L18" s="505"/>
      <c r="M18" s="522"/>
      <c r="N18" s="505"/>
      <c r="O18" s="508"/>
      <c r="P18" s="508"/>
      <c r="Q18" s="528"/>
      <c r="R18" s="534"/>
      <c r="S18" s="534"/>
      <c r="T18" s="502"/>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row>
    <row r="19" spans="1:176" s="159" customFormat="1" ht="255.75" customHeight="1" thickBot="1" x14ac:dyDescent="0.25">
      <c r="A19" s="514"/>
      <c r="B19" s="497"/>
      <c r="C19" s="517"/>
      <c r="D19" s="517"/>
      <c r="E19" s="478"/>
      <c r="F19" s="478"/>
      <c r="G19" s="478"/>
      <c r="H19" s="481"/>
      <c r="I19" s="520"/>
      <c r="J19" s="526"/>
      <c r="K19" s="506"/>
      <c r="L19" s="506"/>
      <c r="M19" s="523"/>
      <c r="N19" s="506"/>
      <c r="O19" s="509"/>
      <c r="P19" s="509"/>
      <c r="Q19" s="530"/>
      <c r="R19" s="535"/>
      <c r="S19" s="535"/>
      <c r="T19" s="503"/>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row>
    <row r="20" spans="1:176" ht="14.45" customHeight="1" x14ac:dyDescent="0.25">
      <c r="A20" s="512">
        <f>'Mapa Final'!A16</f>
        <v>3</v>
      </c>
      <c r="B20" s="496" t="str">
        <f>'Mapa Final'!B16</f>
        <v>Corrupción</v>
      </c>
      <c r="C20" s="515" t="str">
        <f>'Mapa Final'!C16</f>
        <v>Reputacional(Corrupción)</v>
      </c>
      <c r="D20" s="515" t="str">
        <f>'Mapa Final'!D16</f>
        <v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20" s="476" t="str">
        <f>'Mapa Final'!E16</f>
        <v xml:space="preserve">Carencia de transparencia, etica y valores . </v>
      </c>
      <c r="F20" s="476" t="str">
        <f>'Mapa Final'!F16</f>
        <v xml:space="preserve">Posibilidad de actos indebidos de  los servidores judiciales debido a  la carencia en transparencia, etica y valores </v>
      </c>
      <c r="G20" s="476" t="str">
        <f>'Mapa Final'!G16</f>
        <v>Fraude Interno</v>
      </c>
      <c r="H20" s="479" t="str">
        <f>'Mapa Final'!I16</f>
        <v>Muy Alta</v>
      </c>
      <c r="I20" s="518" t="str">
        <f>'Mapa Final'!L16</f>
        <v>Mayor</v>
      </c>
      <c r="J20" s="524" t="str">
        <f>'Mapa Final'!N16</f>
        <v xml:space="preserve">Alto </v>
      </c>
      <c r="K20" s="504" t="str">
        <f>'Mapa Final'!AA16</f>
        <v>Media</v>
      </c>
      <c r="L20" s="504" t="str">
        <f>'Mapa Final'!AE16</f>
        <v>Mayor</v>
      </c>
      <c r="M20" s="521" t="str">
        <f>'Mapa Final'!AG16</f>
        <v xml:space="preserve">Alto </v>
      </c>
      <c r="N20" s="504" t="str">
        <f>'Mapa Final'!AH16</f>
        <v>Reducir(mitigar)</v>
      </c>
      <c r="O20" s="507"/>
      <c r="P20" s="507"/>
      <c r="Q20" s="529" t="s">
        <v>8</v>
      </c>
      <c r="R20" s="533">
        <v>44835</v>
      </c>
      <c r="S20" s="533">
        <v>44926</v>
      </c>
      <c r="T20" s="501" t="s">
        <v>556</v>
      </c>
    </row>
    <row r="21" spans="1:176" ht="14.45" customHeight="1" x14ac:dyDescent="0.25">
      <c r="A21" s="513"/>
      <c r="B21" s="348"/>
      <c r="C21" s="516"/>
      <c r="D21" s="516"/>
      <c r="E21" s="477"/>
      <c r="F21" s="477"/>
      <c r="G21" s="477"/>
      <c r="H21" s="480"/>
      <c r="I21" s="519"/>
      <c r="J21" s="525"/>
      <c r="K21" s="505"/>
      <c r="L21" s="505"/>
      <c r="M21" s="522"/>
      <c r="N21" s="505"/>
      <c r="O21" s="508"/>
      <c r="P21" s="508"/>
      <c r="Q21" s="529"/>
      <c r="R21" s="534"/>
      <c r="S21" s="534"/>
      <c r="T21" s="502"/>
    </row>
    <row r="22" spans="1:176" ht="14.45" customHeight="1" x14ac:dyDescent="0.25">
      <c r="A22" s="513"/>
      <c r="B22" s="348"/>
      <c r="C22" s="516"/>
      <c r="D22" s="516"/>
      <c r="E22" s="477"/>
      <c r="F22" s="477"/>
      <c r="G22" s="477"/>
      <c r="H22" s="480"/>
      <c r="I22" s="519"/>
      <c r="J22" s="525"/>
      <c r="K22" s="505"/>
      <c r="L22" s="505"/>
      <c r="M22" s="522"/>
      <c r="N22" s="505"/>
      <c r="O22" s="508"/>
      <c r="P22" s="508"/>
      <c r="Q22" s="529"/>
      <c r="R22" s="534"/>
      <c r="S22" s="534"/>
      <c r="T22" s="502"/>
    </row>
    <row r="23" spans="1:176" ht="14.45" customHeight="1" x14ac:dyDescent="0.25">
      <c r="A23" s="513"/>
      <c r="B23" s="348"/>
      <c r="C23" s="516"/>
      <c r="D23" s="516"/>
      <c r="E23" s="477"/>
      <c r="F23" s="477"/>
      <c r="G23" s="477"/>
      <c r="H23" s="480"/>
      <c r="I23" s="519"/>
      <c r="J23" s="525"/>
      <c r="K23" s="505"/>
      <c r="L23" s="505"/>
      <c r="M23" s="522"/>
      <c r="N23" s="505"/>
      <c r="O23" s="508"/>
      <c r="P23" s="508"/>
      <c r="Q23" s="529"/>
      <c r="R23" s="534"/>
      <c r="S23" s="534"/>
      <c r="T23" s="502"/>
    </row>
    <row r="24" spans="1:176" ht="277.5" customHeight="1" thickBot="1" x14ac:dyDescent="0.3">
      <c r="A24" s="514"/>
      <c r="B24" s="497"/>
      <c r="C24" s="517"/>
      <c r="D24" s="517"/>
      <c r="E24" s="478"/>
      <c r="F24" s="478"/>
      <c r="G24" s="478"/>
      <c r="H24" s="481"/>
      <c r="I24" s="520"/>
      <c r="J24" s="526"/>
      <c r="K24" s="506"/>
      <c r="L24" s="506"/>
      <c r="M24" s="523"/>
      <c r="N24" s="506"/>
      <c r="O24" s="509"/>
      <c r="P24" s="509"/>
      <c r="Q24" s="529"/>
      <c r="R24" s="535"/>
      <c r="S24" s="535"/>
      <c r="T24" s="503"/>
    </row>
    <row r="25" spans="1:176" ht="14.45" customHeight="1" x14ac:dyDescent="0.25">
      <c r="A25" s="512">
        <f>'Mapa Final'!A21</f>
        <v>4</v>
      </c>
      <c r="B25" s="496" t="str">
        <f>'Mapa Final'!B21</f>
        <v>Interrupción o demora en el Servicio Público de Administrar  Justicia.</v>
      </c>
      <c r="C25" s="515" t="str">
        <f>'Mapa Final'!C21</f>
        <v>Afectación en la Prestación del Servicio de Justicia</v>
      </c>
      <c r="D25" s="515" t="str">
        <f>'Mapa Final'!D21</f>
        <v>1. Paros que afecten la prestación del servicio.  
2. Huelgas, protestas ciudadana
3. Disturbios o hechos violentos
4.Pandemia
5.Emergencias Ambientales</v>
      </c>
      <c r="E25" s="476" t="str">
        <f>'Mapa Final'!E21</f>
        <v>Suceso de fuerza mayor que imposibilitan la gestión judicial</v>
      </c>
      <c r="F25" s="476" t="str">
        <f>'Mapa Final'!F21</f>
        <v>Posibilidad de  afectación en la Prestación del Servicio de Justicia debido a un suceso de fuerza mayor que imposibilita la gestión judicial</v>
      </c>
      <c r="G25" s="476" t="str">
        <f>'Mapa Final'!G21</f>
        <v>Usuarios, productos y prácticas organizacionales</v>
      </c>
      <c r="H25" s="479" t="str">
        <f>'Mapa Final'!I21</f>
        <v>Muy Alta</v>
      </c>
      <c r="I25" s="518" t="str">
        <f>'Mapa Final'!L21</f>
        <v>Moderado</v>
      </c>
      <c r="J25" s="524" t="str">
        <f>'Mapa Final'!N21</f>
        <v xml:space="preserve">Alto </v>
      </c>
      <c r="K25" s="504" t="str">
        <f>'Mapa Final'!AA21</f>
        <v>Media</v>
      </c>
      <c r="L25" s="504" t="str">
        <f>'Mapa Final'!AE21</f>
        <v>Moderado</v>
      </c>
      <c r="M25" s="521" t="str">
        <f>'Mapa Final'!AG21</f>
        <v>Moderado</v>
      </c>
      <c r="N25" s="504" t="str">
        <f>'Mapa Final'!AH21</f>
        <v>Aceptar</v>
      </c>
      <c r="O25" s="507"/>
      <c r="P25" s="507"/>
      <c r="Q25" s="528" t="s">
        <v>8</v>
      </c>
      <c r="R25" s="533">
        <v>44835</v>
      </c>
      <c r="S25" s="533">
        <v>44926</v>
      </c>
      <c r="T25" s="501" t="s">
        <v>555</v>
      </c>
    </row>
    <row r="26" spans="1:176" ht="14.45" customHeight="1" x14ac:dyDescent="0.25">
      <c r="A26" s="513"/>
      <c r="B26" s="348"/>
      <c r="C26" s="516"/>
      <c r="D26" s="516"/>
      <c r="E26" s="477"/>
      <c r="F26" s="477"/>
      <c r="G26" s="477"/>
      <c r="H26" s="480"/>
      <c r="I26" s="519"/>
      <c r="J26" s="525"/>
      <c r="K26" s="505"/>
      <c r="L26" s="505"/>
      <c r="M26" s="522"/>
      <c r="N26" s="505"/>
      <c r="O26" s="508"/>
      <c r="P26" s="508"/>
      <c r="Q26" s="528"/>
      <c r="R26" s="534"/>
      <c r="S26" s="534"/>
      <c r="T26" s="502"/>
    </row>
    <row r="27" spans="1:176" ht="14.45" customHeight="1" x14ac:dyDescent="0.25">
      <c r="A27" s="513"/>
      <c r="B27" s="348"/>
      <c r="C27" s="516"/>
      <c r="D27" s="516"/>
      <c r="E27" s="477"/>
      <c r="F27" s="477"/>
      <c r="G27" s="477"/>
      <c r="H27" s="480"/>
      <c r="I27" s="519"/>
      <c r="J27" s="525"/>
      <c r="K27" s="505"/>
      <c r="L27" s="505"/>
      <c r="M27" s="522"/>
      <c r="N27" s="505"/>
      <c r="O27" s="508"/>
      <c r="P27" s="508"/>
      <c r="Q27" s="528"/>
      <c r="R27" s="534"/>
      <c r="S27" s="534"/>
      <c r="T27" s="502"/>
    </row>
    <row r="28" spans="1:176" ht="14.45" customHeight="1" x14ac:dyDescent="0.25">
      <c r="A28" s="513"/>
      <c r="B28" s="348"/>
      <c r="C28" s="516"/>
      <c r="D28" s="516"/>
      <c r="E28" s="477"/>
      <c r="F28" s="477"/>
      <c r="G28" s="477"/>
      <c r="H28" s="480"/>
      <c r="I28" s="519"/>
      <c r="J28" s="525"/>
      <c r="K28" s="505"/>
      <c r="L28" s="505"/>
      <c r="M28" s="522"/>
      <c r="N28" s="505"/>
      <c r="O28" s="508"/>
      <c r="P28" s="508"/>
      <c r="Q28" s="528"/>
      <c r="R28" s="534"/>
      <c r="S28" s="534"/>
      <c r="T28" s="502"/>
    </row>
    <row r="29" spans="1:176" ht="102.75" customHeight="1" thickBot="1" x14ac:dyDescent="0.3">
      <c r="A29" s="514"/>
      <c r="B29" s="497"/>
      <c r="C29" s="517"/>
      <c r="D29" s="517"/>
      <c r="E29" s="478"/>
      <c r="F29" s="478"/>
      <c r="G29" s="478"/>
      <c r="H29" s="481"/>
      <c r="I29" s="520"/>
      <c r="J29" s="526"/>
      <c r="K29" s="506"/>
      <c r="L29" s="506"/>
      <c r="M29" s="523"/>
      <c r="N29" s="506"/>
      <c r="O29" s="509"/>
      <c r="P29" s="509"/>
      <c r="Q29" s="530"/>
      <c r="R29" s="535"/>
      <c r="S29" s="535"/>
      <c r="T29" s="503"/>
    </row>
    <row r="30" spans="1:176" ht="14.45" customHeight="1" x14ac:dyDescent="0.25">
      <c r="A30" s="512">
        <f>'Mapa Final'!A26</f>
        <v>5</v>
      </c>
      <c r="B30" s="496" t="str">
        <f>'Mapa Final'!B26</f>
        <v>Inaplicabilidad de la normavidad ambiental vigente</v>
      </c>
      <c r="C30" s="515" t="str">
        <f>'Mapa Final'!C26</f>
        <v xml:space="preserve"> Afectación Ambiental</v>
      </c>
      <c r="D30" s="515" t="str">
        <f>'Mapa Final'!D26</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0" s="476" t="str">
        <f>'Mapa Final'!E26</f>
        <v>Desconocimiento de los lineamientos ambientales y normatividad  ambiental vigente</v>
      </c>
      <c r="F30" s="476" t="str">
        <f>'Mapa Final'!F26</f>
        <v>Posibilidad de afectación ambiental debido al desconocimiento de las lineamientos ambientales y normatividad ambiental vigente</v>
      </c>
      <c r="G30" s="476" t="str">
        <f>'Mapa Final'!G26</f>
        <v>Eventos Ambientales Internos</v>
      </c>
      <c r="H30" s="479" t="str">
        <f>'Mapa Final'!I26</f>
        <v>Media</v>
      </c>
      <c r="I30" s="518" t="str">
        <f>'Mapa Final'!L26</f>
        <v>Moderado</v>
      </c>
      <c r="J30" s="524" t="str">
        <f>'Mapa Final'!N26</f>
        <v>Moderado</v>
      </c>
      <c r="K30" s="504" t="str">
        <f>'Mapa Final'!AA26</f>
        <v>Baja</v>
      </c>
      <c r="L30" s="504" t="str">
        <f>'Mapa Final'!AE26</f>
        <v>Moderado</v>
      </c>
      <c r="M30" s="521" t="str">
        <f>'Mapa Final'!AG26</f>
        <v>Moderado</v>
      </c>
      <c r="N30" s="504" t="str">
        <f>'Mapa Final'!AH26</f>
        <v>Aceptar</v>
      </c>
      <c r="O30" s="507"/>
      <c r="P30" s="507"/>
      <c r="Q30" s="527" t="s">
        <v>8</v>
      </c>
      <c r="R30" s="533">
        <v>44835</v>
      </c>
      <c r="S30" s="533">
        <v>44926</v>
      </c>
      <c r="T30" s="501" t="s">
        <v>555</v>
      </c>
    </row>
    <row r="31" spans="1:176" ht="14.45" customHeight="1" x14ac:dyDescent="0.25">
      <c r="A31" s="513"/>
      <c r="B31" s="348"/>
      <c r="C31" s="516"/>
      <c r="D31" s="516"/>
      <c r="E31" s="477"/>
      <c r="F31" s="477"/>
      <c r="G31" s="477"/>
      <c r="H31" s="480"/>
      <c r="I31" s="519"/>
      <c r="J31" s="525"/>
      <c r="K31" s="505"/>
      <c r="L31" s="505"/>
      <c r="M31" s="522"/>
      <c r="N31" s="505"/>
      <c r="O31" s="508"/>
      <c r="P31" s="508"/>
      <c r="Q31" s="528"/>
      <c r="R31" s="534"/>
      <c r="S31" s="534"/>
      <c r="T31" s="502"/>
    </row>
    <row r="32" spans="1:176" ht="14.45" customHeight="1" x14ac:dyDescent="0.25">
      <c r="A32" s="513"/>
      <c r="B32" s="348"/>
      <c r="C32" s="516"/>
      <c r="D32" s="516"/>
      <c r="E32" s="477"/>
      <c r="F32" s="477"/>
      <c r="G32" s="477"/>
      <c r="H32" s="480"/>
      <c r="I32" s="519"/>
      <c r="J32" s="525"/>
      <c r="K32" s="505"/>
      <c r="L32" s="505"/>
      <c r="M32" s="522"/>
      <c r="N32" s="505"/>
      <c r="O32" s="508"/>
      <c r="P32" s="508"/>
      <c r="Q32" s="528"/>
      <c r="R32" s="534"/>
      <c r="S32" s="534"/>
      <c r="T32" s="502"/>
    </row>
    <row r="33" spans="1:20" ht="14.45" customHeight="1" x14ac:dyDescent="0.25">
      <c r="A33" s="513"/>
      <c r="B33" s="348"/>
      <c r="C33" s="516"/>
      <c r="D33" s="516"/>
      <c r="E33" s="477"/>
      <c r="F33" s="477"/>
      <c r="G33" s="477"/>
      <c r="H33" s="480"/>
      <c r="I33" s="519"/>
      <c r="J33" s="525"/>
      <c r="K33" s="505"/>
      <c r="L33" s="505"/>
      <c r="M33" s="522"/>
      <c r="N33" s="505"/>
      <c r="O33" s="508"/>
      <c r="P33" s="508"/>
      <c r="Q33" s="528"/>
      <c r="R33" s="534"/>
      <c r="S33" s="534"/>
      <c r="T33" s="502"/>
    </row>
    <row r="34" spans="1:20" ht="278.25" customHeight="1" thickBot="1" x14ac:dyDescent="0.3">
      <c r="A34" s="514"/>
      <c r="B34" s="497"/>
      <c r="C34" s="517"/>
      <c r="D34" s="517"/>
      <c r="E34" s="478"/>
      <c r="F34" s="478"/>
      <c r="G34" s="478"/>
      <c r="H34" s="481"/>
      <c r="I34" s="520"/>
      <c r="J34" s="526"/>
      <c r="K34" s="506"/>
      <c r="L34" s="506"/>
      <c r="M34" s="523"/>
      <c r="N34" s="506"/>
      <c r="O34" s="509"/>
      <c r="P34" s="509"/>
      <c r="Q34" s="530"/>
      <c r="R34" s="535"/>
      <c r="S34" s="535"/>
      <c r="T34" s="503"/>
    </row>
  </sheetData>
  <mergeCells count="119">
    <mergeCell ref="A30:A34"/>
    <mergeCell ref="B10:B14"/>
    <mergeCell ref="B15:B19"/>
    <mergeCell ref="B20:B24"/>
    <mergeCell ref="B25:B29"/>
    <mergeCell ref="B30:B34"/>
    <mergeCell ref="P30:P34"/>
    <mergeCell ref="Q30:Q34"/>
    <mergeCell ref="C30:C34"/>
    <mergeCell ref="D30:D34"/>
    <mergeCell ref="E30:E34"/>
    <mergeCell ref="F30:F34"/>
    <mergeCell ref="G30:G34"/>
    <mergeCell ref="H30:H34"/>
    <mergeCell ref="I30:I34"/>
    <mergeCell ref="M25:M29"/>
    <mergeCell ref="G25:G29"/>
    <mergeCell ref="H25:H29"/>
    <mergeCell ref="I25:I29"/>
    <mergeCell ref="J25:J29"/>
    <mergeCell ref="K25:K29"/>
    <mergeCell ref="L25:L29"/>
    <mergeCell ref="A20:A24"/>
    <mergeCell ref="R30:R34"/>
    <mergeCell ref="S30:S34"/>
    <mergeCell ref="T30:T34"/>
    <mergeCell ref="J30:J34"/>
    <mergeCell ref="K30:K34"/>
    <mergeCell ref="L30:L34"/>
    <mergeCell ref="M30:M34"/>
    <mergeCell ref="N30:N34"/>
    <mergeCell ref="O30:O34"/>
    <mergeCell ref="R20:R24"/>
    <mergeCell ref="S20:S24"/>
    <mergeCell ref="T20:T24"/>
    <mergeCell ref="A25:A29"/>
    <mergeCell ref="C25:C29"/>
    <mergeCell ref="D25:D29"/>
    <mergeCell ref="E25:E29"/>
    <mergeCell ref="F25:F29"/>
    <mergeCell ref="J20:J24"/>
    <mergeCell ref="K20:K24"/>
    <mergeCell ref="L20:L24"/>
    <mergeCell ref="M20:M24"/>
    <mergeCell ref="N20:N24"/>
    <mergeCell ref="O20:O24"/>
    <mergeCell ref="S25:S29"/>
    <mergeCell ref="T25:T29"/>
    <mergeCell ref="N25:N29"/>
    <mergeCell ref="O25:O29"/>
    <mergeCell ref="P25:P29"/>
    <mergeCell ref="Q25:Q29"/>
    <mergeCell ref="R25:R29"/>
    <mergeCell ref="C20:C24"/>
    <mergeCell ref="D20:D24"/>
    <mergeCell ref="E20:E24"/>
    <mergeCell ref="F20:F24"/>
    <mergeCell ref="G20:G24"/>
    <mergeCell ref="H20:H24"/>
    <mergeCell ref="I20:I24"/>
    <mergeCell ref="P20:P24"/>
    <mergeCell ref="Q20:Q24"/>
    <mergeCell ref="J15:J19"/>
    <mergeCell ref="K15:K19"/>
    <mergeCell ref="L15:L19"/>
    <mergeCell ref="M15:M19"/>
    <mergeCell ref="I10:I14"/>
    <mergeCell ref="J10:J14"/>
    <mergeCell ref="K10:K14"/>
    <mergeCell ref="L10:L14"/>
    <mergeCell ref="T15:T19"/>
    <mergeCell ref="N15:N19"/>
    <mergeCell ref="O15:O19"/>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A1:C2"/>
    <mergeCell ref="D1:Q3"/>
    <mergeCell ref="O7:O8"/>
    <mergeCell ref="P7:Q7"/>
    <mergeCell ref="R7:S7"/>
    <mergeCell ref="P15:P19"/>
    <mergeCell ref="Q15:Q19"/>
    <mergeCell ref="R15:R19"/>
    <mergeCell ref="S15:S19"/>
    <mergeCell ref="A4:C4"/>
    <mergeCell ref="D4:N4"/>
    <mergeCell ref="O4:Q4"/>
    <mergeCell ref="A5:C5"/>
    <mergeCell ref="D5:N5"/>
    <mergeCell ref="A6:C6"/>
    <mergeCell ref="D6:N6"/>
    <mergeCell ref="A7:F7"/>
    <mergeCell ref="H7:J7"/>
    <mergeCell ref="K7:M7"/>
    <mergeCell ref="N7:N8"/>
    <mergeCell ref="T7:T8"/>
    <mergeCell ref="N10:N14"/>
    <mergeCell ref="O10:O14"/>
    <mergeCell ref="P10:P14"/>
    <mergeCell ref="Q10:Q14"/>
    <mergeCell ref="R10:R14"/>
    <mergeCell ref="G10:G14"/>
    <mergeCell ref="H10:H14"/>
    <mergeCell ref="R1:T3"/>
  </mergeCells>
  <conditionalFormatting sqref="D8:G8 H7 A7:B7 H35:J1048576">
    <cfRule type="containsText" dxfId="319" priority="973" operator="containsText" text="3- Moderado">
      <formula>NOT(ISERROR(SEARCH("3- Moderado",A7)))</formula>
    </cfRule>
    <cfRule type="containsText" dxfId="318" priority="974" operator="containsText" text="6- Moderado">
      <formula>NOT(ISERROR(SEARCH("6- Moderado",A7)))</formula>
    </cfRule>
    <cfRule type="containsText" dxfId="317" priority="975" operator="containsText" text="4- Moderado">
      <formula>NOT(ISERROR(SEARCH("4- Moderado",A7)))</formula>
    </cfRule>
    <cfRule type="containsText" dxfId="316" priority="976" operator="containsText" text="3- Bajo">
      <formula>NOT(ISERROR(SEARCH("3- Bajo",A7)))</formula>
    </cfRule>
    <cfRule type="containsText" dxfId="315" priority="977" operator="containsText" text="4- Bajo">
      <formula>NOT(ISERROR(SEARCH("4- Bajo",A7)))</formula>
    </cfRule>
    <cfRule type="containsText" dxfId="314" priority="978" operator="containsText" text="1- Bajo">
      <formula>NOT(ISERROR(SEARCH("1- Bajo",A7)))</formula>
    </cfRule>
  </conditionalFormatting>
  <conditionalFormatting sqref="H8:J8">
    <cfRule type="containsText" dxfId="313" priority="966" operator="containsText" text="3- Moderado">
      <formula>NOT(ISERROR(SEARCH("3- Moderado",H8)))</formula>
    </cfRule>
    <cfRule type="containsText" dxfId="312" priority="967" operator="containsText" text="6- Moderado">
      <formula>NOT(ISERROR(SEARCH("6- Moderado",H8)))</formula>
    </cfRule>
    <cfRule type="containsText" dxfId="311" priority="968" operator="containsText" text="4- Moderado">
      <formula>NOT(ISERROR(SEARCH("4- Moderado",H8)))</formula>
    </cfRule>
    <cfRule type="containsText" dxfId="310" priority="969" operator="containsText" text="3- Bajo">
      <formula>NOT(ISERROR(SEARCH("3- Bajo",H8)))</formula>
    </cfRule>
    <cfRule type="containsText" dxfId="309" priority="970" operator="containsText" text="4- Bajo">
      <formula>NOT(ISERROR(SEARCH("4- Bajo",H8)))</formula>
    </cfRule>
    <cfRule type="containsText" dxfId="308" priority="972" operator="containsText" text="1- Bajo">
      <formula>NOT(ISERROR(SEARCH("1- Bajo",H8)))</formula>
    </cfRule>
  </conditionalFormatting>
  <conditionalFormatting sqref="J8 J35:J1048576">
    <cfRule type="containsText" dxfId="307" priority="955" operator="containsText" text="25- Extremo">
      <formula>NOT(ISERROR(SEARCH("25- Extremo",J8)))</formula>
    </cfRule>
    <cfRule type="containsText" dxfId="306" priority="956" operator="containsText" text="20- Extremo">
      <formula>NOT(ISERROR(SEARCH("20- Extremo",J8)))</formula>
    </cfRule>
    <cfRule type="containsText" dxfId="305" priority="957" operator="containsText" text="15- Extremo">
      <formula>NOT(ISERROR(SEARCH("15- Extremo",J8)))</formula>
    </cfRule>
    <cfRule type="containsText" dxfId="304" priority="958" operator="containsText" text="10- Extremo">
      <formula>NOT(ISERROR(SEARCH("10- Extremo",J8)))</formula>
    </cfRule>
    <cfRule type="containsText" dxfId="303" priority="959" operator="containsText" text="5- Extremo">
      <formula>NOT(ISERROR(SEARCH("5- Extremo",J8)))</formula>
    </cfRule>
    <cfRule type="containsText" dxfId="302" priority="960" operator="containsText" text="12- Alto">
      <formula>NOT(ISERROR(SEARCH("12- Alto",J8)))</formula>
    </cfRule>
    <cfRule type="containsText" dxfId="301" priority="961" operator="containsText" text="10- Alto">
      <formula>NOT(ISERROR(SEARCH("10- Alto",J8)))</formula>
    </cfRule>
    <cfRule type="containsText" dxfId="300" priority="962" operator="containsText" text="9- Alto">
      <formula>NOT(ISERROR(SEARCH("9- Alto",J8)))</formula>
    </cfRule>
    <cfRule type="containsText" dxfId="299" priority="963" operator="containsText" text="8- Alto">
      <formula>NOT(ISERROR(SEARCH("8- Alto",J8)))</formula>
    </cfRule>
    <cfRule type="containsText" dxfId="298" priority="964" operator="containsText" text="5- Alto">
      <formula>NOT(ISERROR(SEARCH("5- Alto",J8)))</formula>
    </cfRule>
    <cfRule type="containsText" dxfId="297" priority="965" operator="containsText" text="4- Alto">
      <formula>NOT(ISERROR(SEARCH("4- Alto",J8)))</formula>
    </cfRule>
    <cfRule type="containsText" dxfId="296" priority="971" operator="containsText" text="2- Bajo">
      <formula>NOT(ISERROR(SEARCH("2- Bajo",J8)))</formula>
    </cfRule>
  </conditionalFormatting>
  <conditionalFormatting sqref="K8">
    <cfRule type="containsText" dxfId="295" priority="925" operator="containsText" text="3- Moderado">
      <formula>NOT(ISERROR(SEARCH("3- Moderado",K8)))</formula>
    </cfRule>
    <cfRule type="containsText" dxfId="294" priority="926" operator="containsText" text="6- Moderado">
      <formula>NOT(ISERROR(SEARCH("6- Moderado",K8)))</formula>
    </cfRule>
    <cfRule type="containsText" dxfId="293" priority="927" operator="containsText" text="4- Moderado">
      <formula>NOT(ISERROR(SEARCH("4- Moderado",K8)))</formula>
    </cfRule>
    <cfRule type="containsText" dxfId="292" priority="928" operator="containsText" text="3- Bajo">
      <formula>NOT(ISERROR(SEARCH("3- Bajo",K8)))</formula>
    </cfRule>
    <cfRule type="containsText" dxfId="291" priority="929" operator="containsText" text="4- Bajo">
      <formula>NOT(ISERROR(SEARCH("4- Bajo",K8)))</formula>
    </cfRule>
    <cfRule type="containsText" dxfId="290" priority="930" operator="containsText" text="1- Bajo">
      <formula>NOT(ISERROR(SEARCH("1- Bajo",K8)))</formula>
    </cfRule>
  </conditionalFormatting>
  <conditionalFormatting sqref="L8">
    <cfRule type="containsText" dxfId="289" priority="919" operator="containsText" text="3- Moderado">
      <formula>NOT(ISERROR(SEARCH("3- Moderado",L8)))</formula>
    </cfRule>
    <cfRule type="containsText" dxfId="288" priority="920" operator="containsText" text="6- Moderado">
      <formula>NOT(ISERROR(SEARCH("6- Moderado",L8)))</formula>
    </cfRule>
    <cfRule type="containsText" dxfId="287" priority="921" operator="containsText" text="4- Moderado">
      <formula>NOT(ISERROR(SEARCH("4- Moderado",L8)))</formula>
    </cfRule>
    <cfRule type="containsText" dxfId="286" priority="922" operator="containsText" text="3- Bajo">
      <formula>NOT(ISERROR(SEARCH("3- Bajo",L8)))</formula>
    </cfRule>
    <cfRule type="containsText" dxfId="285" priority="923" operator="containsText" text="4- Bajo">
      <formula>NOT(ISERROR(SEARCH("4- Bajo",L8)))</formula>
    </cfRule>
    <cfRule type="containsText" dxfId="284" priority="924" operator="containsText" text="1- Bajo">
      <formula>NOT(ISERROR(SEARCH("1- Bajo",L8)))</formula>
    </cfRule>
  </conditionalFormatting>
  <conditionalFormatting sqref="M8">
    <cfRule type="containsText" dxfId="283" priority="913" operator="containsText" text="3- Moderado">
      <formula>NOT(ISERROR(SEARCH("3- Moderado",M8)))</formula>
    </cfRule>
    <cfRule type="containsText" dxfId="282" priority="914" operator="containsText" text="6- Moderado">
      <formula>NOT(ISERROR(SEARCH("6- Moderado",M8)))</formula>
    </cfRule>
    <cfRule type="containsText" dxfId="281" priority="915" operator="containsText" text="4- Moderado">
      <formula>NOT(ISERROR(SEARCH("4- Moderado",M8)))</formula>
    </cfRule>
    <cfRule type="containsText" dxfId="280" priority="916" operator="containsText" text="3- Bajo">
      <formula>NOT(ISERROR(SEARCH("3- Bajo",M8)))</formula>
    </cfRule>
    <cfRule type="containsText" dxfId="279" priority="917" operator="containsText" text="4- Bajo">
      <formula>NOT(ISERROR(SEARCH("4- Bajo",M8)))</formula>
    </cfRule>
    <cfRule type="containsText" dxfId="278" priority="918" operator="containsText" text="1- Bajo">
      <formula>NOT(ISERROR(SEARCH("1- Bajo",M8)))</formula>
    </cfRule>
  </conditionalFormatting>
  <conditionalFormatting sqref="K10:L10 K15:L15">
    <cfRule type="containsText" dxfId="277" priority="299" operator="containsText" text="3- Moderado">
      <formula>NOT(ISERROR(SEARCH("3- Moderado",K10)))</formula>
    </cfRule>
    <cfRule type="containsText" dxfId="276" priority="300" operator="containsText" text="6- Moderado">
      <formula>NOT(ISERROR(SEARCH("6- Moderado",K10)))</formula>
    </cfRule>
    <cfRule type="containsText" dxfId="275" priority="301" operator="containsText" text="4- Moderado">
      <formula>NOT(ISERROR(SEARCH("4- Moderado",K10)))</formula>
    </cfRule>
    <cfRule type="containsText" dxfId="274" priority="302" operator="containsText" text="3- Bajo">
      <formula>NOT(ISERROR(SEARCH("3- Bajo",K10)))</formula>
    </cfRule>
    <cfRule type="containsText" dxfId="273" priority="303" operator="containsText" text="4- Bajo">
      <formula>NOT(ISERROR(SEARCH("4- Bajo",K10)))</formula>
    </cfRule>
    <cfRule type="containsText" dxfId="272" priority="304" operator="containsText" text="1- Bajo">
      <formula>NOT(ISERROR(SEARCH("1- Bajo",K10)))</formula>
    </cfRule>
  </conditionalFormatting>
  <conditionalFormatting sqref="H10:I10 H15:I15">
    <cfRule type="containsText" dxfId="271" priority="293" operator="containsText" text="3- Moderado">
      <formula>NOT(ISERROR(SEARCH("3- Moderado",H10)))</formula>
    </cfRule>
    <cfRule type="containsText" dxfId="270" priority="294" operator="containsText" text="6- Moderado">
      <formula>NOT(ISERROR(SEARCH("6- Moderado",H10)))</formula>
    </cfRule>
    <cfRule type="containsText" dxfId="269" priority="295" operator="containsText" text="4- Moderado">
      <formula>NOT(ISERROR(SEARCH("4- Moderado",H10)))</formula>
    </cfRule>
    <cfRule type="containsText" dxfId="268" priority="296" operator="containsText" text="3- Bajo">
      <formula>NOT(ISERROR(SEARCH("3- Bajo",H10)))</formula>
    </cfRule>
    <cfRule type="containsText" dxfId="267" priority="297" operator="containsText" text="4- Bajo">
      <formula>NOT(ISERROR(SEARCH("4- Bajo",H10)))</formula>
    </cfRule>
    <cfRule type="containsText" dxfId="266" priority="298" operator="containsText" text="1- Bajo">
      <formula>NOT(ISERROR(SEARCH("1- Bajo",H10)))</formula>
    </cfRule>
  </conditionalFormatting>
  <conditionalFormatting sqref="A10:E10 E15 A15:B15 A20:B20 A25:B25 A30:B30">
    <cfRule type="containsText" dxfId="265" priority="287" operator="containsText" text="3- Moderado">
      <formula>NOT(ISERROR(SEARCH("3- Moderado",A10)))</formula>
    </cfRule>
    <cfRule type="containsText" dxfId="264" priority="288" operator="containsText" text="6- Moderado">
      <formula>NOT(ISERROR(SEARCH("6- Moderado",A10)))</formula>
    </cfRule>
    <cfRule type="containsText" dxfId="263" priority="289" operator="containsText" text="4- Moderado">
      <formula>NOT(ISERROR(SEARCH("4- Moderado",A10)))</formula>
    </cfRule>
    <cfRule type="containsText" dxfId="262" priority="290" operator="containsText" text="3- Bajo">
      <formula>NOT(ISERROR(SEARCH("3- Bajo",A10)))</formula>
    </cfRule>
    <cfRule type="containsText" dxfId="261" priority="291" operator="containsText" text="4- Bajo">
      <formula>NOT(ISERROR(SEARCH("4- Bajo",A10)))</formula>
    </cfRule>
    <cfRule type="containsText" dxfId="260" priority="292" operator="containsText" text="1- Bajo">
      <formula>NOT(ISERROR(SEARCH("1- Bajo",A10)))</formula>
    </cfRule>
  </conditionalFormatting>
  <conditionalFormatting sqref="F10:G10 F15:G15">
    <cfRule type="containsText" dxfId="259" priority="281" operator="containsText" text="3- Moderado">
      <formula>NOT(ISERROR(SEARCH("3- Moderado",F10)))</formula>
    </cfRule>
    <cfRule type="containsText" dxfId="258" priority="282" operator="containsText" text="6- Moderado">
      <formula>NOT(ISERROR(SEARCH("6- Moderado",F10)))</formula>
    </cfRule>
    <cfRule type="containsText" dxfId="257" priority="283" operator="containsText" text="4- Moderado">
      <formula>NOT(ISERROR(SEARCH("4- Moderado",F10)))</formula>
    </cfRule>
    <cfRule type="containsText" dxfId="256" priority="284" operator="containsText" text="3- Bajo">
      <formula>NOT(ISERROR(SEARCH("3- Bajo",F10)))</formula>
    </cfRule>
    <cfRule type="containsText" dxfId="255" priority="285" operator="containsText" text="4- Bajo">
      <formula>NOT(ISERROR(SEARCH("4- Bajo",F10)))</formula>
    </cfRule>
    <cfRule type="containsText" dxfId="254" priority="286" operator="containsText" text="1- Bajo">
      <formula>NOT(ISERROR(SEARCH("1- Bajo",F10)))</formula>
    </cfRule>
  </conditionalFormatting>
  <conditionalFormatting sqref="N10 N15">
    <cfRule type="containsText" dxfId="253" priority="265" operator="containsText" text="3- Moderado">
      <formula>NOT(ISERROR(SEARCH("3- Moderado",N10)))</formula>
    </cfRule>
    <cfRule type="containsText" dxfId="252" priority="266" operator="containsText" text="6- Moderado">
      <formula>NOT(ISERROR(SEARCH("6- Moderado",N10)))</formula>
    </cfRule>
    <cfRule type="containsText" dxfId="251" priority="267" operator="containsText" text="4- Moderado">
      <formula>NOT(ISERROR(SEARCH("4- Moderado",N10)))</formula>
    </cfRule>
    <cfRule type="containsText" dxfId="250" priority="268" operator="containsText" text="3- Bajo">
      <formula>NOT(ISERROR(SEARCH("3- Bajo",N10)))</formula>
    </cfRule>
    <cfRule type="containsText" dxfId="249" priority="269" operator="containsText" text="4- Bajo">
      <formula>NOT(ISERROR(SEARCH("4- Bajo",N10)))</formula>
    </cfRule>
    <cfRule type="containsText" dxfId="248" priority="270" operator="containsText" text="1- Bajo">
      <formula>NOT(ISERROR(SEARCH("1- Bajo",N10)))</formula>
    </cfRule>
  </conditionalFormatting>
  <conditionalFormatting sqref="H10:H19">
    <cfRule type="containsText" dxfId="247" priority="252" operator="containsText" text="Muy Alta">
      <formula>NOT(ISERROR(SEARCH("Muy Alta",H10)))</formula>
    </cfRule>
    <cfRule type="containsText" dxfId="246" priority="253" operator="containsText" text="Alta">
      <formula>NOT(ISERROR(SEARCH("Alta",H10)))</formula>
    </cfRule>
    <cfRule type="containsText" dxfId="245" priority="254" operator="containsText" text="Muy Alta">
      <formula>NOT(ISERROR(SEARCH("Muy Alta",H10)))</formula>
    </cfRule>
    <cfRule type="containsText" dxfId="244" priority="259" operator="containsText" text="Muy Baja">
      <formula>NOT(ISERROR(SEARCH("Muy Baja",H10)))</formula>
    </cfRule>
    <cfRule type="containsText" dxfId="243" priority="260" operator="containsText" text="Baja">
      <formula>NOT(ISERROR(SEARCH("Baja",H10)))</formula>
    </cfRule>
    <cfRule type="containsText" dxfId="242" priority="261" operator="containsText" text="Media">
      <formula>NOT(ISERROR(SEARCH("Media",H10)))</formula>
    </cfRule>
    <cfRule type="containsText" dxfId="241" priority="262" operator="containsText" text="Alta">
      <formula>NOT(ISERROR(SEARCH("Alta",H10)))</formula>
    </cfRule>
    <cfRule type="containsText" dxfId="240" priority="264" operator="containsText" text="Muy Alta">
      <formula>NOT(ISERROR(SEARCH("Muy Alta",H10)))</formula>
    </cfRule>
  </conditionalFormatting>
  <conditionalFormatting sqref="I10:I19">
    <cfRule type="containsText" dxfId="239" priority="255" operator="containsText" text="Catastrófico">
      <formula>NOT(ISERROR(SEARCH("Catastrófico",I10)))</formula>
    </cfRule>
    <cfRule type="containsText" dxfId="238" priority="256" operator="containsText" text="Mayor">
      <formula>NOT(ISERROR(SEARCH("Mayor",I10)))</formula>
    </cfRule>
    <cfRule type="containsText" dxfId="237" priority="257" operator="containsText" text="Menor">
      <formula>NOT(ISERROR(SEARCH("Menor",I10)))</formula>
    </cfRule>
    <cfRule type="containsText" dxfId="236" priority="258" operator="containsText" text="Leve">
      <formula>NOT(ISERROR(SEARCH("Leve",I10)))</formula>
    </cfRule>
    <cfRule type="containsText" dxfId="235" priority="263" operator="containsText" text="Moderado">
      <formula>NOT(ISERROR(SEARCH("Moderado",I10)))</formula>
    </cfRule>
  </conditionalFormatting>
  <conditionalFormatting sqref="K10:K19">
    <cfRule type="containsText" dxfId="234" priority="250" operator="containsText" text="Media">
      <formula>NOT(ISERROR(SEARCH("Media",K10)))</formula>
    </cfRule>
  </conditionalFormatting>
  <conditionalFormatting sqref="L10:L19">
    <cfRule type="containsText" dxfId="233" priority="249" operator="containsText" text="Moderado">
      <formula>NOT(ISERROR(SEARCH("Moderado",L10)))</formula>
    </cfRule>
  </conditionalFormatting>
  <conditionalFormatting sqref="C15">
    <cfRule type="containsText" dxfId="232" priority="243" operator="containsText" text="3- Moderado">
      <formula>NOT(ISERROR(SEARCH("3- Moderado",C15)))</formula>
    </cfRule>
    <cfRule type="containsText" dxfId="231" priority="244" operator="containsText" text="6- Moderado">
      <formula>NOT(ISERROR(SEARCH("6- Moderado",C15)))</formula>
    </cfRule>
    <cfRule type="containsText" dxfId="230" priority="245" operator="containsText" text="4- Moderado">
      <formula>NOT(ISERROR(SEARCH("4- Moderado",C15)))</formula>
    </cfRule>
    <cfRule type="containsText" dxfId="229" priority="246" operator="containsText" text="3- Bajo">
      <formula>NOT(ISERROR(SEARCH("3- Bajo",C15)))</formula>
    </cfRule>
    <cfRule type="containsText" dxfId="228" priority="247" operator="containsText" text="4- Bajo">
      <formula>NOT(ISERROR(SEARCH("4- Bajo",C15)))</formula>
    </cfRule>
    <cfRule type="containsText" dxfId="227" priority="248" operator="containsText" text="1- Bajo">
      <formula>NOT(ISERROR(SEARCH("1- Bajo",C15)))</formula>
    </cfRule>
  </conditionalFormatting>
  <conditionalFormatting sqref="D15">
    <cfRule type="containsText" dxfId="226" priority="237" operator="containsText" text="3- Moderado">
      <formula>NOT(ISERROR(SEARCH("3- Moderado",D15)))</formula>
    </cfRule>
    <cfRule type="containsText" dxfId="225" priority="238" operator="containsText" text="6- Moderado">
      <formula>NOT(ISERROR(SEARCH("6- Moderado",D15)))</formula>
    </cfRule>
    <cfRule type="containsText" dxfId="224" priority="239" operator="containsText" text="4- Moderado">
      <formula>NOT(ISERROR(SEARCH("4- Moderado",D15)))</formula>
    </cfRule>
    <cfRule type="containsText" dxfId="223" priority="240" operator="containsText" text="3- Bajo">
      <formula>NOT(ISERROR(SEARCH("3- Bajo",D15)))</formula>
    </cfRule>
    <cfRule type="containsText" dxfId="222" priority="241" operator="containsText" text="4- Bajo">
      <formula>NOT(ISERROR(SEARCH("4- Bajo",D15)))</formula>
    </cfRule>
    <cfRule type="containsText" dxfId="221" priority="242" operator="containsText" text="1- Bajo">
      <formula>NOT(ISERROR(SEARCH("1- Bajo",D15)))</formula>
    </cfRule>
  </conditionalFormatting>
  <conditionalFormatting sqref="J10:J19">
    <cfRule type="containsText" dxfId="220" priority="236" operator="containsText" text="Moderado">
      <formula>NOT(ISERROR(SEARCH("Moderado",J10)))</formula>
    </cfRule>
  </conditionalFormatting>
  <conditionalFormatting sqref="J10:J19">
    <cfRule type="containsText" dxfId="219" priority="234" operator="containsText" text="Bajo">
      <formula>NOT(ISERROR(SEARCH("Bajo",J10)))</formula>
    </cfRule>
    <cfRule type="containsText" dxfId="218" priority="235" operator="containsText" text="Extremo">
      <formula>NOT(ISERROR(SEARCH("Extremo",J10)))</formula>
    </cfRule>
  </conditionalFormatting>
  <conditionalFormatting sqref="K10:K19">
    <cfRule type="containsText" dxfId="217" priority="232" operator="containsText" text="Baja">
      <formula>NOT(ISERROR(SEARCH("Baja",K10)))</formula>
    </cfRule>
    <cfRule type="containsText" dxfId="216" priority="233" operator="containsText" text="Muy Baja">
      <formula>NOT(ISERROR(SEARCH("Muy Baja",K10)))</formula>
    </cfRule>
  </conditionalFormatting>
  <conditionalFormatting sqref="K10:K19">
    <cfRule type="containsText" dxfId="215" priority="230" operator="containsText" text="Muy Alta">
      <formula>NOT(ISERROR(SEARCH("Muy Alta",K10)))</formula>
    </cfRule>
    <cfRule type="containsText" dxfId="214" priority="231" operator="containsText" text="Alta">
      <formula>NOT(ISERROR(SEARCH("Alta",K10)))</formula>
    </cfRule>
  </conditionalFormatting>
  <conditionalFormatting sqref="L10:L19">
    <cfRule type="containsText" dxfId="213" priority="226" operator="containsText" text="Catastrófico">
      <formula>NOT(ISERROR(SEARCH("Catastrófico",L10)))</formula>
    </cfRule>
    <cfRule type="containsText" dxfId="212" priority="227" operator="containsText" text="Mayor">
      <formula>NOT(ISERROR(SEARCH("Mayor",L10)))</formula>
    </cfRule>
    <cfRule type="containsText" dxfId="211" priority="228" operator="containsText" text="Menor">
      <formula>NOT(ISERROR(SEARCH("Menor",L10)))</formula>
    </cfRule>
    <cfRule type="containsText" dxfId="210" priority="229" operator="containsText" text="Leve">
      <formula>NOT(ISERROR(SEARCH("Leve",L10)))</formula>
    </cfRule>
  </conditionalFormatting>
  <conditionalFormatting sqref="K20:L20">
    <cfRule type="containsText" dxfId="209" priority="196" operator="containsText" text="3- Moderado">
      <formula>NOT(ISERROR(SEARCH("3- Moderado",K20)))</formula>
    </cfRule>
    <cfRule type="containsText" dxfId="208" priority="197" operator="containsText" text="6- Moderado">
      <formula>NOT(ISERROR(SEARCH("6- Moderado",K20)))</formula>
    </cfRule>
    <cfRule type="containsText" dxfId="207" priority="198" operator="containsText" text="4- Moderado">
      <formula>NOT(ISERROR(SEARCH("4- Moderado",K20)))</formula>
    </cfRule>
    <cfRule type="containsText" dxfId="206" priority="199" operator="containsText" text="3- Bajo">
      <formula>NOT(ISERROR(SEARCH("3- Bajo",K20)))</formula>
    </cfRule>
    <cfRule type="containsText" dxfId="205" priority="200" operator="containsText" text="4- Bajo">
      <formula>NOT(ISERROR(SEARCH("4- Bajo",K20)))</formula>
    </cfRule>
    <cfRule type="containsText" dxfId="204" priority="201" operator="containsText" text="1- Bajo">
      <formula>NOT(ISERROR(SEARCH("1- Bajo",K20)))</formula>
    </cfRule>
  </conditionalFormatting>
  <conditionalFormatting sqref="H20:I20">
    <cfRule type="containsText" dxfId="203" priority="190" operator="containsText" text="3- Moderado">
      <formula>NOT(ISERROR(SEARCH("3- Moderado",H20)))</formula>
    </cfRule>
    <cfRule type="containsText" dxfId="202" priority="191" operator="containsText" text="6- Moderado">
      <formula>NOT(ISERROR(SEARCH("6- Moderado",H20)))</formula>
    </cfRule>
    <cfRule type="containsText" dxfId="201" priority="192" operator="containsText" text="4- Moderado">
      <formula>NOT(ISERROR(SEARCH("4- Moderado",H20)))</formula>
    </cfRule>
    <cfRule type="containsText" dxfId="200" priority="193" operator="containsText" text="3- Bajo">
      <formula>NOT(ISERROR(SEARCH("3- Bajo",H20)))</formula>
    </cfRule>
    <cfRule type="containsText" dxfId="199" priority="194" operator="containsText" text="4- Bajo">
      <formula>NOT(ISERROR(SEARCH("4- Bajo",H20)))</formula>
    </cfRule>
    <cfRule type="containsText" dxfId="198" priority="195" operator="containsText" text="1- Bajo">
      <formula>NOT(ISERROR(SEARCH("1- Bajo",H20)))</formula>
    </cfRule>
  </conditionalFormatting>
  <conditionalFormatting sqref="C20:E20">
    <cfRule type="containsText" dxfId="197" priority="184" operator="containsText" text="3- Moderado">
      <formula>NOT(ISERROR(SEARCH("3- Moderado",C20)))</formula>
    </cfRule>
    <cfRule type="containsText" dxfId="196" priority="185" operator="containsText" text="6- Moderado">
      <formula>NOT(ISERROR(SEARCH("6- Moderado",C20)))</formula>
    </cfRule>
    <cfRule type="containsText" dxfId="195" priority="186" operator="containsText" text="4- Moderado">
      <formula>NOT(ISERROR(SEARCH("4- Moderado",C20)))</formula>
    </cfRule>
    <cfRule type="containsText" dxfId="194" priority="187" operator="containsText" text="3- Bajo">
      <formula>NOT(ISERROR(SEARCH("3- Bajo",C20)))</formula>
    </cfRule>
    <cfRule type="containsText" dxfId="193" priority="188" operator="containsText" text="4- Bajo">
      <formula>NOT(ISERROR(SEARCH("4- Bajo",C20)))</formula>
    </cfRule>
    <cfRule type="containsText" dxfId="192" priority="189" operator="containsText" text="1- Bajo">
      <formula>NOT(ISERROR(SEARCH("1- Bajo",C20)))</formula>
    </cfRule>
  </conditionalFormatting>
  <conditionalFormatting sqref="F20:G20">
    <cfRule type="containsText" dxfId="191" priority="178" operator="containsText" text="3- Moderado">
      <formula>NOT(ISERROR(SEARCH("3- Moderado",F20)))</formula>
    </cfRule>
    <cfRule type="containsText" dxfId="190" priority="179" operator="containsText" text="6- Moderado">
      <formula>NOT(ISERROR(SEARCH("6- Moderado",F20)))</formula>
    </cfRule>
    <cfRule type="containsText" dxfId="189" priority="180" operator="containsText" text="4- Moderado">
      <formula>NOT(ISERROR(SEARCH("4- Moderado",F20)))</formula>
    </cfRule>
    <cfRule type="containsText" dxfId="188" priority="181" operator="containsText" text="3- Bajo">
      <formula>NOT(ISERROR(SEARCH("3- Bajo",F20)))</formula>
    </cfRule>
    <cfRule type="containsText" dxfId="187" priority="182" operator="containsText" text="4- Bajo">
      <formula>NOT(ISERROR(SEARCH("4- Bajo",F20)))</formula>
    </cfRule>
    <cfRule type="containsText" dxfId="186" priority="183" operator="containsText" text="1- Bajo">
      <formula>NOT(ISERROR(SEARCH("1- Bajo",F20)))</formula>
    </cfRule>
  </conditionalFormatting>
  <conditionalFormatting sqref="J20:J24">
    <cfRule type="containsText" dxfId="185" priority="173" operator="containsText" text="Bajo">
      <formula>NOT(ISERROR(SEARCH("Bajo",J20)))</formula>
    </cfRule>
    <cfRule type="containsText" dxfId="184" priority="174" operator="containsText" text="Moderado">
      <formula>NOT(ISERROR(SEARCH("Moderado",J20)))</formula>
    </cfRule>
    <cfRule type="containsText" dxfId="183" priority="175" operator="containsText" text="Alto">
      <formula>NOT(ISERROR(SEARCH("Alto",J20)))</formula>
    </cfRule>
    <cfRule type="containsText" dxfId="182" priority="176" operator="containsText" text="Extremo">
      <formula>NOT(ISERROR(SEARCH("Extremo",J20)))</formula>
    </cfRule>
    <cfRule type="colorScale" priority="177">
      <colorScale>
        <cfvo type="min"/>
        <cfvo type="max"/>
        <color rgb="FFFF7128"/>
        <color rgb="FFFFEF9C"/>
      </colorScale>
    </cfRule>
  </conditionalFormatting>
  <conditionalFormatting sqref="M20:M24">
    <cfRule type="containsText" dxfId="181" priority="148" operator="containsText" text="Moderado">
      <formula>NOT(ISERROR(SEARCH("Moderado",M20)))</formula>
    </cfRule>
    <cfRule type="containsText" dxfId="180" priority="168" operator="containsText" text="Bajo">
      <formula>NOT(ISERROR(SEARCH("Bajo",M20)))</formula>
    </cfRule>
    <cfRule type="containsText" dxfId="179" priority="169" operator="containsText" text="Moderado">
      <formula>NOT(ISERROR(SEARCH("Moderado",M20)))</formula>
    </cfRule>
    <cfRule type="containsText" dxfId="178" priority="170" operator="containsText" text="Alto">
      <formula>NOT(ISERROR(SEARCH("Alto",M20)))</formula>
    </cfRule>
    <cfRule type="containsText" dxfId="177" priority="171" operator="containsText" text="Extremo">
      <formula>NOT(ISERROR(SEARCH("Extremo",M20)))</formula>
    </cfRule>
    <cfRule type="colorScale" priority="172">
      <colorScale>
        <cfvo type="min"/>
        <cfvo type="max"/>
        <color rgb="FFFF7128"/>
        <color rgb="FFFFEF9C"/>
      </colorScale>
    </cfRule>
  </conditionalFormatting>
  <conditionalFormatting sqref="N20">
    <cfRule type="containsText" dxfId="176" priority="162" operator="containsText" text="3- Moderado">
      <formula>NOT(ISERROR(SEARCH("3- Moderado",N20)))</formula>
    </cfRule>
    <cfRule type="containsText" dxfId="175" priority="163" operator="containsText" text="6- Moderado">
      <formula>NOT(ISERROR(SEARCH("6- Moderado",N20)))</formula>
    </cfRule>
    <cfRule type="containsText" dxfId="174" priority="164" operator="containsText" text="4- Moderado">
      <formula>NOT(ISERROR(SEARCH("4- Moderado",N20)))</formula>
    </cfRule>
    <cfRule type="containsText" dxfId="173" priority="165" operator="containsText" text="3- Bajo">
      <formula>NOT(ISERROR(SEARCH("3- Bajo",N20)))</formula>
    </cfRule>
    <cfRule type="containsText" dxfId="172" priority="166" operator="containsText" text="4- Bajo">
      <formula>NOT(ISERROR(SEARCH("4- Bajo",N20)))</formula>
    </cfRule>
    <cfRule type="containsText" dxfId="171" priority="167" operator="containsText" text="1- Bajo">
      <formula>NOT(ISERROR(SEARCH("1- Bajo",N20)))</formula>
    </cfRule>
  </conditionalFormatting>
  <conditionalFormatting sqref="H20:H24">
    <cfRule type="containsText" dxfId="170" priority="149" operator="containsText" text="Muy Alta">
      <formula>NOT(ISERROR(SEARCH("Muy Alta",H20)))</formula>
    </cfRule>
    <cfRule type="containsText" dxfId="169" priority="150" operator="containsText" text="Alta">
      <formula>NOT(ISERROR(SEARCH("Alta",H20)))</formula>
    </cfRule>
    <cfRule type="containsText" dxfId="168" priority="151" operator="containsText" text="Muy Alta">
      <formula>NOT(ISERROR(SEARCH("Muy Alta",H20)))</formula>
    </cfRule>
    <cfRule type="containsText" dxfId="167" priority="156" operator="containsText" text="Muy Baja">
      <formula>NOT(ISERROR(SEARCH("Muy Baja",H20)))</formula>
    </cfRule>
    <cfRule type="containsText" dxfId="166" priority="157" operator="containsText" text="Baja">
      <formula>NOT(ISERROR(SEARCH("Baja",H20)))</formula>
    </cfRule>
    <cfRule type="containsText" dxfId="165" priority="158" operator="containsText" text="Media">
      <formula>NOT(ISERROR(SEARCH("Media",H20)))</formula>
    </cfRule>
    <cfRule type="containsText" dxfId="164" priority="159" operator="containsText" text="Alta">
      <formula>NOT(ISERROR(SEARCH("Alta",H20)))</formula>
    </cfRule>
    <cfRule type="containsText" dxfId="163" priority="161" operator="containsText" text="Muy Alta">
      <formula>NOT(ISERROR(SEARCH("Muy Alta",H20)))</formula>
    </cfRule>
  </conditionalFormatting>
  <conditionalFormatting sqref="I20:I24">
    <cfRule type="containsText" dxfId="162" priority="152" operator="containsText" text="Catastrófico">
      <formula>NOT(ISERROR(SEARCH("Catastrófico",I20)))</formula>
    </cfRule>
    <cfRule type="containsText" dxfId="161" priority="153" operator="containsText" text="Mayor">
      <formula>NOT(ISERROR(SEARCH("Mayor",I20)))</formula>
    </cfRule>
    <cfRule type="containsText" dxfId="160" priority="154" operator="containsText" text="Menor">
      <formula>NOT(ISERROR(SEARCH("Menor",I20)))</formula>
    </cfRule>
    <cfRule type="containsText" dxfId="159" priority="155" operator="containsText" text="Leve">
      <formula>NOT(ISERROR(SEARCH("Leve",I20)))</formula>
    </cfRule>
    <cfRule type="containsText" dxfId="158" priority="160" operator="containsText" text="Moderado">
      <formula>NOT(ISERROR(SEARCH("Moderado",I20)))</formula>
    </cfRule>
  </conditionalFormatting>
  <conditionalFormatting sqref="K20:K24">
    <cfRule type="containsText" dxfId="157" priority="147" operator="containsText" text="Media">
      <formula>NOT(ISERROR(SEARCH("Media",K20)))</formula>
    </cfRule>
  </conditionalFormatting>
  <conditionalFormatting sqref="L20:L24">
    <cfRule type="containsText" dxfId="156" priority="146" operator="containsText" text="Moderado">
      <formula>NOT(ISERROR(SEARCH("Moderado",L20)))</formula>
    </cfRule>
  </conditionalFormatting>
  <conditionalFormatting sqref="J20:J24">
    <cfRule type="containsText" dxfId="155" priority="145" operator="containsText" text="Moderado">
      <formula>NOT(ISERROR(SEARCH("Moderado",J20)))</formula>
    </cfRule>
  </conditionalFormatting>
  <conditionalFormatting sqref="J20:J24">
    <cfRule type="containsText" dxfId="154" priority="143" operator="containsText" text="Bajo">
      <formula>NOT(ISERROR(SEARCH("Bajo",J20)))</formula>
    </cfRule>
    <cfRule type="containsText" dxfId="153" priority="144" operator="containsText" text="Extremo">
      <formula>NOT(ISERROR(SEARCH("Extremo",J20)))</formula>
    </cfRule>
  </conditionalFormatting>
  <conditionalFormatting sqref="K20:K24">
    <cfRule type="containsText" dxfId="152" priority="141" operator="containsText" text="Baja">
      <formula>NOT(ISERROR(SEARCH("Baja",K20)))</formula>
    </cfRule>
    <cfRule type="containsText" dxfId="151" priority="142" operator="containsText" text="Muy Baja">
      <formula>NOT(ISERROR(SEARCH("Muy Baja",K20)))</formula>
    </cfRule>
  </conditionalFormatting>
  <conditionalFormatting sqref="K20:K24">
    <cfRule type="containsText" dxfId="150" priority="139" operator="containsText" text="Muy Alta">
      <formula>NOT(ISERROR(SEARCH("Muy Alta",K20)))</formula>
    </cfRule>
    <cfRule type="containsText" dxfId="149" priority="140" operator="containsText" text="Alta">
      <formula>NOT(ISERROR(SEARCH("Alta",K20)))</formula>
    </cfRule>
  </conditionalFormatting>
  <conditionalFormatting sqref="L20:L24">
    <cfRule type="containsText" dxfId="148" priority="135" operator="containsText" text="Catastrófico">
      <formula>NOT(ISERROR(SEARCH("Catastrófico",L20)))</formula>
    </cfRule>
    <cfRule type="containsText" dxfId="147" priority="136" operator="containsText" text="Mayor">
      <formula>NOT(ISERROR(SEARCH("Mayor",L20)))</formula>
    </cfRule>
    <cfRule type="containsText" dxfId="146" priority="137" operator="containsText" text="Menor">
      <formula>NOT(ISERROR(SEARCH("Menor",L20)))</formula>
    </cfRule>
    <cfRule type="containsText" dxfId="145" priority="138" operator="containsText" text="Leve">
      <formula>NOT(ISERROR(SEARCH("Leve",L20)))</formula>
    </cfRule>
  </conditionalFormatting>
  <conditionalFormatting sqref="K25:L25">
    <cfRule type="containsText" dxfId="144" priority="129" operator="containsText" text="3- Moderado">
      <formula>NOT(ISERROR(SEARCH("3- Moderado",K25)))</formula>
    </cfRule>
    <cfRule type="containsText" dxfId="143" priority="130" operator="containsText" text="6- Moderado">
      <formula>NOT(ISERROR(SEARCH("6- Moderado",K25)))</formula>
    </cfRule>
    <cfRule type="containsText" dxfId="142" priority="131" operator="containsText" text="4- Moderado">
      <formula>NOT(ISERROR(SEARCH("4- Moderado",K25)))</formula>
    </cfRule>
    <cfRule type="containsText" dxfId="141" priority="132" operator="containsText" text="3- Bajo">
      <formula>NOT(ISERROR(SEARCH("3- Bajo",K25)))</formula>
    </cfRule>
    <cfRule type="containsText" dxfId="140" priority="133" operator="containsText" text="4- Bajo">
      <formula>NOT(ISERROR(SEARCH("4- Bajo",K25)))</formula>
    </cfRule>
    <cfRule type="containsText" dxfId="139" priority="134" operator="containsText" text="1- Bajo">
      <formula>NOT(ISERROR(SEARCH("1- Bajo",K25)))</formula>
    </cfRule>
  </conditionalFormatting>
  <conditionalFormatting sqref="H25:I25">
    <cfRule type="containsText" dxfId="138" priority="123" operator="containsText" text="3- Moderado">
      <formula>NOT(ISERROR(SEARCH("3- Moderado",H25)))</formula>
    </cfRule>
    <cfRule type="containsText" dxfId="137" priority="124" operator="containsText" text="6- Moderado">
      <formula>NOT(ISERROR(SEARCH("6- Moderado",H25)))</formula>
    </cfRule>
    <cfRule type="containsText" dxfId="136" priority="125" operator="containsText" text="4- Moderado">
      <formula>NOT(ISERROR(SEARCH("4- Moderado",H25)))</formula>
    </cfRule>
    <cfRule type="containsText" dxfId="135" priority="126" operator="containsText" text="3- Bajo">
      <formula>NOT(ISERROR(SEARCH("3- Bajo",H25)))</formula>
    </cfRule>
    <cfRule type="containsText" dxfId="134" priority="127" operator="containsText" text="4- Bajo">
      <formula>NOT(ISERROR(SEARCH("4- Bajo",H25)))</formula>
    </cfRule>
    <cfRule type="containsText" dxfId="133" priority="128" operator="containsText" text="1- Bajo">
      <formula>NOT(ISERROR(SEARCH("1- Bajo",H25)))</formula>
    </cfRule>
  </conditionalFormatting>
  <conditionalFormatting sqref="C25:E25">
    <cfRule type="containsText" dxfId="132" priority="117" operator="containsText" text="3- Moderado">
      <formula>NOT(ISERROR(SEARCH("3- Moderado",C25)))</formula>
    </cfRule>
    <cfRule type="containsText" dxfId="131" priority="118" operator="containsText" text="6- Moderado">
      <formula>NOT(ISERROR(SEARCH("6- Moderado",C25)))</formula>
    </cfRule>
    <cfRule type="containsText" dxfId="130" priority="119" operator="containsText" text="4- Moderado">
      <formula>NOT(ISERROR(SEARCH("4- Moderado",C25)))</formula>
    </cfRule>
    <cfRule type="containsText" dxfId="129" priority="120" operator="containsText" text="3- Bajo">
      <formula>NOT(ISERROR(SEARCH("3- Bajo",C25)))</formula>
    </cfRule>
    <cfRule type="containsText" dxfId="128" priority="121" operator="containsText" text="4- Bajo">
      <formula>NOT(ISERROR(SEARCH("4- Bajo",C25)))</formula>
    </cfRule>
    <cfRule type="containsText" dxfId="127" priority="122" operator="containsText" text="1- Bajo">
      <formula>NOT(ISERROR(SEARCH("1- Bajo",C25)))</formula>
    </cfRule>
  </conditionalFormatting>
  <conditionalFormatting sqref="F25:G25">
    <cfRule type="containsText" dxfId="126" priority="111" operator="containsText" text="3- Moderado">
      <formula>NOT(ISERROR(SEARCH("3- Moderado",F25)))</formula>
    </cfRule>
    <cfRule type="containsText" dxfId="125" priority="112" operator="containsText" text="6- Moderado">
      <formula>NOT(ISERROR(SEARCH("6- Moderado",F25)))</formula>
    </cfRule>
    <cfRule type="containsText" dxfId="124" priority="113" operator="containsText" text="4- Moderado">
      <formula>NOT(ISERROR(SEARCH("4- Moderado",F25)))</formula>
    </cfRule>
    <cfRule type="containsText" dxfId="123" priority="114" operator="containsText" text="3- Bajo">
      <formula>NOT(ISERROR(SEARCH("3- Bajo",F25)))</formula>
    </cfRule>
    <cfRule type="containsText" dxfId="122" priority="115" operator="containsText" text="4- Bajo">
      <formula>NOT(ISERROR(SEARCH("4- Bajo",F25)))</formula>
    </cfRule>
    <cfRule type="containsText" dxfId="121" priority="116" operator="containsText" text="1- Bajo">
      <formula>NOT(ISERROR(SEARCH("1- Bajo",F25)))</formula>
    </cfRule>
  </conditionalFormatting>
  <conditionalFormatting sqref="J25:J29">
    <cfRule type="containsText" dxfId="120" priority="106" operator="containsText" text="Bajo">
      <formula>NOT(ISERROR(SEARCH("Bajo",J25)))</formula>
    </cfRule>
    <cfRule type="containsText" dxfId="119" priority="107" operator="containsText" text="Moderado">
      <formula>NOT(ISERROR(SEARCH("Moderado",J25)))</formula>
    </cfRule>
    <cfRule type="containsText" dxfId="118" priority="108" operator="containsText" text="Alto">
      <formula>NOT(ISERROR(SEARCH("Alto",J25)))</formula>
    </cfRule>
    <cfRule type="containsText" dxfId="117" priority="109" operator="containsText" text="Extremo">
      <formula>NOT(ISERROR(SEARCH("Extremo",J25)))</formula>
    </cfRule>
    <cfRule type="colorScale" priority="110">
      <colorScale>
        <cfvo type="min"/>
        <cfvo type="max"/>
        <color rgb="FFFF7128"/>
        <color rgb="FFFFEF9C"/>
      </colorScale>
    </cfRule>
  </conditionalFormatting>
  <conditionalFormatting sqref="M25:M29">
    <cfRule type="containsText" dxfId="116" priority="81" operator="containsText" text="Moderado">
      <formula>NOT(ISERROR(SEARCH("Moderado",M25)))</formula>
    </cfRule>
    <cfRule type="containsText" dxfId="115" priority="101" operator="containsText" text="Bajo">
      <formula>NOT(ISERROR(SEARCH("Bajo",M25)))</formula>
    </cfRule>
    <cfRule type="containsText" dxfId="114" priority="102" operator="containsText" text="Moderado">
      <formula>NOT(ISERROR(SEARCH("Moderado",M25)))</formula>
    </cfRule>
    <cfRule type="containsText" dxfId="113" priority="103" operator="containsText" text="Alto">
      <formula>NOT(ISERROR(SEARCH("Alto",M25)))</formula>
    </cfRule>
    <cfRule type="containsText" dxfId="112" priority="104" operator="containsText" text="Extremo">
      <formula>NOT(ISERROR(SEARCH("Extremo",M25)))</formula>
    </cfRule>
    <cfRule type="colorScale" priority="105">
      <colorScale>
        <cfvo type="min"/>
        <cfvo type="max"/>
        <color rgb="FFFF7128"/>
        <color rgb="FFFFEF9C"/>
      </colorScale>
    </cfRule>
  </conditionalFormatting>
  <conditionalFormatting sqref="N25">
    <cfRule type="containsText" dxfId="111" priority="95" operator="containsText" text="3- Moderado">
      <formula>NOT(ISERROR(SEARCH("3- Moderado",N25)))</formula>
    </cfRule>
    <cfRule type="containsText" dxfId="110" priority="96" operator="containsText" text="6- Moderado">
      <formula>NOT(ISERROR(SEARCH("6- Moderado",N25)))</formula>
    </cfRule>
    <cfRule type="containsText" dxfId="109" priority="97" operator="containsText" text="4- Moderado">
      <formula>NOT(ISERROR(SEARCH("4- Moderado",N25)))</formula>
    </cfRule>
    <cfRule type="containsText" dxfId="108" priority="98" operator="containsText" text="3- Bajo">
      <formula>NOT(ISERROR(SEARCH("3- Bajo",N25)))</formula>
    </cfRule>
    <cfRule type="containsText" dxfId="107" priority="99" operator="containsText" text="4- Bajo">
      <formula>NOT(ISERROR(SEARCH("4- Bajo",N25)))</formula>
    </cfRule>
    <cfRule type="containsText" dxfId="106" priority="100" operator="containsText" text="1- Bajo">
      <formula>NOT(ISERROR(SEARCH("1- Bajo",N25)))</formula>
    </cfRule>
  </conditionalFormatting>
  <conditionalFormatting sqref="H25:H29">
    <cfRule type="containsText" dxfId="105" priority="82" operator="containsText" text="Muy Alta">
      <formula>NOT(ISERROR(SEARCH("Muy Alta",H25)))</formula>
    </cfRule>
    <cfRule type="containsText" dxfId="104" priority="83" operator="containsText" text="Alta">
      <formula>NOT(ISERROR(SEARCH("Alta",H25)))</formula>
    </cfRule>
    <cfRule type="containsText" dxfId="103" priority="84" operator="containsText" text="Muy Alta">
      <formula>NOT(ISERROR(SEARCH("Muy Alta",H25)))</formula>
    </cfRule>
    <cfRule type="containsText" dxfId="102" priority="89" operator="containsText" text="Muy Baja">
      <formula>NOT(ISERROR(SEARCH("Muy Baja",H25)))</formula>
    </cfRule>
    <cfRule type="containsText" dxfId="101" priority="90" operator="containsText" text="Baja">
      <formula>NOT(ISERROR(SEARCH("Baja",H25)))</formula>
    </cfRule>
    <cfRule type="containsText" dxfId="100" priority="91" operator="containsText" text="Media">
      <formula>NOT(ISERROR(SEARCH("Media",H25)))</formula>
    </cfRule>
    <cfRule type="containsText" dxfId="99" priority="92" operator="containsText" text="Alta">
      <formula>NOT(ISERROR(SEARCH("Alta",H25)))</formula>
    </cfRule>
    <cfRule type="containsText" dxfId="98" priority="94" operator="containsText" text="Muy Alta">
      <formula>NOT(ISERROR(SEARCH("Muy Alta",H25)))</formula>
    </cfRule>
  </conditionalFormatting>
  <conditionalFormatting sqref="I25:I29">
    <cfRule type="containsText" dxfId="97" priority="85" operator="containsText" text="Catastrófico">
      <formula>NOT(ISERROR(SEARCH("Catastrófico",I25)))</formula>
    </cfRule>
    <cfRule type="containsText" dxfId="96" priority="86" operator="containsText" text="Mayor">
      <formula>NOT(ISERROR(SEARCH("Mayor",I25)))</formula>
    </cfRule>
    <cfRule type="containsText" dxfId="95" priority="87" operator="containsText" text="Menor">
      <formula>NOT(ISERROR(SEARCH("Menor",I25)))</formula>
    </cfRule>
    <cfRule type="containsText" dxfId="94" priority="88" operator="containsText" text="Leve">
      <formula>NOT(ISERROR(SEARCH("Leve",I25)))</formula>
    </cfRule>
    <cfRule type="containsText" dxfId="93" priority="93" operator="containsText" text="Moderado">
      <formula>NOT(ISERROR(SEARCH("Moderado",I25)))</formula>
    </cfRule>
  </conditionalFormatting>
  <conditionalFormatting sqref="K25:K29">
    <cfRule type="containsText" dxfId="92" priority="80" operator="containsText" text="Media">
      <formula>NOT(ISERROR(SEARCH("Media",K25)))</formula>
    </cfRule>
  </conditionalFormatting>
  <conditionalFormatting sqref="L25:L29">
    <cfRule type="containsText" dxfId="91" priority="79" operator="containsText" text="Moderado">
      <formula>NOT(ISERROR(SEARCH("Moderado",L25)))</formula>
    </cfRule>
  </conditionalFormatting>
  <conditionalFormatting sqref="J25:J29">
    <cfRule type="containsText" dxfId="90" priority="78" operator="containsText" text="Moderado">
      <formula>NOT(ISERROR(SEARCH("Moderado",J25)))</formula>
    </cfRule>
  </conditionalFormatting>
  <conditionalFormatting sqref="J25:J29">
    <cfRule type="containsText" dxfId="89" priority="76" operator="containsText" text="Bajo">
      <formula>NOT(ISERROR(SEARCH("Bajo",J25)))</formula>
    </cfRule>
    <cfRule type="containsText" dxfId="88" priority="77" operator="containsText" text="Extremo">
      <formula>NOT(ISERROR(SEARCH("Extremo",J25)))</formula>
    </cfRule>
  </conditionalFormatting>
  <conditionalFormatting sqref="K25:K29">
    <cfRule type="containsText" dxfId="87" priority="74" operator="containsText" text="Baja">
      <formula>NOT(ISERROR(SEARCH("Baja",K25)))</formula>
    </cfRule>
    <cfRule type="containsText" dxfId="86" priority="75" operator="containsText" text="Muy Baja">
      <formula>NOT(ISERROR(SEARCH("Muy Baja",K25)))</formula>
    </cfRule>
  </conditionalFormatting>
  <conditionalFormatting sqref="K25:K29">
    <cfRule type="containsText" dxfId="85" priority="72" operator="containsText" text="Muy Alta">
      <formula>NOT(ISERROR(SEARCH("Muy Alta",K25)))</formula>
    </cfRule>
    <cfRule type="containsText" dxfId="84" priority="73" operator="containsText" text="Alta">
      <formula>NOT(ISERROR(SEARCH("Alta",K25)))</formula>
    </cfRule>
  </conditionalFormatting>
  <conditionalFormatting sqref="L25:L29">
    <cfRule type="containsText" dxfId="83" priority="68" operator="containsText" text="Catastrófico">
      <formula>NOT(ISERROR(SEARCH("Catastrófico",L25)))</formula>
    </cfRule>
    <cfRule type="containsText" dxfId="82" priority="69" operator="containsText" text="Mayor">
      <formula>NOT(ISERROR(SEARCH("Mayor",L25)))</formula>
    </cfRule>
    <cfRule type="containsText" dxfId="81" priority="70" operator="containsText" text="Menor">
      <formula>NOT(ISERROR(SEARCH("Menor",L25)))</formula>
    </cfRule>
    <cfRule type="containsText" dxfId="80" priority="71" operator="containsText" text="Leve">
      <formula>NOT(ISERROR(SEARCH("Leve",L25)))</formula>
    </cfRule>
  </conditionalFormatting>
  <conditionalFormatting sqref="K30:L30">
    <cfRule type="containsText" dxfId="79" priority="62" operator="containsText" text="3- Moderado">
      <formula>NOT(ISERROR(SEARCH("3- Moderado",K30)))</formula>
    </cfRule>
    <cfRule type="containsText" dxfId="78" priority="63" operator="containsText" text="6- Moderado">
      <formula>NOT(ISERROR(SEARCH("6- Moderado",K30)))</formula>
    </cfRule>
    <cfRule type="containsText" dxfId="77" priority="64" operator="containsText" text="4- Moderado">
      <formula>NOT(ISERROR(SEARCH("4- Moderado",K30)))</formula>
    </cfRule>
    <cfRule type="containsText" dxfId="76" priority="65" operator="containsText" text="3- Bajo">
      <formula>NOT(ISERROR(SEARCH("3- Bajo",K30)))</formula>
    </cfRule>
    <cfRule type="containsText" dxfId="75" priority="66" operator="containsText" text="4- Bajo">
      <formula>NOT(ISERROR(SEARCH("4- Bajo",K30)))</formula>
    </cfRule>
    <cfRule type="containsText" dxfId="74" priority="67" operator="containsText" text="1- Bajo">
      <formula>NOT(ISERROR(SEARCH("1- Bajo",K30)))</formula>
    </cfRule>
  </conditionalFormatting>
  <conditionalFormatting sqref="H30:I30">
    <cfRule type="containsText" dxfId="73" priority="56" operator="containsText" text="3- Moderado">
      <formula>NOT(ISERROR(SEARCH("3- Moderado",H30)))</formula>
    </cfRule>
    <cfRule type="containsText" dxfId="72" priority="57" operator="containsText" text="6- Moderado">
      <formula>NOT(ISERROR(SEARCH("6- Moderado",H30)))</formula>
    </cfRule>
    <cfRule type="containsText" dxfId="71" priority="58" operator="containsText" text="4- Moderado">
      <formula>NOT(ISERROR(SEARCH("4- Moderado",H30)))</formula>
    </cfRule>
    <cfRule type="containsText" dxfId="70" priority="59" operator="containsText" text="3- Bajo">
      <formula>NOT(ISERROR(SEARCH("3- Bajo",H30)))</formula>
    </cfRule>
    <cfRule type="containsText" dxfId="69" priority="60" operator="containsText" text="4- Bajo">
      <formula>NOT(ISERROR(SEARCH("4- Bajo",H30)))</formula>
    </cfRule>
    <cfRule type="containsText" dxfId="68" priority="61" operator="containsText" text="1- Bajo">
      <formula>NOT(ISERROR(SEARCH("1- Bajo",H30)))</formula>
    </cfRule>
  </conditionalFormatting>
  <conditionalFormatting sqref="C30:E30">
    <cfRule type="containsText" dxfId="67" priority="50" operator="containsText" text="3- Moderado">
      <formula>NOT(ISERROR(SEARCH("3- Moderado",C30)))</formula>
    </cfRule>
    <cfRule type="containsText" dxfId="66" priority="51" operator="containsText" text="6- Moderado">
      <formula>NOT(ISERROR(SEARCH("6- Moderado",C30)))</formula>
    </cfRule>
    <cfRule type="containsText" dxfId="65" priority="52" operator="containsText" text="4- Moderado">
      <formula>NOT(ISERROR(SEARCH("4- Moderado",C30)))</formula>
    </cfRule>
    <cfRule type="containsText" dxfId="64" priority="53" operator="containsText" text="3- Bajo">
      <formula>NOT(ISERROR(SEARCH("3- Bajo",C30)))</formula>
    </cfRule>
    <cfRule type="containsText" dxfId="63" priority="54" operator="containsText" text="4- Bajo">
      <formula>NOT(ISERROR(SEARCH("4- Bajo",C30)))</formula>
    </cfRule>
    <cfRule type="containsText" dxfId="62" priority="55" operator="containsText" text="1- Bajo">
      <formula>NOT(ISERROR(SEARCH("1- Bajo",C30)))</formula>
    </cfRule>
  </conditionalFormatting>
  <conditionalFormatting sqref="F30:G30">
    <cfRule type="containsText" dxfId="61" priority="44" operator="containsText" text="3- Moderado">
      <formula>NOT(ISERROR(SEARCH("3- Moderado",F30)))</formula>
    </cfRule>
    <cfRule type="containsText" dxfId="60" priority="45" operator="containsText" text="6- Moderado">
      <formula>NOT(ISERROR(SEARCH("6- Moderado",F30)))</formula>
    </cfRule>
    <cfRule type="containsText" dxfId="59" priority="46" operator="containsText" text="4- Moderado">
      <formula>NOT(ISERROR(SEARCH("4- Moderado",F30)))</formula>
    </cfRule>
    <cfRule type="containsText" dxfId="58" priority="47" operator="containsText" text="3- Bajo">
      <formula>NOT(ISERROR(SEARCH("3- Bajo",F30)))</formula>
    </cfRule>
    <cfRule type="containsText" dxfId="57" priority="48" operator="containsText" text="4- Bajo">
      <formula>NOT(ISERROR(SEARCH("4- Bajo",F30)))</formula>
    </cfRule>
    <cfRule type="containsText" dxfId="56" priority="49" operator="containsText" text="1- Bajo">
      <formula>NOT(ISERROR(SEARCH("1- Bajo",F30)))</formula>
    </cfRule>
  </conditionalFormatting>
  <conditionalFormatting sqref="J30:J34">
    <cfRule type="containsText" dxfId="55" priority="39" operator="containsText" text="Bajo">
      <formula>NOT(ISERROR(SEARCH("Bajo",J30)))</formula>
    </cfRule>
    <cfRule type="containsText" dxfId="54" priority="40" operator="containsText" text="Moderado">
      <formula>NOT(ISERROR(SEARCH("Moderado",J30)))</formula>
    </cfRule>
    <cfRule type="containsText" dxfId="53" priority="41" operator="containsText" text="Alto">
      <formula>NOT(ISERROR(SEARCH("Alto",J30)))</formula>
    </cfRule>
    <cfRule type="containsText" dxfId="52" priority="42" operator="containsText" text="Extremo">
      <formula>NOT(ISERROR(SEARCH("Extremo",J30)))</formula>
    </cfRule>
    <cfRule type="colorScale" priority="43">
      <colorScale>
        <cfvo type="min"/>
        <cfvo type="max"/>
        <color rgb="FFFF7128"/>
        <color rgb="FFFFEF9C"/>
      </colorScale>
    </cfRule>
  </conditionalFormatting>
  <conditionalFormatting sqref="M30:M34">
    <cfRule type="containsText" dxfId="51" priority="14" operator="containsText" text="Moderado">
      <formula>NOT(ISERROR(SEARCH("Moderado",M30)))</formula>
    </cfRule>
    <cfRule type="containsText" dxfId="50" priority="34" operator="containsText" text="Bajo">
      <formula>NOT(ISERROR(SEARCH("Bajo",M30)))</formula>
    </cfRule>
    <cfRule type="containsText" dxfId="49" priority="35" operator="containsText" text="Moderado">
      <formula>NOT(ISERROR(SEARCH("Moderado",M30)))</formula>
    </cfRule>
    <cfRule type="containsText" dxfId="48" priority="36" operator="containsText" text="Alto">
      <formula>NOT(ISERROR(SEARCH("Alto",M30)))</formula>
    </cfRule>
    <cfRule type="containsText" dxfId="47" priority="37" operator="containsText" text="Extremo">
      <formula>NOT(ISERROR(SEARCH("Extremo",M30)))</formula>
    </cfRule>
    <cfRule type="colorScale" priority="38">
      <colorScale>
        <cfvo type="min"/>
        <cfvo type="max"/>
        <color rgb="FFFF7128"/>
        <color rgb="FFFFEF9C"/>
      </colorScale>
    </cfRule>
  </conditionalFormatting>
  <conditionalFormatting sqref="N30">
    <cfRule type="containsText" dxfId="46" priority="28" operator="containsText" text="3- Moderado">
      <formula>NOT(ISERROR(SEARCH("3- Moderado",N30)))</formula>
    </cfRule>
    <cfRule type="containsText" dxfId="45" priority="29" operator="containsText" text="6- Moderado">
      <formula>NOT(ISERROR(SEARCH("6- Moderado",N30)))</formula>
    </cfRule>
    <cfRule type="containsText" dxfId="44" priority="30" operator="containsText" text="4- Moderado">
      <formula>NOT(ISERROR(SEARCH("4- Moderado",N30)))</formula>
    </cfRule>
    <cfRule type="containsText" dxfId="43" priority="31" operator="containsText" text="3- Bajo">
      <formula>NOT(ISERROR(SEARCH("3- Bajo",N30)))</formula>
    </cfRule>
    <cfRule type="containsText" dxfId="42" priority="32" operator="containsText" text="4- Bajo">
      <formula>NOT(ISERROR(SEARCH("4- Bajo",N30)))</formula>
    </cfRule>
    <cfRule type="containsText" dxfId="41" priority="33" operator="containsText" text="1- Bajo">
      <formula>NOT(ISERROR(SEARCH("1- Bajo",N30)))</formula>
    </cfRule>
  </conditionalFormatting>
  <conditionalFormatting sqref="H30:H34">
    <cfRule type="containsText" dxfId="40" priority="15" operator="containsText" text="Muy Alta">
      <formula>NOT(ISERROR(SEARCH("Muy Alta",H30)))</formula>
    </cfRule>
    <cfRule type="containsText" dxfId="39" priority="16" operator="containsText" text="Alta">
      <formula>NOT(ISERROR(SEARCH("Alta",H30)))</formula>
    </cfRule>
    <cfRule type="containsText" dxfId="38" priority="17" operator="containsText" text="Muy Alta">
      <formula>NOT(ISERROR(SEARCH("Muy Alta",H30)))</formula>
    </cfRule>
    <cfRule type="containsText" dxfId="37" priority="22" operator="containsText" text="Muy Baja">
      <formula>NOT(ISERROR(SEARCH("Muy Baja",H30)))</formula>
    </cfRule>
    <cfRule type="containsText" dxfId="36" priority="23" operator="containsText" text="Baja">
      <formula>NOT(ISERROR(SEARCH("Baja",H30)))</formula>
    </cfRule>
    <cfRule type="containsText" dxfId="35" priority="24" operator="containsText" text="Media">
      <formula>NOT(ISERROR(SEARCH("Media",H30)))</formula>
    </cfRule>
    <cfRule type="containsText" dxfId="34" priority="25" operator="containsText" text="Alta">
      <formula>NOT(ISERROR(SEARCH("Alta",H30)))</formula>
    </cfRule>
    <cfRule type="containsText" dxfId="33" priority="27" operator="containsText" text="Muy Alta">
      <formula>NOT(ISERROR(SEARCH("Muy Alta",H30)))</formula>
    </cfRule>
  </conditionalFormatting>
  <conditionalFormatting sqref="I30:I34">
    <cfRule type="containsText" dxfId="32" priority="18" operator="containsText" text="Catastrófico">
      <formula>NOT(ISERROR(SEARCH("Catastrófico",I30)))</formula>
    </cfRule>
    <cfRule type="containsText" dxfId="31" priority="19" operator="containsText" text="Mayor">
      <formula>NOT(ISERROR(SEARCH("Mayor",I30)))</formula>
    </cfRule>
    <cfRule type="containsText" dxfId="30" priority="20" operator="containsText" text="Menor">
      <formula>NOT(ISERROR(SEARCH("Menor",I30)))</formula>
    </cfRule>
    <cfRule type="containsText" dxfId="29" priority="21" operator="containsText" text="Leve">
      <formula>NOT(ISERROR(SEARCH("Leve",I30)))</formula>
    </cfRule>
    <cfRule type="containsText" dxfId="28" priority="26" operator="containsText" text="Moderado">
      <formula>NOT(ISERROR(SEARCH("Moderado",I30)))</formula>
    </cfRule>
  </conditionalFormatting>
  <conditionalFormatting sqref="K30:K34">
    <cfRule type="containsText" dxfId="27" priority="13" operator="containsText" text="Media">
      <formula>NOT(ISERROR(SEARCH("Media",K30)))</formula>
    </cfRule>
  </conditionalFormatting>
  <conditionalFormatting sqref="L30:L34">
    <cfRule type="containsText" dxfId="26" priority="12" operator="containsText" text="Moderado">
      <formula>NOT(ISERROR(SEARCH("Moderado",L30)))</formula>
    </cfRule>
  </conditionalFormatting>
  <conditionalFormatting sqref="J30:J34">
    <cfRule type="containsText" dxfId="25" priority="11" operator="containsText" text="Moderado">
      <formula>NOT(ISERROR(SEARCH("Moderado",J30)))</formula>
    </cfRule>
  </conditionalFormatting>
  <conditionalFormatting sqref="J30:J34">
    <cfRule type="containsText" dxfId="24" priority="9" operator="containsText" text="Bajo">
      <formula>NOT(ISERROR(SEARCH("Bajo",J30)))</formula>
    </cfRule>
    <cfRule type="containsText" dxfId="23" priority="10" operator="containsText" text="Extremo">
      <formula>NOT(ISERROR(SEARCH("Extremo",J30)))</formula>
    </cfRule>
  </conditionalFormatting>
  <conditionalFormatting sqref="K30:K34">
    <cfRule type="containsText" dxfId="22" priority="7" operator="containsText" text="Baja">
      <formula>NOT(ISERROR(SEARCH("Baja",K30)))</formula>
    </cfRule>
    <cfRule type="containsText" dxfId="21" priority="8" operator="containsText" text="Muy Baja">
      <formula>NOT(ISERROR(SEARCH("Muy Baja",K30)))</formula>
    </cfRule>
  </conditionalFormatting>
  <conditionalFormatting sqref="K30:K34">
    <cfRule type="containsText" dxfId="20" priority="5" operator="containsText" text="Muy Alta">
      <formula>NOT(ISERROR(SEARCH("Muy Alta",K30)))</formula>
    </cfRule>
    <cfRule type="containsText" dxfId="19" priority="6" operator="containsText" text="Alta">
      <formula>NOT(ISERROR(SEARCH("Alta",K30)))</formula>
    </cfRule>
  </conditionalFormatting>
  <conditionalFormatting sqref="L30:L34">
    <cfRule type="containsText" dxfId="18" priority="1" operator="containsText" text="Catastrófico">
      <formula>NOT(ISERROR(SEARCH("Catastrófico",L30)))</formula>
    </cfRule>
    <cfRule type="containsText" dxfId="17" priority="2" operator="containsText" text="Mayor">
      <formula>NOT(ISERROR(SEARCH("Mayor",L30)))</formula>
    </cfRule>
    <cfRule type="containsText" dxfId="16" priority="3" operator="containsText" text="Menor">
      <formula>NOT(ISERROR(SEARCH("Menor",L30)))</formula>
    </cfRule>
    <cfRule type="containsText" dxfId="15" priority="4" operator="containsText" text="Leve">
      <formula>NOT(ISERROR(SEARCH("Leve",L30)))</formula>
    </cfRule>
  </conditionalFormatting>
  <conditionalFormatting sqref="J10:J19">
    <cfRule type="containsText" dxfId="14" priority="1046" operator="containsText" text="Bajo">
      <formula>NOT(ISERROR(SEARCH("Bajo",J10)))</formula>
    </cfRule>
    <cfRule type="containsText" dxfId="13" priority="1047" operator="containsText" text="Moderado">
      <formula>NOT(ISERROR(SEARCH("Moderado",J10)))</formula>
    </cfRule>
    <cfRule type="containsText" dxfId="12" priority="1048" operator="containsText" text="Alto">
      <formula>NOT(ISERROR(SEARCH("Alto",J10)))</formula>
    </cfRule>
    <cfRule type="containsText" dxfId="11" priority="1049" operator="containsText" text="Extremo">
      <formula>NOT(ISERROR(SEARCH("Extremo",J10)))</formula>
    </cfRule>
    <cfRule type="colorScale" priority="1050">
      <colorScale>
        <cfvo type="min"/>
        <cfvo type="max"/>
        <color rgb="FFFF7128"/>
        <color rgb="FFFFEF9C"/>
      </colorScale>
    </cfRule>
  </conditionalFormatting>
  <conditionalFormatting sqref="M10:M19">
    <cfRule type="containsText" dxfId="10" priority="1051" operator="containsText" text="Moderado">
      <formula>NOT(ISERROR(SEARCH("Moderado",M10)))</formula>
    </cfRule>
    <cfRule type="containsText" dxfId="9" priority="1052" operator="containsText" text="Bajo">
      <formula>NOT(ISERROR(SEARCH("Bajo",M10)))</formula>
    </cfRule>
    <cfRule type="containsText" dxfId="8" priority="1053" operator="containsText" text="Moderado">
      <formula>NOT(ISERROR(SEARCH("Moderado",M10)))</formula>
    </cfRule>
    <cfRule type="containsText" dxfId="7" priority="1054" operator="containsText" text="Alto">
      <formula>NOT(ISERROR(SEARCH("Alto",M10)))</formula>
    </cfRule>
    <cfRule type="containsText" dxfId="6" priority="1055" operator="containsText" text="Extremo">
      <formula>NOT(ISERROR(SEARCH("Extremo",M10)))</formula>
    </cfRule>
    <cfRule type="colorScale" priority="1056">
      <colorScale>
        <cfvo type="min"/>
        <cfvo type="max"/>
        <color rgb="FFFF7128"/>
        <color rgb="FFFFEF9C"/>
      </colorScale>
    </cfRule>
  </conditionalFormatting>
  <dataValidations disablePrompts="1" count="7">
    <dataValidation allowBlank="1" showInputMessage="1" showErrorMessage="1" prompt="Seleccionar el tipo de riesgo teniendo en cuenta que  factor organizaconal afecta. Ver explicacion en hoja " sqref="E8" xr:uid="{00000000-0002-0000-0F00-000000000000}"/>
    <dataValidation allowBlank="1" showInputMessage="1" showErrorMessage="1" prompt="Registrar qué factor  que ocasina el riesgo: un facot identtficado el contexto._x000a_O  personas, recursos, estilo de direccion , factores externos, , codiciones ambientales" sqref="F8:G8" xr:uid="{00000000-0002-0000-0F00-000001000000}"/>
    <dataValidation allowBlank="1" showInputMessage="1" showErrorMessage="1" prompt="Que tan factible es que materialize el riesgo?" sqref="H8" xr:uid="{00000000-0002-0000-0F00-000002000000}"/>
    <dataValidation allowBlank="1" showInputMessage="1" showErrorMessage="1" prompt="El grado de afectación puede ser " sqref="I8" xr:uid="{00000000-0002-0000-0F00-000003000000}"/>
    <dataValidation allowBlank="1" showInputMessage="1" showErrorMessage="1" prompt="Describir las actividades que se van a desarrollar para el proyecto" sqref="O7" xr:uid="{00000000-0002-0000-0F00-000004000000}"/>
    <dataValidation allowBlank="1" showInputMessage="1" showErrorMessage="1" prompt="Seleccionar si el responsable es el responsable de las acciones es el nivel central" sqref="P7:P8" xr:uid="{00000000-0002-0000-0F00-000005000000}"/>
    <dataValidation allowBlank="1" showInputMessage="1" showErrorMessage="1" prompt="seleccionar si el responsable de ejecutar las acciones es el nivel central" sqref="Q8" xr:uid="{00000000-0002-0000-0F00-000006000000}"/>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Presentacion </vt:lpstr>
      <vt:lpstr>Analisis de Contexto</vt:lpstr>
      <vt:lpstr>Estrategias</vt:lpstr>
      <vt:lpstr>Instructivo</vt:lpstr>
      <vt:lpstr>Clasificación Riesgo</vt:lpstr>
      <vt:lpstr>Tabla probabilidad</vt:lpstr>
      <vt:lpstr>Tabla Impacto</vt:lpstr>
      <vt:lpstr>Tabla Valoración de Controles</vt:lpstr>
      <vt:lpstr>Matriz de Calor</vt:lpstr>
      <vt:lpstr>Hoja1</vt:lpstr>
      <vt:lpstr>LISTA</vt:lpstr>
      <vt:lpstr>Mapa Final</vt:lpstr>
      <vt:lpstr>Seguimiento 1 Trimestre</vt:lpstr>
      <vt:lpstr>Seguimiento 2 Trimestre</vt:lpstr>
      <vt:lpstr>Seguimiento 3 Trimestre </vt:lpstr>
      <vt:lpstr>Seguimiento 4 Trimestre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Rafael David Sarabia Fragozo</cp:lastModifiedBy>
  <cp:revision/>
  <dcterms:created xsi:type="dcterms:W3CDTF">2021-04-16T16:11:31Z</dcterms:created>
  <dcterms:modified xsi:type="dcterms:W3CDTF">2023-07-27T14:53:27Z</dcterms:modified>
  <cp:category/>
  <cp:contentStatus/>
</cp:coreProperties>
</file>