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7"/>
  <workbookPr hidePivotFieldList="1" defaultThemeVersion="166925"/>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246" documentId="13_ncr:1_{A92DF5B0-4E93-40B3-A064-D9CC7ED6984F}" xr6:coauthVersionLast="47" xr6:coauthVersionMax="47" xr10:uidLastSave="{5ACF1F2A-370A-44C6-9C06-480AD46EFF24}"/>
  <bookViews>
    <workbookView xWindow="-108" yWindow="-108" windowWidth="23256" windowHeight="12576" tabRatio="599" firstSheet="13" activeTab="15" xr2:uid="{00000000-000D-0000-FFFF-FFFF00000000}"/>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24" r:id="rId14"/>
    <sheet name="Seguimiento 3 Trimestre" sheetId="25" r:id="rId15"/>
    <sheet name="Seguimiento 4 Trimestre" sheetId="26"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11429"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6" l="1"/>
  <c r="A20" i="25"/>
  <c r="A20" i="24"/>
  <c r="A20" i="18"/>
  <c r="A15" i="18"/>
  <c r="N35" i="26"/>
  <c r="G35" i="26"/>
  <c r="F35" i="26"/>
  <c r="E35" i="26"/>
  <c r="D35" i="26"/>
  <c r="C35" i="26"/>
  <c r="B35" i="26"/>
  <c r="A35" i="26"/>
  <c r="N30" i="26"/>
  <c r="G30" i="26"/>
  <c r="F30" i="26"/>
  <c r="E30" i="26"/>
  <c r="D30" i="26"/>
  <c r="C30" i="26"/>
  <c r="B30" i="26"/>
  <c r="A30" i="26"/>
  <c r="N25" i="26"/>
  <c r="G25" i="26"/>
  <c r="F25" i="26"/>
  <c r="E25" i="26"/>
  <c r="D25" i="26"/>
  <c r="C25" i="26"/>
  <c r="B25" i="26"/>
  <c r="A25" i="26"/>
  <c r="N20" i="26"/>
  <c r="N15" i="26"/>
  <c r="G15" i="26"/>
  <c r="F15" i="26"/>
  <c r="E15" i="26"/>
  <c r="D15" i="26"/>
  <c r="C15" i="26"/>
  <c r="B15" i="26"/>
  <c r="A15" i="26"/>
  <c r="N10" i="26"/>
  <c r="G10" i="26"/>
  <c r="F10" i="26"/>
  <c r="E10" i="26"/>
  <c r="D10" i="26"/>
  <c r="C10" i="26"/>
  <c r="B10" i="26"/>
  <c r="A10" i="26"/>
  <c r="N35" i="25"/>
  <c r="G35" i="25"/>
  <c r="F35" i="25"/>
  <c r="E35" i="25"/>
  <c r="D35" i="25"/>
  <c r="C35" i="25"/>
  <c r="B35" i="25"/>
  <c r="A35" i="25"/>
  <c r="N30" i="25"/>
  <c r="G30" i="25"/>
  <c r="F30" i="25"/>
  <c r="E30" i="25"/>
  <c r="D30" i="25"/>
  <c r="C30" i="25"/>
  <c r="B30" i="25"/>
  <c r="A30" i="25"/>
  <c r="N25" i="25"/>
  <c r="G25" i="25"/>
  <c r="F25" i="25"/>
  <c r="E25" i="25"/>
  <c r="D25" i="25"/>
  <c r="C25" i="25"/>
  <c r="B25" i="25"/>
  <c r="A25" i="25"/>
  <c r="N20" i="25"/>
  <c r="N15" i="25"/>
  <c r="G15" i="25"/>
  <c r="F15" i="25"/>
  <c r="E15" i="25"/>
  <c r="D15" i="25"/>
  <c r="C15" i="25"/>
  <c r="B15" i="25"/>
  <c r="A15" i="25"/>
  <c r="N10" i="25"/>
  <c r="G10" i="25"/>
  <c r="F10" i="25"/>
  <c r="E10" i="25"/>
  <c r="D10" i="25"/>
  <c r="C10" i="25"/>
  <c r="B10" i="25"/>
  <c r="A10" i="25"/>
  <c r="N35" i="24"/>
  <c r="G35" i="24"/>
  <c r="F35" i="24"/>
  <c r="E35" i="24"/>
  <c r="D35" i="24"/>
  <c r="C35" i="24"/>
  <c r="B35" i="24"/>
  <c r="A35" i="24"/>
  <c r="N30" i="24"/>
  <c r="G30" i="24"/>
  <c r="F30" i="24"/>
  <c r="E30" i="24"/>
  <c r="D30" i="24"/>
  <c r="C30" i="24"/>
  <c r="B30" i="24"/>
  <c r="A30" i="24"/>
  <c r="N25" i="24"/>
  <c r="G25" i="24"/>
  <c r="F25" i="24"/>
  <c r="E25" i="24"/>
  <c r="D25" i="24"/>
  <c r="C25" i="24"/>
  <c r="B25" i="24"/>
  <c r="A25" i="24"/>
  <c r="N20" i="24"/>
  <c r="N15" i="24"/>
  <c r="G15" i="24"/>
  <c r="F15" i="24"/>
  <c r="E15" i="24"/>
  <c r="D15" i="24"/>
  <c r="C15" i="24"/>
  <c r="B15" i="24"/>
  <c r="A15" i="24"/>
  <c r="N10" i="24"/>
  <c r="G10" i="24"/>
  <c r="F10" i="24"/>
  <c r="E10" i="24"/>
  <c r="D10" i="24"/>
  <c r="C10" i="24"/>
  <c r="B10" i="24"/>
  <c r="A10" i="24"/>
  <c r="N25" i="18"/>
  <c r="N20" i="18"/>
  <c r="D6" i="26"/>
  <c r="D5" i="26"/>
  <c r="D4" i="26"/>
  <c r="D6" i="25"/>
  <c r="D5" i="25"/>
  <c r="D4" i="25"/>
  <c r="D6" i="24"/>
  <c r="D5" i="24"/>
  <c r="D4" i="24"/>
  <c r="T17" i="1"/>
  <c r="Q17" i="1"/>
  <c r="M17" i="1"/>
  <c r="L17" i="1"/>
  <c r="J17" i="1"/>
  <c r="Z17" i="1" s="1"/>
  <c r="I17" i="1"/>
  <c r="J10" i="1"/>
  <c r="M31" i="1"/>
  <c r="L31" i="1"/>
  <c r="M26" i="1"/>
  <c r="L26" i="1"/>
  <c r="M21" i="1"/>
  <c r="L21" i="1"/>
  <c r="M13" i="1"/>
  <c r="L13" i="1"/>
  <c r="M10" i="1"/>
  <c r="L10" i="1"/>
  <c r="I10" i="26" l="1"/>
  <c r="I10" i="25"/>
  <c r="I10" i="24"/>
  <c r="I15" i="26"/>
  <c r="I15" i="25"/>
  <c r="I15" i="24"/>
  <c r="I15" i="18"/>
  <c r="I25" i="26"/>
  <c r="I25" i="25"/>
  <c r="I25" i="24"/>
  <c r="I30" i="26"/>
  <c r="I30" i="25"/>
  <c r="I30" i="24"/>
  <c r="I35" i="26"/>
  <c r="I35" i="25"/>
  <c r="I35" i="24"/>
  <c r="H20" i="26"/>
  <c r="H20" i="25"/>
  <c r="H20" i="24"/>
  <c r="H20" i="18"/>
  <c r="I20" i="26"/>
  <c r="I20" i="25"/>
  <c r="I20" i="24"/>
  <c r="I20" i="18"/>
  <c r="N17" i="1"/>
  <c r="Y17" i="1"/>
  <c r="AB17" i="1"/>
  <c r="AA17" i="1" s="1"/>
  <c r="AD17" i="1"/>
  <c r="B35" i="18"/>
  <c r="B30" i="18"/>
  <c r="B25" i="18"/>
  <c r="B15" i="18"/>
  <c r="B10" i="18"/>
  <c r="N35" i="18"/>
  <c r="G35" i="18"/>
  <c r="F35" i="18"/>
  <c r="E35" i="18"/>
  <c r="D35" i="18"/>
  <c r="C35" i="18"/>
  <c r="A35" i="18"/>
  <c r="N30" i="18"/>
  <c r="G30" i="18"/>
  <c r="F30" i="18"/>
  <c r="E30" i="18"/>
  <c r="D30" i="18"/>
  <c r="C30" i="18"/>
  <c r="A30" i="18"/>
  <c r="G25" i="18"/>
  <c r="F25" i="18"/>
  <c r="E25" i="18"/>
  <c r="D25" i="18"/>
  <c r="C25" i="18"/>
  <c r="A25" i="18"/>
  <c r="N15" i="18"/>
  <c r="G15" i="18"/>
  <c r="F15" i="18"/>
  <c r="E15" i="18"/>
  <c r="D15" i="18"/>
  <c r="C15" i="18"/>
  <c r="N10" i="18"/>
  <c r="G10" i="18"/>
  <c r="F10" i="18"/>
  <c r="E10" i="18"/>
  <c r="D10" i="18"/>
  <c r="C10" i="18"/>
  <c r="A10" i="18"/>
  <c r="D6" i="18"/>
  <c r="D5" i="18"/>
  <c r="D4" i="18"/>
  <c r="K20" i="26" l="1"/>
  <c r="K20" i="25"/>
  <c r="K20" i="24"/>
  <c r="K20" i="18"/>
  <c r="J20" i="26"/>
  <c r="J20" i="25"/>
  <c r="J20" i="24"/>
  <c r="J20" i="18"/>
  <c r="AC17" i="1"/>
  <c r="AF17" i="1"/>
  <c r="AE17" i="1" s="1"/>
  <c r="I30" i="18"/>
  <c r="I25" i="18"/>
  <c r="AG17" i="1" l="1"/>
  <c r="L20" i="26"/>
  <c r="L20" i="25"/>
  <c r="L20" i="24"/>
  <c r="L20" i="18"/>
  <c r="M20" i="26" l="1"/>
  <c r="M20" i="25"/>
  <c r="M20" i="24"/>
  <c r="M20" i="18"/>
  <c r="T35" i="1"/>
  <c r="Q35" i="1"/>
  <c r="T34" i="1"/>
  <c r="Q34" i="1"/>
  <c r="T33" i="1"/>
  <c r="Q33" i="1"/>
  <c r="T32" i="1"/>
  <c r="Q32" i="1"/>
  <c r="T31" i="1"/>
  <c r="Q31" i="1"/>
  <c r="AD35" i="1"/>
  <c r="J31" i="1"/>
  <c r="I31" i="1"/>
  <c r="H35" i="26" l="1"/>
  <c r="H35" i="25"/>
  <c r="H35" i="24"/>
  <c r="X35" i="1"/>
  <c r="X34" i="1"/>
  <c r="H35" i="18"/>
  <c r="I10" i="18"/>
  <c r="I35" i="18"/>
  <c r="Z34" i="1"/>
  <c r="Y34" i="1" s="1"/>
  <c r="X32" i="1"/>
  <c r="X33" i="1"/>
  <c r="Z31" i="1"/>
  <c r="Z35" i="1"/>
  <c r="Y35" i="1" s="1"/>
  <c r="Z33" i="1"/>
  <c r="Y33" i="1" s="1"/>
  <c r="X31" i="1"/>
  <c r="N31" i="1"/>
  <c r="AD34" i="1"/>
  <c r="AC34" i="1" s="1"/>
  <c r="AD32" i="1"/>
  <c r="AC32" i="1" s="1"/>
  <c r="AD33" i="1"/>
  <c r="AC33" i="1" s="1"/>
  <c r="AD31" i="1"/>
  <c r="AC35" i="1"/>
  <c r="Y31" i="1"/>
  <c r="Z32" i="1"/>
  <c r="Y32" i="1" s="1"/>
  <c r="T30" i="1"/>
  <c r="Q30" i="1"/>
  <c r="T29" i="1"/>
  <c r="Q29" i="1"/>
  <c r="AD29" i="1" s="1"/>
  <c r="AC29" i="1" s="1"/>
  <c r="T28" i="1"/>
  <c r="Q28" i="1"/>
  <c r="T27" i="1"/>
  <c r="Q27" i="1"/>
  <c r="T26" i="1"/>
  <c r="Q26" i="1"/>
  <c r="J26" i="1"/>
  <c r="I26" i="1"/>
  <c r="H30" i="26" l="1"/>
  <c r="H30" i="25"/>
  <c r="H30" i="24"/>
  <c r="J35" i="26"/>
  <c r="J35" i="25"/>
  <c r="J35" i="24"/>
  <c r="H30" i="18"/>
  <c r="J35" i="18"/>
  <c r="Z30" i="1"/>
  <c r="Y30" i="1" s="1"/>
  <c r="AC31" i="1"/>
  <c r="AF31" i="1"/>
  <c r="AE31" i="1" s="1"/>
  <c r="AB31" i="1"/>
  <c r="AA31" i="1" s="1"/>
  <c r="AD28" i="1"/>
  <c r="AC28" i="1" s="1"/>
  <c r="AD27" i="1"/>
  <c r="AC27" i="1" s="1"/>
  <c r="AD30" i="1"/>
  <c r="AC30" i="1" s="1"/>
  <c r="N26" i="1"/>
  <c r="AD26" i="1"/>
  <c r="X29" i="1"/>
  <c r="Z27" i="1"/>
  <c r="Y27" i="1" s="1"/>
  <c r="X27" i="1"/>
  <c r="X28" i="1"/>
  <c r="Z29" i="1"/>
  <c r="Y29" i="1" s="1"/>
  <c r="Z28" i="1"/>
  <c r="Y28" i="1" s="1"/>
  <c r="X26" i="1"/>
  <c r="X30" i="1"/>
  <c r="Z26" i="1"/>
  <c r="J30" i="26" l="1"/>
  <c r="J30" i="25"/>
  <c r="J30" i="24"/>
  <c r="K35" i="26"/>
  <c r="K35" i="25"/>
  <c r="K35" i="24"/>
  <c r="L35" i="26"/>
  <c r="L35" i="25"/>
  <c r="L35" i="24"/>
  <c r="K35" i="18"/>
  <c r="J30" i="18"/>
  <c r="L35" i="18"/>
  <c r="AG31" i="1"/>
  <c r="AF26" i="1"/>
  <c r="AE26" i="1" s="1"/>
  <c r="AC26" i="1"/>
  <c r="AB26" i="1"/>
  <c r="AA26" i="1" s="1"/>
  <c r="Y26" i="1"/>
  <c r="K30" i="26" l="1"/>
  <c r="K30" i="25"/>
  <c r="K30" i="24"/>
  <c r="L30" i="26"/>
  <c r="L30" i="25"/>
  <c r="L30" i="24"/>
  <c r="M35" i="26"/>
  <c r="M35" i="25"/>
  <c r="M35" i="24"/>
  <c r="K30" i="18"/>
  <c r="L30" i="18"/>
  <c r="M35" i="18"/>
  <c r="AG26" i="1"/>
  <c r="M30" i="26" l="1"/>
  <c r="M30" i="25"/>
  <c r="M30" i="24"/>
  <c r="M30" i="18"/>
  <c r="T25" i="1"/>
  <c r="Q25" i="1"/>
  <c r="T24" i="1"/>
  <c r="Q24" i="1"/>
  <c r="T23" i="1"/>
  <c r="Q23" i="1"/>
  <c r="T22" i="1"/>
  <c r="Q22" i="1"/>
  <c r="T21" i="1"/>
  <c r="Q21" i="1"/>
  <c r="J21" i="1"/>
  <c r="I21" i="1"/>
  <c r="H25" i="26" l="1"/>
  <c r="H25" i="25"/>
  <c r="H25" i="24"/>
  <c r="H25" i="18"/>
  <c r="X23" i="1"/>
  <c r="Z25" i="1"/>
  <c r="Y25" i="1" s="1"/>
  <c r="X24" i="1"/>
  <c r="X22" i="1"/>
  <c r="X21" i="1"/>
  <c r="X25" i="1"/>
  <c r="AD22" i="1"/>
  <c r="AC22" i="1" s="1"/>
  <c r="AD24" i="1"/>
  <c r="AC24" i="1" s="1"/>
  <c r="AD23" i="1"/>
  <c r="AD25" i="1"/>
  <c r="AC25" i="1" s="1"/>
  <c r="AD21" i="1"/>
  <c r="AC21" i="1" s="1"/>
  <c r="Z23" i="1"/>
  <c r="Y23" i="1" s="1"/>
  <c r="Z21" i="1"/>
  <c r="Y21" i="1" s="1"/>
  <c r="N21" i="1"/>
  <c r="Z24" i="1"/>
  <c r="Y24" i="1" s="1"/>
  <c r="Z22" i="1"/>
  <c r="Y22" i="1" s="1"/>
  <c r="J25" i="26" l="1"/>
  <c r="J25" i="25"/>
  <c r="J25" i="24"/>
  <c r="J25" i="18"/>
  <c r="AF21" i="1"/>
  <c r="AE21" i="1" s="1"/>
  <c r="AC23" i="1"/>
  <c r="AB21" i="1"/>
  <c r="AA21" i="1" s="1"/>
  <c r="K25" i="26" l="1"/>
  <c r="K25" i="25"/>
  <c r="K25" i="24"/>
  <c r="K25" i="18"/>
  <c r="L25" i="26"/>
  <c r="L25" i="25"/>
  <c r="L25" i="24"/>
  <c r="L25" i="18"/>
  <c r="AG21" i="1"/>
  <c r="M25" i="26" l="1"/>
  <c r="M25" i="25"/>
  <c r="M25" i="24"/>
  <c r="M25" i="18"/>
  <c r="T13" i="1"/>
  <c r="Q13" i="1"/>
  <c r="J13" i="1"/>
  <c r="X17" i="1" s="1"/>
  <c r="I13" i="1"/>
  <c r="H15" i="26" l="1"/>
  <c r="H15" i="25"/>
  <c r="H15" i="24"/>
  <c r="H15" i="18"/>
  <c r="X13" i="1"/>
  <c r="AD13" i="1"/>
  <c r="N13" i="1"/>
  <c r="Z13" i="1"/>
  <c r="Y13" i="1" s="1"/>
  <c r="J15" i="26" l="1"/>
  <c r="J15" i="25"/>
  <c r="J15" i="24"/>
  <c r="J15" i="18"/>
  <c r="AB13" i="1"/>
  <c r="AA13" i="1" s="1"/>
  <c r="K15" i="26" l="1"/>
  <c r="K15" i="25"/>
  <c r="K15" i="24"/>
  <c r="K15" i="18"/>
  <c r="T12" i="1"/>
  <c r="Q12" i="1"/>
  <c r="AD12" i="1" l="1"/>
  <c r="AC12" i="1" s="1"/>
  <c r="Q11" i="1"/>
  <c r="T11" i="1"/>
  <c r="T10" i="1"/>
  <c r="AF13" i="1" l="1"/>
  <c r="AE13" i="1" s="1"/>
  <c r="AC13" i="1"/>
  <c r="AD11" i="1"/>
  <c r="Q10" i="1"/>
  <c r="AD10" i="1" s="1"/>
  <c r="L15" i="26" l="1"/>
  <c r="L15" i="25"/>
  <c r="L15" i="24"/>
  <c r="X10" i="1"/>
  <c r="AG13" i="1"/>
  <c r="L15" i="18"/>
  <c r="AC11" i="1"/>
  <c r="Z11" i="1"/>
  <c r="Z10" i="1"/>
  <c r="Y10" i="1" s="1"/>
  <c r="Z12" i="1"/>
  <c r="X12" i="1"/>
  <c r="AC10" i="1"/>
  <c r="X11" i="1"/>
  <c r="I10" i="1"/>
  <c r="H10" i="26" l="1"/>
  <c r="H10" i="25"/>
  <c r="H10" i="24"/>
  <c r="M15" i="26"/>
  <c r="M15" i="25"/>
  <c r="M15" i="24"/>
  <c r="M15" i="18"/>
  <c r="N10" i="1"/>
  <c r="H10" i="18"/>
  <c r="AF10" i="1"/>
  <c r="AE10" i="1" s="1"/>
  <c r="Y12" i="1"/>
  <c r="Y11" i="1"/>
  <c r="AB10" i="1"/>
  <c r="AA10" i="1" s="1"/>
  <c r="B249" i="6" a="1"/>
  <c r="B249" i="6" s="1"/>
  <c r="G238" i="6" s="1"/>
  <c r="J10" i="26" l="1"/>
  <c r="J10" i="25"/>
  <c r="J10" i="24"/>
  <c r="K10" i="26"/>
  <c r="K10" i="25"/>
  <c r="K10" i="24"/>
  <c r="L10" i="26"/>
  <c r="L10" i="25"/>
  <c r="L10" i="24"/>
  <c r="J10" i="18"/>
  <c r="K10" i="18"/>
  <c r="L10" i="18"/>
  <c r="AG10" i="1"/>
  <c r="M10" i="26" l="1"/>
  <c r="M10" i="25"/>
  <c r="M10" i="24"/>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<sst xmlns="http://schemas.openxmlformats.org/spreadsheetml/2006/main" count="2694" uniqueCount="568">
  <si>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</si>
  <si>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</si>
  <si>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</si>
  <si>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</si>
  <si>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</si>
  <si>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Evaluacion y Mejora</t>
  </si>
  <si>
    <t>MEJORAMIENTO DEL SIGCMA</t>
  </si>
  <si>
    <t>CONSEJO SUPERIOR DE LA JUDICATURA</t>
  </si>
  <si>
    <t>X</t>
  </si>
  <si>
    <t>DIRECCIÓN SECCIONAL DE ADMINISTRACIÓN JUDICIAL</t>
  </si>
  <si>
    <t>DESPACHO JUDICIAL CERTIFICADO</t>
  </si>
  <si>
    <t>FECHA</t>
  </si>
  <si>
    <t>Consejo Superior de la Judicatura</t>
  </si>
  <si>
    <t>Análisis de Contexto</t>
  </si>
  <si>
    <t>DEPENDENCIA:</t>
  </si>
  <si>
    <t>Dirección Ejecutiva Seccional de Administración Judicial de Valledupar
Consejo Seccional de la Judicatura del Cesar</t>
  </si>
  <si>
    <t>PROCESO:</t>
  </si>
  <si>
    <t>CONSEJO SECCIONAL/ DIRECCIÓN SECCIONAL DE ADMINISTRACIÓN JUDICIAL</t>
  </si>
  <si>
    <t>OBJETIVO:</t>
  </si>
  <si>
    <t>Procesos DESAJ</t>
  </si>
  <si>
    <t>Procesos Consejo Seccional de la Judicatura</t>
  </si>
  <si>
    <t>Planeación Estratégica
Gestión Tecnológica
Adquisición de bienes y servicios
Asistencia Legal
Gestión Financiera y Presupuestal
Gestión Humana
Gestión de Seguridad y Salud en el Trabajo
Mejoramiento de la Infraestructura Física
Administración de la Seguridad                                                                      Gestión Documental</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</si>
  <si>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</si>
  <si>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</si>
  <si>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</si>
  <si>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</si>
  <si>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</si>
  <si>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</si>
  <si>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</si>
  <si>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</si>
  <si>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r>
      <t xml:space="preserve">Proyección del plan de comunicación a mediano plazo (4 años) </t>
    </r>
    <r>
      <rPr>
        <b/>
        <sz val="9"/>
        <color rgb="FF000000"/>
        <rFont val="Arial"/>
        <family val="2"/>
      </rPr>
      <t>(</t>
    </r>
    <r>
      <rPr>
        <b/>
        <sz val="9"/>
        <color theme="1"/>
        <rFont val="Arial"/>
        <family val="2"/>
      </rPr>
      <t>Comunicación institucional)</t>
    </r>
  </si>
  <si>
    <r>
      <t xml:space="preserve">Reconocimiento en el contexto regional de la Rama Judicial por parte de las entidades academicas como una seccional comprometida e innovadora, que hace parte de los pilotos de implementación de modelos de gestión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</si>
  <si>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(Compra Publica</t>
    </r>
    <r>
      <rPr>
        <b/>
        <u/>
        <sz val="9"/>
        <color theme="1"/>
        <rFont val="Arial"/>
        <family val="2"/>
      </rPr>
      <t>)</t>
    </r>
  </si>
  <si>
    <r>
      <t xml:space="preserve">Optimizar el servicio publico de administrar justicia, de conformidad con las políticas públicas fijadas con ocasión de la emergencia sanitaria decretada por el Covid-19, entre otras </t>
    </r>
    <r>
      <rPr>
        <b/>
        <sz val="9"/>
        <color rgb="FF000000"/>
        <rFont val="Arial"/>
        <family val="2"/>
      </rPr>
      <t>(Todos los procesos)</t>
    </r>
  </si>
  <si>
    <r>
      <t xml:space="preserve">Cambio de normatividad laboral </t>
    </r>
    <r>
      <rPr>
        <b/>
        <sz val="9"/>
        <color theme="1"/>
        <rFont val="Arial"/>
        <family val="2"/>
      </rPr>
      <t>(Gestión Humana)</t>
    </r>
  </si>
  <si>
    <r>
      <t xml:space="preserve">Reestructuración de la Rama Judicial </t>
    </r>
    <r>
      <rPr>
        <b/>
        <sz val="9"/>
        <color theme="1"/>
        <rFont val="Arial"/>
        <family val="2"/>
      </rPr>
      <t>(Todos los procesos)</t>
    </r>
  </si>
  <si>
    <r>
      <t xml:space="preserve">Legislación y Normatividad que modifique o afecte la prestación del servicio administrativo de la Rama Judicial </t>
    </r>
    <r>
      <rPr>
        <b/>
        <sz val="9"/>
        <color theme="1"/>
        <rFont val="Arial"/>
        <family val="2"/>
      </rPr>
      <t>(Todos los procesos)</t>
    </r>
  </si>
  <si>
    <t>Económicos y Financieros</t>
  </si>
  <si>
    <r>
      <t xml:space="preserve">Asignación presupuestal insuficiente por parte del Ministerio de Hacienda </t>
    </r>
    <r>
      <rPr>
        <b/>
        <sz val="9"/>
        <rFont val="Arial"/>
        <family val="2"/>
      </rPr>
      <t>(Todos los procesos)</t>
    </r>
  </si>
  <si>
    <r>
      <t xml:space="preserve">Las politicas de Colombia Compra Eficiente limitan el desarrollo seccional y local, por cuanto no facilita la participacion de contratistas seccionales  </t>
    </r>
    <r>
      <rPr>
        <b/>
        <sz val="9"/>
        <rFont val="Arial"/>
        <family val="2"/>
      </rPr>
      <t>(Compra Publica)</t>
    </r>
  </si>
  <si>
    <t>Sociales  y culturales</t>
  </si>
  <si>
    <r>
      <t>Desconocimiento de los canales de comunicación por parte de la comunidad en general</t>
    </r>
    <r>
      <rPr>
        <b/>
        <sz val="9"/>
        <color theme="1"/>
        <rFont val="Arial"/>
        <family val="2"/>
      </rPr>
      <t xml:space="preserve"> (Comunicación institucional)</t>
    </r>
  </si>
  <si>
    <t xml:space="preserve">Tecnológicos </t>
  </si>
  <si>
    <r>
      <t xml:space="preserve">Deficiencias de infraestructura para la prestacion del servicio de energia que inciden en la permanencia de la conectividad y el uso de equipos en las sedes. </t>
    </r>
    <r>
      <rPr>
        <b/>
        <sz val="9"/>
        <rFont val="Arial"/>
        <family val="2"/>
      </rPr>
      <t>(Todos los procesos)</t>
    </r>
  </si>
  <si>
    <t>Ambientales</t>
  </si>
  <si>
    <r>
      <t xml:space="preserve">Cambios de políticas ambientales en el contexto regional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</si>
  <si>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</si>
  <si>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Legales y reglamentarios</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</si>
  <si>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</si>
  <si>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</si>
  <si>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t>Otros</t>
  </si>
  <si>
    <r>
      <t xml:space="preserve">Emergencia sanitaria por el Covid-19, decretada por el Gobierno Nacional con alcance en las decisiones del nivel territorial </t>
    </r>
    <r>
      <rPr>
        <b/>
        <sz val="9"/>
        <color rgb="FF000000"/>
        <rFont val="Arial"/>
        <family val="2"/>
      </rPr>
      <t>(Todos los procesos)</t>
    </r>
  </si>
  <si>
    <r>
      <t xml:space="preserve">Intereses de personas externas que inducen a la corrupción </t>
    </r>
    <r>
      <rPr>
        <b/>
        <sz val="9"/>
        <color rgb="FF000000"/>
        <rFont val="Arial"/>
        <family val="2"/>
      </rPr>
      <t>(Todos los procesos)</t>
    </r>
  </si>
  <si>
    <r>
      <t xml:space="preserve">Dificultad de desplazamiento a los Despachos Judiciales por dispersion de sedes y distancias geográficas y accesibilidad a los municipios </t>
    </r>
    <r>
      <rPr>
        <b/>
        <sz val="9"/>
        <color theme="1"/>
        <rFont val="Arial"/>
        <family val="2"/>
      </rPr>
      <t>(Administración de carrera judicial, gestión tecnológica, mejoramiento de infraestructura física, Compra Publica)</t>
    </r>
  </si>
  <si>
    <t xml:space="preserve">CONTEXTO INTERNO </t>
  </si>
  <si>
    <t xml:space="preserve">DEBILIDADES (Factores) </t>
  </si>
  <si>
    <t xml:space="preserve">FORTALEZAS (Factores) </t>
  </si>
  <si>
    <t>Estratégicos (direccionamiento estratégico, planeación institucional, liderazgo, trabajo en equipo)</t>
  </si>
  <si>
    <r>
      <t xml:space="preserve">Falta de visibilidad institucional, en relación con la gestión y disponibilidad de la información generada por la Seccional </t>
    </r>
    <r>
      <rPr>
        <b/>
        <sz val="9"/>
        <color theme="1"/>
        <rFont val="Arial"/>
        <family val="2"/>
      </rPr>
      <t>(Comunicación institucional)</t>
    </r>
  </si>
  <si>
    <r>
      <t xml:space="preserve">El sistema Integrado de Gestion y Control de la Calidad y el Medio Ambiente- SIGCMA </t>
    </r>
    <r>
      <rPr>
        <b/>
        <sz val="9"/>
        <color theme="1"/>
        <rFont val="Arial"/>
        <family val="2"/>
      </rPr>
      <t>(Todos los procesos)</t>
    </r>
  </si>
  <si>
    <r>
      <t xml:space="preserve">La existencia de canales de comunicación con las partes interesadas internas y externas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</si>
  <si>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</si>
  <si>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con la implementación de modelos de gestión </t>
    </r>
    <r>
      <rPr>
        <b/>
        <sz val="9"/>
        <color theme="1"/>
        <rFont val="Arial"/>
        <family val="2"/>
      </rPr>
      <t>(Todos los procesos)</t>
    </r>
  </si>
  <si>
    <r>
      <t>Estrategias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</si>
  <si>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La identificacion de las necesidades de formación y competencias de los servidores judiciales de la Seccional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</si>
  <si>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</si>
  <si>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Implementar el Sistema de Gestión Ambiental</t>
    </r>
    <r>
      <rPr>
        <b/>
        <sz val="9"/>
        <color rgb="FF000000"/>
        <rFont val="Arial"/>
        <family val="2"/>
      </rPr>
      <t xml:space="preserve"> (Planeación estratégica)</t>
    </r>
  </si>
  <si>
    <r>
      <t xml:space="preserve">Existencia del Plan Estratégico de Transformación Digital de la Rama Judicial (PETD) </t>
    </r>
    <r>
      <rPr>
        <b/>
        <sz val="9"/>
        <color theme="1"/>
        <rFont val="Arial"/>
        <family val="2"/>
      </rPr>
      <t>(Gestión tecnológica)</t>
    </r>
  </si>
  <si>
    <r>
      <t xml:space="preserve">Encuesta de medicion del grado de satisfaccion de los usuarios a nivel Seccional </t>
    </r>
    <r>
      <rPr>
        <b/>
        <sz val="9"/>
        <color theme="1"/>
        <rFont val="Arial"/>
        <family val="2"/>
      </rPr>
      <t>(Mejoramiento del SIGCMA)</t>
    </r>
  </si>
  <si>
    <r>
      <t xml:space="preserve">Existencia de alianzas estratégicas interinstitucionales (Defensoría del Pueblo, ICBF, Instituciones de Educación Superior (Fundacion Universitaria del Area Andina), que  permiten mejorar la gestion judicial y administrativa </t>
    </r>
    <r>
      <rPr>
        <b/>
        <sz val="9"/>
        <color theme="1"/>
        <rFont val="Arial"/>
        <family val="2"/>
      </rPr>
      <t>(Planeación estratégica)</t>
    </r>
  </si>
  <si>
    <t>Recursos financieros (presupuesto de funcionamiento, recursos de inversión</t>
  </si>
  <si>
    <r>
      <t xml:space="preserve">Falta de presupuesto para dar a conocer la información generada por la Corporación a nivel seccional, a través de medios radiales, televisión y prensa </t>
    </r>
    <r>
      <rPr>
        <b/>
        <sz val="9"/>
        <color theme="1"/>
        <rFont val="Arial"/>
        <family val="2"/>
      </rPr>
      <t>(Comunicación institucional)</t>
    </r>
  </si>
  <si>
    <r>
      <t xml:space="preserve">Diferencia entre los recursos solicitados al Nivel Central y los asignados para cubrir las necesidades del Distrito Judicial y Administrativo del Cesar </t>
    </r>
    <r>
      <rPr>
        <b/>
        <sz val="9"/>
        <rFont val="Arial"/>
        <family val="2"/>
      </rPr>
      <t>(Todos los procesos)</t>
    </r>
  </si>
  <si>
    <t>Personal (competencia del personal, disponibilidad, suficiencia, seguridad y salud ocupacional.)</t>
  </si>
  <si>
    <r>
      <t xml:space="preserve">Insuficiente recurso humano para la función pública de administtrar justicia y dar respuesta a la necesidad de apoyo que la misma exige en el contexto actual </t>
    </r>
    <r>
      <rPr>
        <b/>
        <sz val="9"/>
        <rFont val="Arial"/>
        <family val="2"/>
      </rPr>
      <t>(Comunicación institucional)</t>
    </r>
  </si>
  <si>
    <r>
      <t xml:space="preserve">Servidores judiciales del Distrito adscritos a la red de formadores judiciales y a la docencia universitaria </t>
    </r>
    <r>
      <rPr>
        <b/>
        <sz val="9"/>
        <color theme="1"/>
        <rFont val="Arial"/>
        <family val="2"/>
      </rPr>
      <t>(Formación judicial)</t>
    </r>
  </si>
  <si>
    <r>
      <t xml:space="preserve">Desactualización del manual específico de funciones y competencias laborales para el personal en la Dirección  Seccional y el Consejo Seccional </t>
    </r>
    <r>
      <rPr>
        <b/>
        <sz val="9"/>
        <rFont val="Arial"/>
        <family val="2"/>
      </rPr>
      <t>(Todos los procesos)</t>
    </r>
  </si>
  <si>
    <r>
      <t xml:space="preserve">Se cuenta con servidores judiciales con competencias para el desarrollo de sus labores  </t>
    </r>
    <r>
      <rPr>
        <b/>
        <sz val="9"/>
        <color theme="1"/>
        <rFont val="Arial"/>
        <family val="2"/>
      </rPr>
      <t>(Todos los procesos)</t>
    </r>
  </si>
  <si>
    <t xml:space="preserve">Falta de recurso humano calificado en el proceso de compra publica </t>
  </si>
  <si>
    <r>
      <t xml:space="preserve">Formación de servidores judiciales en modelos de gestión de calidad </t>
    </r>
    <r>
      <rPr>
        <b/>
        <sz val="9"/>
        <color theme="1"/>
        <rFont val="Arial"/>
        <family val="2"/>
      </rPr>
      <t>(Mejoramiento del SIGCMA)</t>
    </r>
  </si>
  <si>
    <r>
      <t xml:space="preserve">Los proyectos de reordenamiento presentados por la Seccional no son atendidos de manera eficiente, eficaz y efectiva para el cumplimiento de la función misional. </t>
    </r>
    <r>
      <rPr>
        <b/>
        <sz val="9"/>
        <rFont val="Arial"/>
        <family val="2"/>
      </rPr>
      <t>(Reordenamiento judicial)</t>
    </r>
  </si>
  <si>
    <r>
      <t xml:space="preserve">Implementación de la plataforma transaccional establecida por la Agencia Colombia Compra Eficiente, para la gestión de los procesos de compra pública desde el año 2019 </t>
    </r>
    <r>
      <rPr>
        <b/>
        <sz val="9"/>
        <color theme="1"/>
        <rFont val="Arial"/>
        <family val="2"/>
      </rPr>
      <t>(Compra Pública)</t>
    </r>
  </si>
  <si>
    <r>
      <t xml:space="preserve">Capacitación de los servidores judiciales en el marco de la normatividad vigente </t>
    </r>
    <r>
      <rPr>
        <b/>
        <sz val="9"/>
        <color theme="1"/>
        <rFont val="Arial"/>
        <family val="2"/>
      </rPr>
      <t>(Formación judicial)</t>
    </r>
  </si>
  <si>
    <r>
      <t xml:space="preserve">Compromiso del personal del Consejo Seccional y la Dirección Ejecutiva Seccional frente a la gestion administrativa y de apoyo a la gestion judicial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</si>
  <si>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</si>
  <si>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t>Proceso (capacidad, diseño, ejecución, proveedores, entradas, salidas, gestión del conocimiento)</t>
  </si>
  <si>
    <r>
      <t xml:space="preserve">Deficiente esquema de inducción para el ingreso de servidores por primera vez a la Rama Judicial y de reinducción para servidores ya vinculados </t>
    </r>
    <r>
      <rPr>
        <b/>
        <sz val="9"/>
        <color rgb="FF000000"/>
        <rFont val="Arial"/>
        <family val="2"/>
      </rPr>
      <t>(Gestión Humana)</t>
    </r>
  </si>
  <si>
    <r>
      <t xml:space="preserve">Cumplimiento de las metas de número de procesos mínimo con recaudo y de actualización de procesos en el GCC </t>
    </r>
    <r>
      <rPr>
        <b/>
        <sz val="9"/>
        <rFont val="Arial"/>
        <family val="2"/>
      </rPr>
      <t>(Asistencia Legal)</t>
    </r>
  </si>
  <si>
    <r>
      <t xml:space="preserve">Falta de actualización de indicadores acordes a la gestión de los procesos </t>
    </r>
    <r>
      <rPr>
        <b/>
        <sz val="9"/>
        <rFont val="Arial"/>
        <family val="2"/>
      </rPr>
      <t>(Todos los procesos)</t>
    </r>
  </si>
  <si>
    <r>
      <t xml:space="preserve">Micro-sitio de la Rama Judicial para la divulgación de la información generada por la Seccional </t>
    </r>
    <r>
      <rPr>
        <b/>
        <sz val="9"/>
        <color theme="1"/>
        <rFont val="Arial"/>
        <family val="2"/>
      </rPr>
      <t>(Comunicación institucional)</t>
    </r>
  </si>
  <si>
    <r>
      <t xml:space="preserve">El sistema de información SIERJU no cuenta con un módulo de reportes que permita obtener información en tiempo real, para tomar decisiones en un monento dado </t>
    </r>
    <r>
      <rPr>
        <b/>
        <sz val="9"/>
        <rFont val="Arial"/>
        <family val="2"/>
      </rPr>
      <t>(Reordenamiento judicial, Gestión de la información Estadística)</t>
    </r>
  </si>
  <si>
    <r>
      <t xml:space="preserve">Falta capacitación y conocimiento sobre el nuevo aplicativo de nómina </t>
    </r>
    <r>
      <rPr>
        <b/>
        <sz val="9"/>
        <rFont val="Arial"/>
        <family val="2"/>
      </rPr>
      <t>(Gestión Humana)</t>
    </r>
  </si>
  <si>
    <r>
      <t xml:space="preserve">Existencia de un aplicativo de prenomina por el cual se verifican de manera oportuna los pagos de nómina a realizar de manera mensual </t>
    </r>
    <r>
      <rPr>
        <b/>
        <sz val="9"/>
        <rFont val="Arial"/>
        <family val="2"/>
      </rPr>
      <t>(Gestión humana)</t>
    </r>
  </si>
  <si>
    <r>
      <t xml:space="preserve">Bajo nivel de utilización de las herramientas de atención virtual en los municipios del Distrito </t>
    </r>
    <r>
      <rPr>
        <b/>
        <sz val="9"/>
        <rFont val="Arial"/>
        <family val="2"/>
      </rPr>
      <t>(Todos los procesos)</t>
    </r>
  </si>
  <si>
    <r>
      <t>Actualización de la infraestructura informática de la Seccional</t>
    </r>
    <r>
      <rPr>
        <b/>
        <sz val="9"/>
        <rFont val="Arial"/>
        <family val="2"/>
      </rPr>
      <t xml:space="preserve"> (Gestión tecnológica, Compra Publica)</t>
    </r>
  </si>
  <si>
    <r>
      <t xml:space="preserve">Se requiere mejorar la banda ancha de internet en algunos municipios del Distrito </t>
    </r>
    <r>
      <rPr>
        <b/>
        <sz val="9"/>
        <rFont val="Arial"/>
        <family val="2"/>
      </rPr>
      <t>(Gestión tecnológica)</t>
    </r>
  </si>
  <si>
    <r>
      <t xml:space="preserve">Implementacion de herramientas tecnológicas que garantizan la atención virtual de los usuarios en la Seccional </t>
    </r>
    <r>
      <rPr>
        <b/>
        <sz val="9"/>
        <color theme="1"/>
        <rFont val="Arial"/>
        <family val="2"/>
      </rPr>
      <t>(Planeación estratégica, Gestión Tecnológica)</t>
    </r>
  </si>
  <si>
    <r>
      <t xml:space="preserve">Se requiere revisar los aplicativos para mejorar la eficiencia y eficacia de las labores desarrolladas en la gestion judicial y administrativa </t>
    </r>
    <r>
      <rPr>
        <b/>
        <sz val="9"/>
        <rFont val="Arial"/>
        <family val="2"/>
      </rPr>
      <t>(Todos los procesos)</t>
    </r>
  </si>
  <si>
    <r>
      <t xml:space="preserve">Orientación y acompañamiento en el manejo de las plataformas tecnológicas para el desarrollo de audiencias virtuales y trabajo en casa </t>
    </r>
    <r>
      <rPr>
        <b/>
        <sz val="9"/>
        <color theme="1"/>
        <rFont val="Arial"/>
        <family val="2"/>
      </rPr>
      <t>(Gestión tecnológica, Comunicación institucional)</t>
    </r>
  </si>
  <si>
    <r>
      <t xml:space="preserve">Falta de adecuacion tecnologica pertinente para el desarrollo de las actividades judiciales y administrativas (camaras y diademas) </t>
    </r>
    <r>
      <rPr>
        <b/>
        <sz val="9"/>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</si>
  <si>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</si>
  <si>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Capacidad insuficiente de la plataforma SIERJU para el reporte de estadistica que genera bloqueos al momento de registrar información </t>
    </r>
    <r>
      <rPr>
        <b/>
        <sz val="9"/>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</si>
  <si>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</si>
  <si>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</si>
  <si>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La implementacion de las medidas de bioseguridad en las sedes del distrito judicial con enfasis en las sedes propias </t>
    </r>
    <r>
      <rPr>
        <b/>
        <sz val="9"/>
        <color rgb="FF000000"/>
        <rFont val="Arial"/>
        <family val="2"/>
      </rPr>
      <t>(Todos los procesos)</t>
    </r>
  </si>
  <si>
    <t xml:space="preserve">Documentación ( Actualización, coherencia, aplicabilidad) </t>
  </si>
  <si>
    <r>
      <t xml:space="preserve">Desactualización de los procedimientos e instrumentos del SIGCMA en relacion con el Plan Estrategico de Desarrollo Tecnologico PEDT </t>
    </r>
    <r>
      <rPr>
        <b/>
        <sz val="9"/>
        <color theme="1"/>
        <rFont val="Arial"/>
        <family val="2"/>
      </rPr>
      <t>(Todos los procesos)</t>
    </r>
  </si>
  <si>
    <r>
      <t>Desactualización de las tablas de retención documental y deficiente implementacion de las mismas</t>
    </r>
    <r>
      <rPr>
        <b/>
        <sz val="9"/>
        <color theme="1"/>
        <rFont val="Arial"/>
        <family val="2"/>
      </rPr>
      <t>(Gestion Documental)</t>
    </r>
  </si>
  <si>
    <r>
      <t xml:space="preserve">No todas las sedes Judiciales del Distrito son propias lo que restringe el mejoramiento de la infraestructura </t>
    </r>
    <r>
      <rPr>
        <b/>
        <sz val="9"/>
        <rFont val="Arial"/>
        <family val="2"/>
      </rPr>
      <t>(Mejoramiento de la Infraestructura física)</t>
    </r>
  </si>
  <si>
    <t>Elementos de trabajo (papel, equipos)</t>
  </si>
  <si>
    <r>
      <t xml:space="preserve">Promocion para la implementacion de los programas ambientales en la Seccional </t>
    </r>
    <r>
      <rPr>
        <b/>
        <sz val="9"/>
        <color theme="1"/>
        <rFont val="Arial"/>
        <family val="2"/>
      </rPr>
      <t>(Todos los procesos)</t>
    </r>
  </si>
  <si>
    <r>
      <t xml:space="preserve">Cumplimiento de los indicadores de austeridad en el gasto </t>
    </r>
    <r>
      <rPr>
        <b/>
        <sz val="9"/>
        <color theme="1"/>
        <rFont val="Arial"/>
        <family val="2"/>
      </rPr>
      <t>(Gestión financiera y presupuestal, compra publica)</t>
    </r>
  </si>
  <si>
    <t>Comunicación Interna ( canales utilizados y su efectividad, flujo de la información necesaria para el desarrollo de las actividades)</t>
  </si>
  <si>
    <r>
      <t xml:space="preserve">Plan Seccional de comunicación elaborado bajo los lineamientos plan de Comunicación del SIGCMA 2019-2022 </t>
    </r>
    <r>
      <rPr>
        <b/>
        <sz val="9"/>
        <color theme="1"/>
        <rFont val="Arial"/>
        <family val="2"/>
      </rPr>
      <t>(Proceso comunicación institucional)</t>
    </r>
  </si>
  <si>
    <r>
      <t>Implementacion de canales virtuales y físicos para la presentación de Peticiones, Quejas, Reclamos y Sugerencias</t>
    </r>
    <r>
      <rPr>
        <b/>
        <sz val="9"/>
        <color theme="1"/>
        <rFont val="Arial"/>
        <family val="2"/>
      </rPr>
      <t xml:space="preserve"> (Comunicación institucional)</t>
    </r>
  </si>
  <si>
    <r>
      <t xml:space="preserve">Divulgación de los eventos académicos a realizar por parte de la Escuela Judicial Rodrigo Lara Bonilla </t>
    </r>
    <r>
      <rPr>
        <b/>
        <sz val="9"/>
        <color theme="1"/>
        <rFont val="Arial"/>
        <family val="2"/>
      </rPr>
      <t>(Formación judicial, Comunicación institucional)</t>
    </r>
  </si>
  <si>
    <r>
      <t xml:space="preserve">Socializacion de los link de acceso a las capacitaciones virtuales de la Escuela Judicial Rodrigo Lara Bonilla </t>
    </r>
    <r>
      <rPr>
        <b/>
        <sz val="9"/>
        <color theme="1"/>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</si>
  <si>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</si>
  <si>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Implementación de modelos de atención al usuario, a traves de medios o herramientas virtuales </t>
    </r>
    <r>
      <rPr>
        <b/>
        <sz val="9"/>
        <color theme="1"/>
        <rFont val="Arial"/>
        <family val="2"/>
      </rPr>
      <t>(Todos los procesos)</t>
    </r>
  </si>
  <si>
    <t xml:space="preserve">ESTRATEGIAS/ACCIONES </t>
  </si>
  <si>
    <t>ESTRATEGIAS  DOFA</t>
  </si>
  <si>
    <t>ESTRATEGIA/ACCIÓN/ PROYECTO</t>
  </si>
  <si>
    <t xml:space="preserve">GESTIONA </t>
  </si>
  <si>
    <t xml:space="preserve">DOCUMENTADA EN </t>
  </si>
  <si>
    <t>A</t>
  </si>
  <si>
    <t>O</t>
  </si>
  <si>
    <t>D</t>
  </si>
  <si>
    <t>F</t>
  </si>
  <si>
    <t>Mejoramiento de Banda Ancha en aquellos municipios donde se presentan dificultades por este concepto.</t>
  </si>
  <si>
    <t>Plan de Acción</t>
  </si>
  <si>
    <t>Adquirir equipos de cómputo (cámaras y diademas) para garantizar el trabajo en casa y en oficinas de los servidores judiciales del Distrito.</t>
  </si>
  <si>
    <t>Fortalecer el esquema de inducción para el ingreso de servidores por primera vez a la Rama Judicial y de reinducción para servidores ya vinculados</t>
  </si>
  <si>
    <t>Plan de acción</t>
  </si>
  <si>
    <t>Consolidar de manera anual el plan de necesidades de la seccional</t>
  </si>
  <si>
    <t xml:space="preserve">Elaborar el estado del arte de perfiles,  funciones y competencias de los servidores judiciales de la Dirección Seccional  </t>
  </si>
  <si>
    <t>Gestionar ante la Unidad de Carrera Judicial y la UDAE, la actualizacion de los actos advos que definen perfiles, funciones y competencias</t>
  </si>
  <si>
    <t>Participar con la DEAJ en el diseño de un modelo de optimizacion para las direcciones seccionales de administracion judicial</t>
  </si>
  <si>
    <t>Capacitar al personal de la Dirección Ejecutiva Seccional, involucrado en el proceso de Compra Publica</t>
  </si>
  <si>
    <t>Promover el uso de las herramientas de atención virtual y aplicativos institucionales por los servidores judiciales del Distrito</t>
  </si>
  <si>
    <t>12, 14</t>
  </si>
  <si>
    <t>Plan de accion</t>
  </si>
  <si>
    <t>Participar en la actualizacion de los documentos del SIGCMA para dar cumplimiento al PEDT</t>
  </si>
  <si>
    <t>Divulgación y publicación de normatividad vigente e información relevante para los usuarios a traves de los canales institucionales</t>
  </si>
  <si>
    <t>8, 12</t>
  </si>
  <si>
    <t>1, 12</t>
  </si>
  <si>
    <t xml:space="preserve"> Analizar y consolidar los indicadores de los procesos del SIGCMA-       </t>
  </si>
  <si>
    <t>Participar en las capacitaciones para el uso del nuevo aplicativo de Efinomina</t>
  </si>
  <si>
    <t xml:space="preserve">Establecer buenas practicas para el reporte oportuno de la informacion estadistica </t>
  </si>
  <si>
    <t xml:space="preserve">Promover el uso de las TRD en la gestion documental </t>
  </si>
  <si>
    <t>Gestionar ante el nivel central los recursos necesarios para la construccion de inmuebles en lotes propios</t>
  </si>
  <si>
    <t>Gestionar la donacion de inmuebles para la construccion de sedes judiciales</t>
  </si>
  <si>
    <t>Propender por el uso de las Tics de tal forma que se reduzca el uso de papel, recursos fisicos y fortalecer la cultura ambiental</t>
  </si>
  <si>
    <t>8, 29</t>
  </si>
  <si>
    <t>Gestionar ante los prestadores del servicio de energia, el mejoramiento del mismo</t>
  </si>
  <si>
    <t>Actualizacion e implementacion del plan de emergencias</t>
  </si>
  <si>
    <t>Implementacion de los protocolos de bioseguridad de acuerdo con las normas establecidas</t>
  </si>
  <si>
    <t>Generar mecanismos y estrategias para que las partes interesadas diligencien las encuestas de satisfaccion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</si>
  <si>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</si>
  <si>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</si>
  <si>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</si>
  <si>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</si>
  <si>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</si>
  <si>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</si>
  <si>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</si>
  <si>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</si>
  <si>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</si>
  <si>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</si>
  <si>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</si>
  <si>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</si>
  <si>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</si>
  <si>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</si>
  <si>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</si>
  <si>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</si>
  <si>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</si>
  <si>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</si>
  <si>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</si>
  <si>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</si>
  <si>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</si>
  <si>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</si>
  <si>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</si>
  <si>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</si>
  <si>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</si>
  <si>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</si>
  <si>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</si>
  <si>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</si>
  <si>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</si>
  <si>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</si>
  <si>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</si>
  <si>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</si>
  <si>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</si>
  <si>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</si>
  <si>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</si>
  <si>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</si>
  <si>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</si>
  <si>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</si>
  <si>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</si>
  <si>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</si>
  <si>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</si>
  <si>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</si>
  <si>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</si>
  <si>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</si>
  <si>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</si>
  <si>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</si>
  <si>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</si>
  <si>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</si>
  <si>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</si>
  <si>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</si>
  <si>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</si>
  <si>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</si>
  <si>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</si>
  <si>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</si>
  <si>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</si>
  <si>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</si>
  <si>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</si>
  <si>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</si>
  <si>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</si>
  <si>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</si>
  <si>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</si>
  <si>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</si>
  <si>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</si>
  <si>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del SIGCMA</t>
  </si>
  <si>
    <t>Objetivo:</t>
  </si>
  <si>
    <t>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</si>
  <si>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</si>
  <si>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</si>
  <si>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</si>
  <si>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</si>
  <si>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</si>
  <si>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</si>
  <si>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</si>
  <si>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</si>
  <si>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</si>
  <si>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</si>
  <si>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</si>
  <si>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</si>
  <si>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</si>
  <si>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</si>
  <si>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</si>
  <si>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</si>
  <si>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</si>
  <si>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</si>
  <si>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</si>
  <si>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</si>
  <si>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</si>
  <si>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</si>
  <si>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</si>
  <si>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</si>
  <si>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</si>
  <si>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</si>
  <si>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</si>
  <si>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</si>
  <si>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</si>
  <si>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</si>
  <si>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</si>
  <si>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t>
  </si>
  <si>
    <t>Incumplimiento de las metas establecidas</t>
  </si>
  <si>
    <t xml:space="preserve">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t>
  </si>
  <si>
    <t>Tardanza en la consolidación y análisis del seguimiento a planes y programas.</t>
  </si>
  <si>
    <t>Posibilidad de incumplimiento de las metas establecidas debido a la tardanza en la consolidacion y analisis del seguimiento a planes y programas</t>
  </si>
  <si>
    <t>Ejecución y Administración de Procesos</t>
  </si>
  <si>
    <t>Incumplimiento máximo del 15% de la meta planeada</t>
  </si>
  <si>
    <t>Aceptar</t>
  </si>
  <si>
    <t>El coordinador seccional del SIGCMA trimestralmente consolida la información sobre el estado de los procesos solicitando los respectivos informes a cada líder. Si se evidencia incumplimientos en el reporte de información se hacen los requerimientos respectivos. Como evidencia queda el seguimiento de los planes y los requerimientos por correo electrónico.</t>
  </si>
  <si>
    <t>Preventivo</t>
  </si>
  <si>
    <t>Manual</t>
  </si>
  <si>
    <t>Documentado</t>
  </si>
  <si>
    <t>Continua</t>
  </si>
  <si>
    <t>Con Registro</t>
  </si>
  <si>
    <t>Incumplimiento</t>
  </si>
  <si>
    <t>Reputacional</t>
  </si>
  <si>
    <t xml:space="preserve">1. Falta de acciones correctivas, preventivas y de mejora en el desarrollo de planes y programas.
2. Inconsistencia en lo programado.
3.Falta de comunicación y coordinación entre los responsables del proceso.
4. Indicadores desactualizados
</t>
  </si>
  <si>
    <t>Falta de seguimiento a planes y programas.</t>
  </si>
  <si>
    <t>Posibilidad de perdida reputacional debido a la falta de seguimiento a planes y programas</t>
  </si>
  <si>
    <t>El riesgo afecta la imagen de la entidad con algunos usuarios de relevancia frente al logro de los objetivos</t>
  </si>
  <si>
    <t>Auditorías de calidad (internas y externas)</t>
  </si>
  <si>
    <t>Seguimiento periódico a los resultados sobre el avance de los objetivos y metas propuestos.</t>
  </si>
  <si>
    <t>Probabilidad</t>
  </si>
  <si>
    <t xml:space="preserve">  Seguimiento por medio de los comites del SIGCMA.</t>
  </si>
  <si>
    <t>monitoreo  de indicadores  de gestion.</t>
  </si>
  <si>
    <t>Descertificacion</t>
  </si>
  <si>
    <t>1. ausencia de gestion, liderazgo, planeacion, recursos, medicion y acciones de mejora
2.  Falta de inducción, entrenamiento y/o capacitación del personal encargado 
3. Falta de actualización o conocimiento de las normas que aplican para la implementación de sistemas de calidad y control.
4. Falta de unidad de criterio en lo que respecta a la aplicación del sistema.</t>
  </si>
  <si>
    <t>Ausencia o desconocimiento del plan de mantenimiento y mejoramiento del sistema</t>
  </si>
  <si>
    <t>Posibilidad de perdida reputacional debido a la ausencia o desconocimiento del plan de mantenimiento y mejoramiento del sistema</t>
  </si>
  <si>
    <t>El riesgo afecta la imagen de la entidad internamente, de conocimiento general, nivel interno, alta dirección, contratista y/o de provedores</t>
  </si>
  <si>
    <t>Auditorias Internas y Externas del SIGCMA y otros entes de control</t>
  </si>
  <si>
    <t>Personal capacitado</t>
  </si>
  <si>
    <t xml:space="preserve">Seguimiento al plan estratégico y operativo </t>
  </si>
  <si>
    <t>El informe de revisión de la Alta Dirección</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</si>
  <si>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</si>
  <si>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</si>
  <si>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</si>
  <si>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</si>
  <si>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</si>
  <si>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</si>
  <si>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</si>
  <si>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</si>
  <si>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</si>
  <si>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</si>
  <si>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</si>
  <si>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</si>
  <si>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</si>
  <si>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</si>
  <si>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</si>
  <si>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t>Afectación en la Prestación del Servicio de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</si>
  <si>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</si>
  <si>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</si>
  <si>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</si>
  <si>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</si>
  <si>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</si>
  <si>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</si>
  <si>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</si>
  <si>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</si>
  <si>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</si>
  <si>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</si>
  <si>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</si>
  <si>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</si>
  <si>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</si>
  <si>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</si>
  <si>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</si>
  <si>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</si>
  <si>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</si>
  <si>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</si>
  <si>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</si>
  <si>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</si>
  <si>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</si>
  <si>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</si>
  <si>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</si>
  <si>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</si>
  <si>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</si>
  <si>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</si>
  <si>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</si>
  <si>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</si>
  <si>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</si>
  <si>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</si>
  <si>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</si>
  <si>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</si>
  <si>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</si>
  <si>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</si>
  <si>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</si>
  <si>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</si>
  <si>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</si>
  <si>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</si>
  <si>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</si>
  <si>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</si>
  <si>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</si>
  <si>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</si>
  <si>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</si>
  <si>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</si>
  <si>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</si>
  <si>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</si>
  <si>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</si>
  <si>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</si>
  <si>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</si>
  <si>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</si>
  <si>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</si>
  <si>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</si>
  <si>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</si>
  <si>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</si>
  <si>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</si>
  <si>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</si>
  <si>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</si>
  <si>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</si>
  <si>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</si>
  <si>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Moderado</t>
  </si>
  <si>
    <t xml:space="preserve">Moderado </t>
  </si>
  <si>
    <t xml:space="preserve">Entre 50 y 100 SMLMV </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</si>
  <si>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</si>
  <si>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</si>
  <si>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</si>
  <si>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</si>
  <si>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</si>
  <si>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</si>
  <si>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</si>
  <si>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</si>
  <si>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</si>
  <si>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</si>
  <si>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</si>
  <si>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</si>
  <si>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</si>
  <si>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</si>
  <si>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</si>
  <si>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</si>
  <si>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</si>
  <si>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</si>
  <si>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</si>
  <si>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</si>
  <si>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</si>
  <si>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</si>
  <si>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</si>
  <si>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</si>
  <si>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</si>
  <si>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</si>
  <si>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</si>
  <si>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</si>
  <si>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</si>
  <si>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</si>
  <si>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</si>
  <si>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</si>
  <si>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</si>
  <si>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</si>
  <si>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</si>
  <si>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</si>
  <si>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</si>
  <si>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</si>
  <si>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</si>
  <si>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</si>
  <si>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</si>
  <si>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</si>
  <si>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</si>
  <si>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</si>
  <si>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</si>
  <si>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</si>
  <si>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</si>
  <si>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</si>
  <si>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</si>
  <si>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</si>
  <si>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</si>
  <si>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</si>
  <si>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</si>
  <si>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</si>
  <si>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</si>
  <si>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</si>
  <si>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</si>
  <si>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</si>
  <si>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</si>
  <si>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</si>
  <si>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</si>
  <si>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</si>
  <si>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</si>
  <si>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</si>
  <si>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</si>
  <si>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</si>
  <si>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</si>
  <si>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</si>
  <si>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</si>
  <si>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</si>
  <si>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</si>
  <si>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</si>
  <si>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</si>
  <si>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</si>
  <si>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</si>
  <si>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</si>
  <si>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</si>
  <si>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</si>
  <si>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</si>
  <si>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</si>
  <si>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</si>
  <si>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</si>
  <si>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</si>
  <si>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</si>
  <si>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</si>
  <si>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</si>
  <si>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</si>
  <si>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</si>
  <si>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</si>
  <si>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</si>
  <si>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</si>
  <si>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</si>
  <si>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</si>
  <si>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</si>
  <si>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</si>
  <si>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</si>
  <si>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</si>
  <si>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</si>
  <si>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</si>
  <si>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</si>
  <si>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</si>
  <si>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</si>
  <si>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</si>
  <si>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</si>
  <si>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</si>
  <si>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</si>
  <si>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</si>
  <si>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</si>
  <si>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</si>
  <si>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</si>
  <si>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</si>
  <si>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</si>
  <si>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</si>
  <si>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</si>
  <si>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</si>
  <si>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</si>
  <si>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</si>
  <si>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</si>
  <si>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</si>
  <si>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</si>
  <si>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</si>
  <si>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</si>
  <si>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</si>
  <si>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</si>
  <si>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</si>
  <si>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</si>
  <si>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</si>
  <si>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</si>
  <si>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</si>
  <si>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</si>
  <si>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</si>
  <si>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</si>
  <si>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</si>
  <si>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</si>
  <si>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</si>
  <si>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</si>
  <si>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</si>
  <si>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</si>
  <si>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</si>
  <si>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</si>
  <si>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</si>
  <si>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</si>
  <si>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</si>
  <si>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</si>
  <si>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</si>
  <si>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</si>
  <si>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</si>
  <si>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</si>
  <si>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</si>
  <si>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</si>
  <si>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</si>
  <si>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</si>
  <si>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</si>
  <si>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</si>
  <si>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</si>
  <si>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</si>
  <si>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</si>
  <si>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</si>
  <si>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</si>
  <si>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</si>
  <si>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</si>
  <si>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</si>
  <si>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</si>
  <si>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</si>
  <si>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</si>
  <si>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</si>
  <si>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</si>
  <si>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</si>
  <si>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</si>
  <si>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</si>
  <si>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</si>
  <si>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</si>
  <si>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</si>
  <si>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</si>
  <si>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</si>
  <si>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</si>
  <si>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</si>
  <si>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</si>
  <si>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</si>
  <si>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</si>
  <si>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</si>
  <si>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</si>
  <si>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</si>
  <si>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</si>
  <si>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</si>
  <si>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</si>
  <si>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</si>
  <si>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</si>
  <si>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</si>
  <si>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</si>
  <si>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</si>
  <si>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</si>
  <si>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</si>
  <si>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</si>
  <si>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</si>
  <si>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</si>
  <si>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 este riesgo.</t>
  </si>
  <si>
    <t>Decertificacion</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</si>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</sst>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7">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sz val="9"/>
      <color rgb="FF000000"/>
      <name val="Arial"/>
      <family val="2"/>
    </font>
    <font>
      <b/>
      <sz val="9"/>
      <color theme="0" tint="-4.9989318521683403E-2"/>
      <name val="Arial"/>
      <family val="2"/>
    </font>
    <font>
      <b/>
      <sz val="9"/>
      <color rgb="FF000000"/>
      <name val="Arial"/>
      <family val="2"/>
    </font>
    <font>
      <b/>
      <u/>
      <sz val="9"/>
      <color theme="1"/>
      <name val="Arial"/>
      <family val="2"/>
    </font>
    <font>
      <sz val="9"/>
      <name val="Arial"/>
      <family val="2"/>
    </font>
    <font>
      <b/>
      <sz val="9"/>
      <name val="Arial"/>
      <family val="2"/>
    </font>
    <font>
      <sz val="9"/>
      <color theme="0"/>
      <name val="Arial"/>
      <family val="2"/>
    </font>
    <font>
      <sz val="9"/>
      <color rgb="FF92D050"/>
      <name val="Arial"/>
      <family val="2"/>
    </font>
    <font>
      <b/>
      <sz val="14"/>
      <color theme="0"/>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0"/>
      <color rgb="FF000000"/>
      <name val="Calibri"/>
      <family val="2"/>
      <scheme val="minor"/>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s>
  <borders count="121">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double">
        <color theme="1"/>
      </right>
      <top style="double">
        <color theme="1"/>
      </top>
      <bottom style="double">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0" fontId="8" fillId="0" borderId="0"/>
    <xf numFmtId="0" fontId="14" fillId="0" borderId="0"/>
    <xf numFmtId="0" fontId="80" fillId="23" borderId="104" applyNumberFormat="0" applyAlignment="0" applyProtection="0"/>
  </cellStyleXfs>
  <cellXfs count="55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1"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0" xfId="0" applyBorder="1" applyAlignment="1">
      <alignment horizontal="center" vertical="center" wrapText="1"/>
    </xf>
    <xf numFmtId="9" fontId="0" fillId="0" borderId="80" xfId="0" applyNumberFormat="1" applyBorder="1" applyAlignment="1">
      <alignment horizontal="center" vertical="center" wrapText="1"/>
    </xf>
    <xf numFmtId="0" fontId="55" fillId="0" borderId="8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0" xfId="0" applyFont="1" applyBorder="1" applyAlignment="1" applyProtection="1">
      <alignment horizontal="left" vertical="top" wrapText="1"/>
      <protection locked="0"/>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0" xfId="0" applyFont="1" applyFill="1" applyBorder="1" applyAlignment="1">
      <alignment horizontal="center" vertical="center"/>
    </xf>
    <xf numFmtId="0" fontId="76" fillId="4" borderId="90" xfId="0" applyFont="1" applyFill="1" applyBorder="1" applyAlignment="1">
      <alignment horizontal="center" vertical="center" wrapText="1"/>
    </xf>
    <xf numFmtId="0" fontId="76" fillId="4" borderId="90" xfId="0" applyFont="1" applyFill="1" applyBorder="1" applyAlignment="1" applyProtection="1">
      <alignment horizontal="center" vertical="center" wrapText="1"/>
      <protection locked="0"/>
    </xf>
    <xf numFmtId="0" fontId="76" fillId="20" borderId="90" xfId="0" applyFont="1" applyFill="1" applyBorder="1" applyAlignment="1" applyProtection="1">
      <alignment horizontal="center" vertical="center" textRotation="90"/>
      <protection locked="0"/>
    </xf>
    <xf numFmtId="0" fontId="77" fillId="4" borderId="90"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0" xfId="0" applyFont="1" applyFill="1" applyBorder="1" applyAlignment="1" applyProtection="1">
      <alignment vertical="center" wrapText="1"/>
      <protection locked="0"/>
    </xf>
    <xf numFmtId="0" fontId="76" fillId="4" borderId="90"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81" fillId="0" borderId="0" xfId="0" applyFont="1"/>
    <xf numFmtId="0" fontId="80" fillId="23" borderId="104" xfId="3" applyAlignment="1" applyProtection="1">
      <alignment vertical="center"/>
      <protection locked="0"/>
    </xf>
    <xf numFmtId="0" fontId="83" fillId="0" borderId="0" xfId="0" applyFont="1" applyAlignment="1" applyProtection="1">
      <alignment vertical="center"/>
      <protection locked="0"/>
    </xf>
    <xf numFmtId="0" fontId="81" fillId="0" borderId="0" xfId="0" applyFont="1" applyAlignment="1" applyProtection="1">
      <alignment horizontal="center" vertical="center" wrapText="1"/>
      <protection locked="0"/>
    </xf>
    <xf numFmtId="0" fontId="83" fillId="24" borderId="105" xfId="0" applyFont="1" applyFill="1" applyBorder="1" applyAlignment="1" applyProtection="1">
      <alignment vertical="center" wrapText="1"/>
      <protection locked="0"/>
    </xf>
    <xf numFmtId="0" fontId="81" fillId="0" borderId="0" xfId="0" applyFont="1" applyAlignment="1">
      <alignment horizontal="center"/>
    </xf>
    <xf numFmtId="0" fontId="81" fillId="0" borderId="0" xfId="0" applyFont="1" applyAlignment="1">
      <alignment wrapText="1"/>
    </xf>
    <xf numFmtId="0" fontId="83" fillId="0" borderId="0" xfId="0" applyFont="1" applyAlignment="1" applyProtection="1">
      <alignment horizontal="left" vertical="center" wrapText="1"/>
      <protection locked="0"/>
    </xf>
    <xf numFmtId="0" fontId="81" fillId="0" borderId="0" xfId="0" applyFont="1" applyProtection="1">
      <protection locked="0"/>
    </xf>
    <xf numFmtId="0" fontId="82" fillId="0" borderId="0" xfId="0" applyFont="1" applyAlignment="1" applyProtection="1">
      <alignment horizontal="center" vertical="center"/>
      <protection locked="0"/>
    </xf>
    <xf numFmtId="0" fontId="83" fillId="0" borderId="0" xfId="0" applyFont="1" applyAlignment="1" applyProtection="1">
      <alignment vertical="center" wrapText="1"/>
      <protection locked="0"/>
    </xf>
    <xf numFmtId="0" fontId="82" fillId="0" borderId="0" xfId="0" applyFont="1" applyAlignment="1" applyProtection="1">
      <alignment horizontal="center" vertical="center" wrapText="1"/>
      <protection locked="0"/>
    </xf>
    <xf numFmtId="0" fontId="83" fillId="24" borderId="0" xfId="0" applyFont="1" applyFill="1" applyAlignment="1" applyProtection="1">
      <alignment horizontal="left" vertical="center"/>
      <protection locked="0"/>
    </xf>
    <xf numFmtId="0" fontId="83" fillId="0" borderId="0" xfId="0" applyFont="1" applyAlignment="1" applyProtection="1">
      <alignment horizontal="left" vertical="center"/>
      <protection locked="0"/>
    </xf>
    <xf numFmtId="0" fontId="83" fillId="0" borderId="113" xfId="0" applyFont="1" applyBorder="1" applyProtection="1">
      <protection locked="0"/>
    </xf>
    <xf numFmtId="0" fontId="83" fillId="0" borderId="0" xfId="0" applyFont="1" applyAlignment="1" applyProtection="1">
      <alignment horizontal="left"/>
      <protection locked="0"/>
    </xf>
    <xf numFmtId="0" fontId="81" fillId="0" borderId="0" xfId="0" applyFont="1" applyAlignment="1" applyProtection="1">
      <alignment horizontal="center" vertical="center"/>
      <protection locked="0"/>
    </xf>
    <xf numFmtId="0" fontId="83" fillId="25" borderId="13" xfId="0" applyFont="1" applyFill="1" applyBorder="1" applyAlignment="1">
      <alignment vertical="top" wrapText="1"/>
    </xf>
    <xf numFmtId="0" fontId="83" fillId="25" borderId="13" xfId="0" applyFont="1" applyFill="1" applyBorder="1" applyAlignment="1">
      <alignment horizontal="center" vertical="top" wrapText="1" readingOrder="1"/>
    </xf>
    <xf numFmtId="0" fontId="83" fillId="25" borderId="13" xfId="0" applyFont="1" applyFill="1" applyBorder="1" applyAlignment="1">
      <alignment horizontal="center" vertical="center" wrapText="1"/>
    </xf>
    <xf numFmtId="0" fontId="83" fillId="25" borderId="13" xfId="0" applyFont="1" applyFill="1" applyBorder="1" applyAlignment="1">
      <alignment horizontal="center" vertical="center" wrapText="1" readingOrder="1"/>
    </xf>
    <xf numFmtId="0" fontId="84" fillId="0" borderId="13" xfId="0" applyFont="1" applyBorder="1" applyAlignment="1">
      <alignment horizontal="center" vertical="center" wrapText="1" readingOrder="1"/>
    </xf>
    <xf numFmtId="0" fontId="84" fillId="0" borderId="13" xfId="0" applyFont="1" applyBorder="1" applyAlignment="1">
      <alignment horizontal="left" vertical="center" wrapText="1" readingOrder="1"/>
    </xf>
    <xf numFmtId="0" fontId="84" fillId="0" borderId="13" xfId="0" applyFont="1" applyBorder="1" applyAlignment="1">
      <alignment vertical="center" wrapText="1"/>
    </xf>
    <xf numFmtId="0" fontId="81" fillId="0" borderId="13" xfId="0" applyFont="1" applyBorder="1" applyAlignment="1">
      <alignment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readingOrder="1"/>
    </xf>
    <xf numFmtId="0" fontId="88" fillId="0" borderId="13" xfId="0" applyFont="1" applyBorder="1" applyAlignment="1">
      <alignment vertical="center" wrapText="1"/>
    </xf>
    <xf numFmtId="0" fontId="84" fillId="0" borderId="80" xfId="0" applyFont="1" applyBorder="1" applyAlignment="1">
      <alignment horizontal="left" vertical="center" wrapText="1"/>
    </xf>
    <xf numFmtId="0" fontId="81" fillId="0" borderId="13" xfId="0" applyFont="1" applyBorder="1" applyAlignment="1">
      <alignment horizontal="left" vertical="center" wrapText="1"/>
    </xf>
    <xf numFmtId="0" fontId="89" fillId="26" borderId="82" xfId="0" applyFont="1" applyFill="1" applyBorder="1" applyAlignment="1">
      <alignment vertical="top" wrapText="1"/>
    </xf>
    <xf numFmtId="0" fontId="89" fillId="26" borderId="89" xfId="0" applyFont="1" applyFill="1" applyBorder="1" applyAlignment="1">
      <alignment horizontal="center" vertical="top" wrapText="1" readingOrder="1"/>
    </xf>
    <xf numFmtId="0" fontId="83" fillId="26" borderId="80" xfId="0" applyFont="1" applyFill="1" applyBorder="1" applyAlignment="1">
      <alignment horizontal="center" vertical="top" wrapText="1"/>
    </xf>
    <xf numFmtId="0" fontId="83" fillId="26" borderId="80" xfId="0" applyFont="1" applyFill="1" applyBorder="1" applyAlignment="1">
      <alignment horizontal="center" vertical="top" wrapText="1" readingOrder="1"/>
    </xf>
    <xf numFmtId="0" fontId="88" fillId="0" borderId="13" xfId="0" applyFont="1" applyBorder="1" applyAlignment="1">
      <alignment horizontal="center" vertical="center" wrapText="1" readingOrder="1"/>
    </xf>
    <xf numFmtId="0" fontId="81" fillId="0" borderId="13" xfId="0" applyFont="1" applyBorder="1" applyAlignment="1">
      <alignment horizontal="center" vertical="center" wrapText="1" readingOrder="1"/>
    </xf>
    <xf numFmtId="0" fontId="81" fillId="0" borderId="13" xfId="0" applyFont="1" applyBorder="1" applyAlignment="1">
      <alignment vertical="center" wrapText="1" readingOrder="1"/>
    </xf>
    <xf numFmtId="0" fontId="81" fillId="0" borderId="0" xfId="0" applyFont="1" applyAlignment="1">
      <alignment vertical="center" wrapText="1"/>
    </xf>
    <xf numFmtId="0" fontId="81" fillId="0" borderId="84" xfId="0" applyFont="1" applyBorder="1" applyAlignment="1">
      <alignment horizontal="center" vertical="center" wrapText="1" readingOrder="1"/>
    </xf>
    <xf numFmtId="0" fontId="81" fillId="0" borderId="114" xfId="0" applyFont="1" applyBorder="1" applyAlignment="1">
      <alignment vertical="center" wrapText="1" readingOrder="1"/>
    </xf>
    <xf numFmtId="0" fontId="81" fillId="0" borderId="115" xfId="0" applyFont="1" applyBorder="1" applyAlignment="1">
      <alignment horizontal="center" vertical="center" wrapText="1" readingOrder="1"/>
    </xf>
    <xf numFmtId="0" fontId="81" fillId="0" borderId="116" xfId="0" applyFont="1" applyBorder="1" applyAlignment="1">
      <alignment vertical="center" wrapText="1" readingOrder="1"/>
    </xf>
    <xf numFmtId="0" fontId="81" fillId="0" borderId="114" xfId="0" applyFont="1" applyBorder="1" applyAlignment="1">
      <alignment horizontal="left" vertical="center" wrapText="1"/>
    </xf>
    <xf numFmtId="0" fontId="81" fillId="0" borderId="13" xfId="0" applyFont="1" applyBorder="1" applyAlignment="1">
      <alignment horizontal="left" vertical="center" wrapText="1" readingOrder="1"/>
    </xf>
    <xf numFmtId="0" fontId="81" fillId="0" borderId="13" xfId="0" applyFont="1" applyBorder="1" applyAlignment="1">
      <alignment vertical="top" wrapText="1"/>
    </xf>
    <xf numFmtId="0" fontId="90" fillId="0" borderId="0" xfId="0" applyFont="1"/>
    <xf numFmtId="0" fontId="88" fillId="0" borderId="13" xfId="0" applyFont="1" applyBorder="1" applyAlignment="1">
      <alignment vertical="top" wrapText="1" readingOrder="1"/>
    </xf>
    <xf numFmtId="0" fontId="81" fillId="0" borderId="13" xfId="0" applyFont="1" applyBorder="1" applyAlignment="1">
      <alignment horizontal="left" vertical="top" wrapText="1"/>
    </xf>
    <xf numFmtId="0" fontId="84" fillId="0" borderId="78"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80" xfId="0" applyFont="1" applyBorder="1" applyAlignment="1">
      <alignment vertical="center" wrapText="1"/>
    </xf>
    <xf numFmtId="0" fontId="91" fillId="0" borderId="80" xfId="0" applyFont="1" applyBorder="1" applyAlignment="1">
      <alignment vertical="center" wrapText="1"/>
    </xf>
    <xf numFmtId="0" fontId="84" fillId="0" borderId="79" xfId="0" applyFont="1" applyBorder="1" applyAlignment="1">
      <alignment horizontal="center" vertical="center" wrapText="1"/>
    </xf>
    <xf numFmtId="0" fontId="84" fillId="0" borderId="13" xfId="0" applyFont="1" applyBorder="1" applyAlignment="1">
      <alignment horizontal="center" vertical="center" wrapText="1"/>
    </xf>
    <xf numFmtId="0" fontId="81" fillId="0" borderId="80" xfId="0" applyFont="1" applyBorder="1" applyAlignment="1">
      <alignment horizontal="left" vertical="center" wrapText="1"/>
    </xf>
    <xf numFmtId="0" fontId="81" fillId="0" borderId="60" xfId="0" applyFont="1" applyBorder="1" applyAlignment="1">
      <alignment horizontal="left" vertical="center" wrapText="1"/>
    </xf>
    <xf numFmtId="0" fontId="84" fillId="0" borderId="115" xfId="0" applyFont="1" applyBorder="1" applyAlignment="1">
      <alignment horizontal="center" vertical="center" wrapText="1"/>
    </xf>
    <xf numFmtId="0" fontId="81" fillId="0" borderId="13" xfId="0" applyFont="1" applyBorder="1"/>
    <xf numFmtId="0" fontId="93" fillId="5" borderId="13" xfId="0" applyFont="1" applyFill="1" applyBorder="1" applyAlignment="1">
      <alignment horizontal="center" vertical="center" wrapText="1"/>
    </xf>
    <xf numFmtId="0" fontId="93" fillId="5" borderId="13" xfId="0" applyFont="1" applyFill="1" applyBorder="1" applyAlignment="1">
      <alignment horizontal="center" vertical="center"/>
    </xf>
    <xf numFmtId="0" fontId="93" fillId="5" borderId="13" xfId="0" applyFont="1" applyFill="1" applyBorder="1" applyAlignment="1">
      <alignment vertical="center" wrapText="1"/>
    </xf>
    <xf numFmtId="0" fontId="94" fillId="5" borderId="13" xfId="0" applyFont="1" applyFill="1" applyBorder="1" applyAlignment="1">
      <alignment horizontal="center"/>
    </xf>
    <xf numFmtId="0" fontId="93" fillId="5" borderId="13" xfId="0" applyFont="1" applyFill="1" applyBorder="1" applyAlignment="1">
      <alignment horizontal="center"/>
    </xf>
    <xf numFmtId="0" fontId="84" fillId="0" borderId="0" xfId="0" applyFont="1" applyAlignment="1">
      <alignment horizontal="left" vertical="center" wrapText="1" readingOrder="1"/>
    </xf>
    <xf numFmtId="0" fontId="84" fillId="0" borderId="0" xfId="0" applyFont="1" applyAlignment="1">
      <alignment vertical="center" wrapText="1"/>
    </xf>
    <xf numFmtId="0" fontId="81" fillId="0" borderId="0" xfId="0" applyFont="1" applyAlignment="1">
      <alignment vertical="center" wrapText="1" readingOrder="1"/>
    </xf>
    <xf numFmtId="0" fontId="8" fillId="0" borderId="13" xfId="0" applyFont="1" applyBorder="1" applyAlignment="1">
      <alignment horizontal="left" vertical="center" wrapText="1"/>
    </xf>
    <xf numFmtId="0" fontId="94"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54" fillId="0" borderId="13" xfId="0" applyFont="1" applyBorder="1" applyAlignment="1">
      <alignment horizontal="left" vertical="center" wrapText="1"/>
    </xf>
    <xf numFmtId="0" fontId="81" fillId="0" borderId="0" xfId="0" applyFont="1" applyAlignment="1">
      <alignment vertical="top" wrapText="1"/>
    </xf>
    <xf numFmtId="0" fontId="53"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8" fillId="0" borderId="0" xfId="0" applyFont="1" applyAlignment="1">
      <alignment vertical="top" wrapText="1" readingOrder="1"/>
    </xf>
    <xf numFmtId="0" fontId="88"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horizontal="left" vertical="center" wrapText="1"/>
    </xf>
    <xf numFmtId="0" fontId="81" fillId="0" borderId="0" xfId="0" applyFont="1" applyAlignment="1">
      <alignment horizontal="left" vertical="center" wrapText="1" readingOrder="1"/>
    </xf>
    <xf numFmtId="0" fontId="88" fillId="0" borderId="0" xfId="0" applyFont="1" applyAlignment="1">
      <alignment horizontal="left" vertical="center" wrapText="1"/>
    </xf>
    <xf numFmtId="0" fontId="53" fillId="0" borderId="13" xfId="0" applyFont="1" applyBorder="1" applyAlignment="1">
      <alignment horizontal="center"/>
    </xf>
    <xf numFmtId="0" fontId="52" fillId="0" borderId="13" xfId="0" applyFont="1" applyBorder="1" applyAlignment="1">
      <alignment horizont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80" xfId="0" applyFont="1" applyBorder="1" applyAlignment="1">
      <alignment vertical="center"/>
    </xf>
    <xf numFmtId="0" fontId="84" fillId="0" borderId="60" xfId="0" applyFont="1" applyBorder="1" applyAlignment="1">
      <alignment vertical="center"/>
    </xf>
    <xf numFmtId="0" fontId="85" fillId="4" borderId="60" xfId="0" applyFont="1" applyFill="1" applyBorder="1" applyAlignment="1">
      <alignment horizontal="center" vertical="top" wrapText="1" readingOrder="1"/>
    </xf>
    <xf numFmtId="0" fontId="85" fillId="4" borderId="13" xfId="0" applyFont="1" applyFill="1" applyBorder="1" applyAlignment="1">
      <alignment horizontal="center" vertical="top" wrapText="1" readingOrder="1"/>
    </xf>
    <xf numFmtId="0" fontId="84" fillId="0" borderId="80" xfId="0" applyFont="1" applyBorder="1" applyAlignment="1">
      <alignment vertical="center" wrapText="1"/>
    </xf>
    <xf numFmtId="0" fontId="84" fillId="0" borderId="78" xfId="0" applyFont="1" applyBorder="1" applyAlignment="1">
      <alignment vertical="center" wrapText="1"/>
    </xf>
    <xf numFmtId="0" fontId="84" fillId="0" borderId="60" xfId="0" applyFont="1" applyBorder="1" applyAlignment="1">
      <alignment vertical="center" wrapText="1"/>
    </xf>
    <xf numFmtId="0" fontId="84" fillId="0" borderId="80" xfId="0" applyFont="1" applyBorder="1" applyAlignment="1">
      <alignment horizontal="center" vertical="center" wrapText="1" readingOrder="1"/>
    </xf>
    <xf numFmtId="0" fontId="84" fillId="0" borderId="60" xfId="0" applyFont="1" applyBorder="1" applyAlignment="1">
      <alignment horizontal="center" vertical="center" wrapText="1" readingOrder="1"/>
    </xf>
    <xf numFmtId="0" fontId="81" fillId="0" borderId="80" xfId="0" applyFont="1" applyBorder="1" applyAlignment="1">
      <alignment horizontal="center" vertical="center" wrapText="1"/>
    </xf>
    <xf numFmtId="0" fontId="81" fillId="0" borderId="60" xfId="0" applyFont="1" applyBorder="1" applyAlignment="1">
      <alignment horizontal="center"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xf>
    <xf numFmtId="0" fontId="82" fillId="0" borderId="0" xfId="0" applyFont="1" applyAlignment="1" applyProtection="1">
      <alignment horizontal="center" vertical="center"/>
      <protection locked="0"/>
    </xf>
    <xf numFmtId="0" fontId="83" fillId="0" borderId="0" xfId="0" applyFont="1" applyAlignment="1" applyProtection="1">
      <alignment horizontal="left" vertical="center" wrapText="1"/>
      <protection locked="0"/>
    </xf>
    <xf numFmtId="0" fontId="83" fillId="0" borderId="106" xfId="0" applyFont="1" applyBorder="1" applyAlignment="1" applyProtection="1">
      <alignment horizontal="left" vertical="center" wrapText="1"/>
      <protection locked="0"/>
    </xf>
    <xf numFmtId="0" fontId="83" fillId="0" borderId="107" xfId="0" applyFont="1" applyBorder="1" applyAlignment="1" applyProtection="1">
      <alignment vertical="center"/>
      <protection locked="0"/>
    </xf>
    <xf numFmtId="0" fontId="83" fillId="0" borderId="110" xfId="0" applyFont="1" applyBorder="1" applyAlignment="1" applyProtection="1">
      <alignment vertical="center"/>
      <protection locked="0"/>
    </xf>
    <xf numFmtId="0" fontId="83" fillId="0" borderId="106" xfId="0" applyFont="1" applyBorder="1" applyAlignment="1" applyProtection="1">
      <alignment horizontal="center" vertical="center"/>
      <protection locked="0"/>
    </xf>
    <xf numFmtId="0" fontId="83" fillId="0" borderId="108" xfId="0" applyFont="1" applyBorder="1" applyAlignment="1" applyProtection="1">
      <alignment horizontal="center" vertical="center" wrapText="1"/>
      <protection locked="0"/>
    </xf>
    <xf numFmtId="0" fontId="83" fillId="0" borderId="109" xfId="0" applyFont="1" applyBorder="1" applyAlignment="1" applyProtection="1">
      <alignment horizontal="center" vertical="center" wrapText="1"/>
      <protection locked="0"/>
    </xf>
    <xf numFmtId="0" fontId="83" fillId="0" borderId="111" xfId="0" applyFont="1" applyBorder="1" applyAlignment="1" applyProtection="1">
      <alignment horizontal="left" vertical="center" wrapText="1"/>
      <protection locked="0"/>
    </xf>
    <xf numFmtId="0" fontId="83" fillId="0" borderId="112" xfId="0" applyFont="1" applyBorder="1" applyAlignment="1" applyProtection="1">
      <alignment horizontal="left" vertical="center" wrapText="1"/>
      <protection locked="0"/>
    </xf>
    <xf numFmtId="0" fontId="84" fillId="0" borderId="80" xfId="0" applyFont="1" applyBorder="1" applyAlignment="1">
      <alignment horizontal="left" vertical="center" wrapText="1"/>
    </xf>
    <xf numFmtId="0" fontId="84" fillId="0" borderId="60" xfId="0" applyFont="1" applyBorder="1" applyAlignment="1">
      <alignment horizontal="left" vertical="center" wrapText="1"/>
    </xf>
    <xf numFmtId="0" fontId="88" fillId="0" borderId="80" xfId="0" applyFont="1" applyBorder="1" applyAlignment="1">
      <alignment horizontal="center" vertical="center" wrapText="1"/>
    </xf>
    <xf numFmtId="0" fontId="88" fillId="0" borderId="60" xfId="0" applyFont="1" applyBorder="1" applyAlignment="1">
      <alignment horizontal="center" vertical="center" wrapText="1"/>
    </xf>
    <xf numFmtId="0" fontId="84" fillId="0" borderId="80" xfId="0" applyFont="1" applyBorder="1" applyAlignment="1">
      <alignment horizontal="center" vertical="top" wrapText="1"/>
    </xf>
    <xf numFmtId="0" fontId="84" fillId="0" borderId="60" xfId="0" applyFont="1" applyBorder="1" applyAlignment="1">
      <alignment horizontal="center" vertical="top" wrapText="1"/>
    </xf>
    <xf numFmtId="0" fontId="84" fillId="0" borderId="78" xfId="0" applyFont="1" applyBorder="1" applyAlignment="1">
      <alignment horizontal="left" vertical="center" wrapText="1"/>
    </xf>
    <xf numFmtId="0" fontId="88"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93" fillId="5" borderId="13" xfId="0" applyFont="1" applyFill="1" applyBorder="1" applyAlignment="1">
      <alignment horizontal="center" vertical="center"/>
    </xf>
    <xf numFmtId="0" fontId="92" fillId="4" borderId="13" xfId="0" applyFont="1" applyFill="1" applyBorder="1" applyAlignment="1">
      <alignment horizontal="center"/>
    </xf>
    <xf numFmtId="0" fontId="81" fillId="0" borderId="0" xfId="0" applyFont="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80"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0"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9" fontId="0" fillId="0" borderId="80"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center" vertical="center" wrapText="1"/>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5" fillId="0" borderId="13" xfId="0" applyFont="1" applyBorder="1" applyAlignment="1">
      <alignment horizontal="center" vertical="center" wrapText="1"/>
    </xf>
    <xf numFmtId="0" fontId="0" fillId="0" borderId="80"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5" fillId="0" borderId="80" xfId="0" applyFont="1" applyBorder="1" applyAlignment="1">
      <alignment horizontal="center" vertical="center" wrapText="1"/>
    </xf>
    <xf numFmtId="0" fontId="0" fillId="0" borderId="84" xfId="0" applyBorder="1" applyAlignment="1">
      <alignment horizontal="center" vertical="center" wrapText="1"/>
    </xf>
    <xf numFmtId="0" fontId="65" fillId="0" borderId="78" xfId="0" applyFont="1" applyBorder="1" applyAlignment="1">
      <alignment horizontal="center" vertical="center" wrapText="1"/>
    </xf>
    <xf numFmtId="0" fontId="65" fillId="0" borderId="60"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wrapText="1"/>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22" borderId="70" xfId="0" applyFont="1" applyFill="1" applyBorder="1" applyAlignment="1">
      <alignment horizontal="center" vertical="center" wrapText="1" readingOrder="1"/>
    </xf>
    <xf numFmtId="0" fontId="73" fillId="22" borderId="71" xfId="0" applyFont="1" applyFill="1" applyBorder="1" applyAlignment="1">
      <alignment horizontal="center" vertical="center" wrapText="1" readingOrder="1"/>
    </xf>
    <xf numFmtId="0" fontId="73" fillId="22" borderId="73" xfId="0" applyFont="1" applyFill="1" applyBorder="1" applyAlignment="1">
      <alignment horizontal="center" vertical="center" wrapText="1" readingOrder="1"/>
    </xf>
    <xf numFmtId="0" fontId="73" fillId="22" borderId="0" xfId="0" applyFont="1" applyFill="1" applyAlignment="1">
      <alignment horizontal="center" vertical="center" wrapText="1" readingOrder="1"/>
    </xf>
    <xf numFmtId="0" fontId="73" fillId="22" borderId="74" xfId="0" applyFont="1" applyFill="1" applyBorder="1" applyAlignment="1">
      <alignment horizontal="center" vertical="center" wrapText="1" readingOrder="1"/>
    </xf>
    <xf numFmtId="0" fontId="73" fillId="22" borderId="75" xfId="0" applyFont="1" applyFill="1" applyBorder="1" applyAlignment="1">
      <alignment horizontal="center" vertical="center" wrapText="1" readingOrder="1"/>
    </xf>
    <xf numFmtId="0" fontId="73" fillId="22" borderId="76" xfId="0" applyFont="1" applyFill="1" applyBorder="1" applyAlignment="1">
      <alignment horizontal="center" vertical="center" wrapText="1" readingOrder="1"/>
    </xf>
    <xf numFmtId="0" fontId="73"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2"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75" fillId="0" borderId="96"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0" fontId="75" fillId="0" borderId="96"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99" xfId="0" applyFont="1" applyBorder="1" applyAlignment="1" applyProtection="1">
      <alignment horizontal="center" vertical="center"/>
      <protection locked="0"/>
    </xf>
    <xf numFmtId="0" fontId="76" fillId="4" borderId="92"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93" xfId="0" applyFont="1" applyFill="1" applyBorder="1" applyAlignment="1">
      <alignment horizontal="center" vertical="center"/>
    </xf>
    <xf numFmtId="0" fontId="76" fillId="20" borderId="90" xfId="0" applyFont="1" applyFill="1" applyBorder="1" applyAlignment="1" applyProtection="1">
      <alignment horizontal="center" vertical="center" wrapText="1"/>
      <protection locked="0"/>
    </xf>
    <xf numFmtId="0" fontId="76" fillId="4" borderId="90"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3"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8" xfId="0" applyFont="1" applyFill="1" applyBorder="1" applyAlignment="1">
      <alignment horizontal="center" vertical="center" wrapText="1"/>
    </xf>
    <xf numFmtId="0" fontId="77" fillId="4" borderId="91"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2"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1" fontId="75" fillId="0" borderId="96" xfId="0" applyNumberFormat="1" applyFont="1" applyBorder="1" applyAlignment="1" applyProtection="1">
      <alignment horizontal="center" vertical="center" wrapText="1"/>
      <protection locked="0"/>
    </xf>
    <xf numFmtId="0" fontId="0" fillId="0" borderId="99" xfId="0" applyBorder="1" applyAlignment="1">
      <alignment horizontal="center" vertical="center" wrapText="1"/>
    </xf>
    <xf numFmtId="0" fontId="70" fillId="21" borderId="100" xfId="0" applyFont="1" applyFill="1" applyBorder="1" applyAlignment="1">
      <alignment horizontal="center"/>
    </xf>
    <xf numFmtId="0" fontId="70" fillId="21" borderId="101" xfId="0" applyFont="1" applyFill="1" applyBorder="1" applyAlignment="1">
      <alignment horizontal="center"/>
    </xf>
    <xf numFmtId="1" fontId="75" fillId="0" borderId="95" xfId="0" applyNumberFormat="1" applyFont="1" applyBorder="1" applyAlignment="1" applyProtection="1">
      <alignment horizontal="center" vertical="center" wrapText="1"/>
      <protection locked="0"/>
    </xf>
    <xf numFmtId="1" fontId="75" fillId="0" borderId="97" xfId="0" applyNumberFormat="1" applyFont="1" applyBorder="1" applyAlignment="1" applyProtection="1">
      <alignment horizontal="center" vertical="center" wrapText="1"/>
      <protection locked="0"/>
    </xf>
    <xf numFmtId="1" fontId="75" fillId="0" borderId="98" xfId="0" applyNumberFormat="1" applyFont="1" applyBorder="1" applyAlignment="1" applyProtection="1">
      <alignment horizontal="center" vertical="center" wrapText="1"/>
      <protection locked="0"/>
    </xf>
    <xf numFmtId="0" fontId="75" fillId="0" borderId="96"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99" xfId="0" applyFont="1" applyBorder="1" applyAlignment="1" applyProtection="1">
      <alignment horizontal="left" vertical="center" wrapText="1"/>
      <protection locked="0"/>
    </xf>
    <xf numFmtId="14" fontId="32" fillId="0" borderId="96"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99" xfId="0" applyFont="1" applyBorder="1" applyAlignment="1">
      <alignment horizontal="center" vertical="center"/>
    </xf>
    <xf numFmtId="0" fontId="32" fillId="0" borderId="9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96"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9" xfId="0" applyFont="1" applyBorder="1" applyAlignment="1" applyProtection="1">
      <alignment horizontal="center" vertical="center"/>
      <protection locked="0"/>
    </xf>
    <xf numFmtId="1" fontId="75" fillId="0" borderId="86"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6" xfId="0" applyFont="1" applyBorder="1" applyAlignment="1">
      <alignment horizontal="center"/>
    </xf>
    <xf numFmtId="0" fontId="32" fillId="0" borderId="78" xfId="0" applyFont="1" applyBorder="1" applyAlignment="1">
      <alignment horizontal="center"/>
    </xf>
    <xf numFmtId="0" fontId="32" fillId="0" borderId="99" xfId="0" applyFont="1" applyBorder="1" applyAlignment="1">
      <alignment horizontal="center"/>
    </xf>
    <xf numFmtId="0" fontId="75" fillId="0" borderId="86"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75" fillId="0" borderId="80" xfId="0" applyFont="1" applyBorder="1" applyAlignment="1">
      <alignment horizontal="center" vertical="center"/>
    </xf>
    <xf numFmtId="0" fontId="74" fillId="0" borderId="96" xfId="0" applyFont="1" applyBorder="1" applyAlignment="1">
      <alignment horizontal="center" vertical="center"/>
    </xf>
    <xf numFmtId="0" fontId="74" fillId="0" borderId="78" xfId="0" applyFont="1" applyBorder="1" applyAlignment="1">
      <alignment horizontal="center" vertical="center"/>
    </xf>
    <xf numFmtId="0" fontId="74" fillId="0" borderId="99" xfId="0" applyFont="1" applyBorder="1" applyAlignment="1">
      <alignment horizontal="center" vertical="center"/>
    </xf>
    <xf numFmtId="0" fontId="75" fillId="0" borderId="80"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80"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2" fillId="0" borderId="96" xfId="0" applyFont="1" applyBorder="1" applyAlignment="1">
      <alignment horizontal="center" vertical="center"/>
    </xf>
    <xf numFmtId="0" fontId="96" fillId="22" borderId="118" xfId="0" applyFont="1" applyFill="1" applyBorder="1" applyAlignment="1" applyProtection="1">
      <alignment horizontal="center" vertical="center"/>
      <protection locked="0"/>
    </xf>
    <xf numFmtId="0" fontId="96" fillId="22" borderId="119" xfId="0" applyFont="1" applyFill="1" applyBorder="1" applyAlignment="1" applyProtection="1">
      <alignment horizontal="center" vertical="center"/>
      <protection locked="0"/>
    </xf>
    <xf numFmtId="0" fontId="96" fillId="22" borderId="120" xfId="0" applyFont="1" applyFill="1" applyBorder="1" applyAlignment="1" applyProtection="1">
      <alignment horizontal="center" vertical="center"/>
      <protection locked="0"/>
    </xf>
    <xf numFmtId="9" fontId="96" fillId="0" borderId="118" xfId="0" applyNumberFormat="1" applyFont="1" applyBorder="1" applyAlignment="1" applyProtection="1">
      <alignment horizontal="center" vertical="center"/>
      <protection locked="0"/>
    </xf>
    <xf numFmtId="0" fontId="96" fillId="0" borderId="119" xfId="0" applyFont="1" applyBorder="1" applyAlignment="1" applyProtection="1">
      <alignment horizontal="center" vertical="center"/>
      <protection locked="0"/>
    </xf>
    <xf numFmtId="0" fontId="96" fillId="0" borderId="120" xfId="0" applyFont="1" applyBorder="1" applyAlignment="1" applyProtection="1">
      <alignment horizontal="center" vertical="center"/>
      <protection locked="0"/>
    </xf>
    <xf numFmtId="9" fontId="96" fillId="22" borderId="118" xfId="0" applyNumberFormat="1" applyFont="1" applyFill="1" applyBorder="1" applyAlignment="1" applyProtection="1">
      <alignment horizontal="center" vertical="center"/>
      <protection locked="0"/>
    </xf>
    <xf numFmtId="0" fontId="75" fillId="0" borderId="118" xfId="0" applyFont="1" applyBorder="1" applyAlignment="1" applyProtection="1">
      <alignment horizontal="center" vertical="center"/>
      <protection locked="0"/>
    </xf>
    <xf numFmtId="0" fontId="75" fillId="0" borderId="119" xfId="0" applyFont="1" applyBorder="1" applyAlignment="1" applyProtection="1">
      <alignment horizontal="center" vertical="center"/>
      <protection locked="0"/>
    </xf>
    <xf numFmtId="0" fontId="75" fillId="0" borderId="120" xfId="0" applyFont="1" applyBorder="1" applyAlignment="1" applyProtection="1">
      <alignment horizontal="center" vertical="center"/>
      <protection locked="0"/>
    </xf>
    <xf numFmtId="0" fontId="32" fillId="0" borderId="118" xfId="0" applyFont="1" applyBorder="1" applyAlignment="1">
      <alignment horizontal="center"/>
    </xf>
    <xf numFmtId="0" fontId="32" fillId="0" borderId="119" xfId="0" applyFont="1" applyBorder="1" applyAlignment="1">
      <alignment horizontal="center"/>
    </xf>
    <xf numFmtId="0" fontId="32" fillId="0" borderId="120" xfId="0" applyFont="1" applyBorder="1" applyAlignment="1">
      <alignment horizontal="center"/>
    </xf>
    <xf numFmtId="0" fontId="32" fillId="0" borderId="118" xfId="0" applyFont="1" applyBorder="1" applyAlignment="1">
      <alignment horizontal="center" vertical="center" wrapText="1"/>
    </xf>
    <xf numFmtId="0" fontId="32" fillId="0" borderId="119" xfId="0" applyFont="1" applyBorder="1" applyAlignment="1">
      <alignment horizontal="center" vertical="center" wrapText="1"/>
    </xf>
    <xf numFmtId="0" fontId="32" fillId="0" borderId="120" xfId="0" applyFont="1" applyBorder="1" applyAlignment="1">
      <alignment horizontal="center" vertical="center" wrapText="1"/>
    </xf>
    <xf numFmtId="1" fontId="75" fillId="0" borderId="117" xfId="0" applyNumberFormat="1" applyFont="1" applyBorder="1" applyAlignment="1" applyProtection="1">
      <alignment horizontal="center" vertical="center" wrapText="1"/>
      <protection locked="0"/>
    </xf>
    <xf numFmtId="0" fontId="0" fillId="0" borderId="117" xfId="0" applyBorder="1" applyAlignment="1">
      <alignment horizontal="center" vertical="center" wrapText="1"/>
    </xf>
    <xf numFmtId="0" fontId="75" fillId="0" borderId="117" xfId="0" applyFont="1" applyBorder="1" applyAlignment="1" applyProtection="1">
      <alignment horizontal="left" vertical="center" wrapText="1"/>
      <protection locked="0"/>
    </xf>
    <xf numFmtId="0" fontId="75" fillId="0" borderId="117" xfId="0" applyFont="1" applyBorder="1" applyAlignment="1" applyProtection="1">
      <alignment horizontal="center" vertical="center" wrapText="1"/>
      <protection locked="0"/>
    </xf>
    <xf numFmtId="0" fontId="96" fillId="0" borderId="118" xfId="0" applyFont="1" applyBorder="1" applyAlignment="1" applyProtection="1">
      <alignment horizontal="center" vertical="center"/>
      <protection locked="0"/>
    </xf>
    <xf numFmtId="0" fontId="96" fillId="9" borderId="118" xfId="0" applyFont="1" applyFill="1" applyBorder="1" applyAlignment="1" applyProtection="1">
      <alignment horizontal="center" vertical="center"/>
      <protection locked="0"/>
    </xf>
    <xf numFmtId="0" fontId="96" fillId="9" borderId="119" xfId="0" applyFont="1" applyFill="1" applyBorder="1" applyAlignment="1" applyProtection="1">
      <alignment horizontal="center" vertical="center"/>
      <protection locked="0"/>
    </xf>
    <xf numFmtId="0" fontId="96" fillId="9" borderId="120" xfId="0" applyFont="1" applyFill="1" applyBorder="1" applyAlignment="1" applyProtection="1">
      <alignment horizontal="center" vertical="center"/>
      <protection locked="0"/>
    </xf>
  </cellXfs>
  <cellStyles count="4">
    <cellStyle name="Celda de comprobación" xfId="3" builtinId="23"/>
    <cellStyle name="Normal" xfId="0" builtinId="0"/>
    <cellStyle name="Normal - Style1 2" xfId="1" xr:uid="{00000000-0005-0000-0000-000002000000}"/>
    <cellStyle name="Normal 2 2" xfId="2" xr:uid="{00000000-0005-0000-0000-000003000000}"/>
  </cellStyles>
  <dxfs count="1778">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00000000-0008-0000-0000-000005000000}"/>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00000000-0008-0000-0000-000008000000}"/>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461250" y="561975"/>
          <a:ext cx="2924174" cy="12065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8" name="18 Imagen" descr="Logo CSJ RGB_0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9" name="CuadroTexto 4">
          <a:extLst>
            <a:ext uri="{FF2B5EF4-FFF2-40B4-BE49-F238E27FC236}">
              <a16:creationId xmlns:a16="http://schemas.microsoft.com/office/drawing/2014/main" id="{00000000-0008-0000-0100-000009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10" name="Group 8">
          <a:extLst>
            <a:ext uri="{FF2B5EF4-FFF2-40B4-BE49-F238E27FC236}">
              <a16:creationId xmlns:a16="http://schemas.microsoft.com/office/drawing/2014/main" id="{00000000-0008-0000-0100-00000A000000}"/>
            </a:ext>
          </a:extLst>
        </xdr:cNvPr>
        <xdr:cNvGrpSpPr>
          <a:grpSpLocks/>
        </xdr:cNvGrpSpPr>
      </xdr:nvGrpSpPr>
      <xdr:grpSpPr bwMode="auto">
        <a:xfrm>
          <a:off x="7461250" y="561975"/>
          <a:ext cx="2924174" cy="120650"/>
          <a:chOff x="2381" y="720"/>
          <a:chExt cx="3154" cy="65"/>
        </a:xfrm>
      </xdr:grpSpPr>
      <xdr:pic>
        <xdr:nvPicPr>
          <xdr:cNvPr id="11" name="6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stretch>
          <a:fillRect/>
        </a:stretch>
      </xdr:blipFill>
      <xdr:spPr>
        <a:xfrm>
          <a:off x="8642350" y="492125"/>
          <a:ext cx="143827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14" name="18 Imagen" descr="Logo CSJ RGB_01">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15" name="CuadroTexto 4">
          <a:extLst>
            <a:ext uri="{FF2B5EF4-FFF2-40B4-BE49-F238E27FC236}">
              <a16:creationId xmlns:a16="http://schemas.microsoft.com/office/drawing/2014/main" id="{00000000-0008-0000-0100-00000F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16" name="Group 8">
          <a:extLst>
            <a:ext uri="{FF2B5EF4-FFF2-40B4-BE49-F238E27FC236}">
              <a16:creationId xmlns:a16="http://schemas.microsoft.com/office/drawing/2014/main" id="{00000000-0008-0000-0100-000010000000}"/>
            </a:ext>
          </a:extLst>
        </xdr:cNvPr>
        <xdr:cNvGrpSpPr>
          <a:grpSpLocks/>
        </xdr:cNvGrpSpPr>
      </xdr:nvGrpSpPr>
      <xdr:grpSpPr bwMode="auto">
        <a:xfrm>
          <a:off x="7461250" y="561975"/>
          <a:ext cx="2886074" cy="168275"/>
          <a:chOff x="2381" y="720"/>
          <a:chExt cx="3154" cy="65"/>
        </a:xfrm>
      </xdr:grpSpPr>
      <xdr:pic>
        <xdr:nvPicPr>
          <xdr:cNvPr id="17" name="6 Imagen">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428625</xdr:colOff>
      <xdr:row>0</xdr:row>
      <xdr:rowOff>38100</xdr:rowOff>
    </xdr:from>
    <xdr:to>
      <xdr:col>6</xdr:col>
      <xdr:colOff>0</xdr:colOff>
      <xdr:row>1</xdr:row>
      <xdr:rowOff>171449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5943600" y="38100"/>
          <a:ext cx="157162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5553076" y="447675"/>
          <a:ext cx="1962149" cy="66675"/>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6</xdr:col>
      <xdr:colOff>0</xdr:colOff>
      <xdr:row>2</xdr:row>
      <xdr:rowOff>0</xdr:rowOff>
    </xdr:to>
    <xdr:grpSp>
      <xdr:nvGrpSpPr>
        <xdr:cNvPr id="10" name="Group 8">
          <a:extLst>
            <a:ext uri="{FF2B5EF4-FFF2-40B4-BE49-F238E27FC236}">
              <a16:creationId xmlns:a16="http://schemas.microsoft.com/office/drawing/2014/main" id="{00000000-0008-0000-0200-00000A000000}"/>
            </a:ext>
          </a:extLst>
        </xdr:cNvPr>
        <xdr:cNvGrpSpPr>
          <a:grpSpLocks/>
        </xdr:cNvGrpSpPr>
      </xdr:nvGrpSpPr>
      <xdr:grpSpPr bwMode="auto">
        <a:xfrm>
          <a:off x="5553076" y="447675"/>
          <a:ext cx="1962149" cy="66675"/>
          <a:chOff x="2381" y="720"/>
          <a:chExt cx="3154" cy="65"/>
        </a:xfrm>
      </xdr:grpSpPr>
      <xdr:pic>
        <xdr:nvPicPr>
          <xdr:cNvPr id="11" name="6 Imagen">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5</xdr:col>
      <xdr:colOff>2924175</xdr:colOff>
      <xdr:row>2</xdr:row>
      <xdr:rowOff>0</xdr:rowOff>
    </xdr:to>
    <xdr:grpSp>
      <xdr:nvGrpSpPr>
        <xdr:cNvPr id="14" name="Group 8">
          <a:extLst>
            <a:ext uri="{FF2B5EF4-FFF2-40B4-BE49-F238E27FC236}">
              <a16:creationId xmlns:a16="http://schemas.microsoft.com/office/drawing/2014/main" id="{00000000-0008-0000-0200-00000E000000}"/>
            </a:ext>
          </a:extLst>
        </xdr:cNvPr>
        <xdr:cNvGrpSpPr>
          <a:grpSpLocks/>
        </xdr:cNvGrpSpPr>
      </xdr:nvGrpSpPr>
      <xdr:grpSpPr bwMode="auto">
        <a:xfrm>
          <a:off x="5553076" y="447675"/>
          <a:ext cx="1962149" cy="66675"/>
          <a:chOff x="2381" y="720"/>
          <a:chExt cx="3154" cy="65"/>
        </a:xfrm>
      </xdr:grpSpPr>
      <xdr:pic>
        <xdr:nvPicPr>
          <xdr:cNvPr id="15" name="6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7 Imagen">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85725</xdr:colOff>
      <xdr:row>1</xdr:row>
      <xdr:rowOff>79131</xdr:rowOff>
    </xdr:from>
    <xdr:to>
      <xdr:col>6</xdr:col>
      <xdr:colOff>19050</xdr:colOff>
      <xdr:row>2</xdr:row>
      <xdr:rowOff>85725</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a:stretch>
          <a:fillRect/>
        </a:stretch>
      </xdr:blipFill>
      <xdr:spPr>
        <a:xfrm>
          <a:off x="5600700" y="364881"/>
          <a:ext cx="1933575" cy="244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5ED7023-9D42-4777-9E76-534C940E0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8B1F7003-D172-4EF4-9FCD-9D6EA9C12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81898AAF-C3CF-4DC9-8649-43CA2B411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2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142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773">
      <pivotArea field="1" type="button" dataOnly="0" labelOnly="1" outline="0" axis="axisRow" fieldPosition="1"/>
    </format>
    <format dxfId="1774">
      <pivotArea dataOnly="0" labelOnly="1" outline="0" fieldPosition="0">
        <references count="1">
          <reference field="0" count="1">
            <x v="0"/>
          </reference>
        </references>
      </pivotArea>
    </format>
    <format dxfId="1775">
      <pivotArea dataOnly="0" labelOnly="1" outline="0" fieldPosition="0">
        <references count="1">
          <reference field="0" count="1">
            <x v="1"/>
          </reference>
        </references>
      </pivotArea>
    </format>
    <format dxfId="1776">
      <pivotArea dataOnly="0" labelOnly="1" outline="0" fieldPosition="0">
        <references count="2">
          <reference field="0" count="1" selected="0">
            <x v="0"/>
          </reference>
          <reference field="1" count="5">
            <x v="0"/>
            <x v="6"/>
            <x v="7"/>
            <x v="8"/>
            <x v="9"/>
          </reference>
        </references>
      </pivotArea>
    </format>
    <format dxfId="1777">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479" dataDxfId="1478">
  <autoFilter ref="B237:C247" xr:uid="{00000000-0009-0000-0100-000001000000}"/>
  <tableColumns count="2">
    <tableColumn id="1" xr3:uid="{00000000-0010-0000-0000-000001000000}" name="Criterios" dataDxfId="1477"/>
    <tableColumn id="2" xr3:uid="{00000000-0010-0000-0000-000002000000}" name="Subcriterios" dataDxfId="147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1" workbookViewId="0">
      <selection activeCell="N15" sqref="N15"/>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68" t="s">
        <v>0</v>
      </c>
      <c r="B1" s="268"/>
      <c r="C1" s="268"/>
      <c r="D1" s="268"/>
      <c r="E1" s="268"/>
      <c r="F1" s="268"/>
    </row>
    <row r="5" spans="1:9">
      <c r="D5" s="95"/>
      <c r="E5" s="95"/>
      <c r="F5" s="95"/>
      <c r="G5" s="95"/>
      <c r="H5" s="95"/>
    </row>
    <row r="6" spans="1:9">
      <c r="D6" s="95"/>
      <c r="E6" s="95"/>
      <c r="F6" s="95"/>
      <c r="G6" s="95"/>
      <c r="H6" s="95"/>
    </row>
    <row r="7" spans="1:9" ht="33.6">
      <c r="A7" s="269" t="s">
        <v>1</v>
      </c>
      <c r="B7" s="269"/>
      <c r="C7" s="269"/>
      <c r="D7" s="269"/>
      <c r="E7" s="269"/>
      <c r="F7" s="269"/>
      <c r="G7" s="269"/>
      <c r="H7" s="269"/>
      <c r="I7" s="269"/>
    </row>
    <row r="9" spans="1:9" s="87" customFormat="1" ht="81.75" customHeight="1">
      <c r="A9" s="88" t="s">
        <v>2</v>
      </c>
      <c r="B9" s="270" t="s">
        <v>3</v>
      </c>
      <c r="C9" s="270"/>
      <c r="D9" s="270"/>
      <c r="E9" s="270"/>
      <c r="F9" s="270"/>
      <c r="G9" s="270"/>
      <c r="H9" s="270"/>
      <c r="I9" s="270"/>
    </row>
    <row r="10" spans="1:9" s="87" customFormat="1" ht="16.7" customHeight="1">
      <c r="A10" s="93"/>
      <c r="B10" s="94"/>
      <c r="C10" s="94"/>
      <c r="D10" s="93"/>
      <c r="E10" s="92"/>
    </row>
    <row r="11" spans="1:9" s="87" customFormat="1" ht="84" customHeight="1">
      <c r="A11" s="88" t="s">
        <v>4</v>
      </c>
      <c r="B11" s="89" t="s">
        <v>5</v>
      </c>
      <c r="C11" s="267" t="s">
        <v>6</v>
      </c>
      <c r="D11" s="267"/>
      <c r="E11" s="267"/>
      <c r="F11" s="267"/>
      <c r="G11" s="267"/>
      <c r="H11" s="267"/>
      <c r="I11" s="267"/>
    </row>
    <row r="12" spans="1:9" ht="32.25" customHeight="1">
      <c r="A12" s="91"/>
    </row>
    <row r="13" spans="1:9" ht="32.25" customHeight="1">
      <c r="A13" s="90" t="s">
        <v>7</v>
      </c>
      <c r="B13" s="267"/>
      <c r="C13" s="267"/>
      <c r="D13" s="267"/>
      <c r="E13" s="267"/>
      <c r="F13" s="267"/>
      <c r="G13" s="267"/>
      <c r="H13" s="267"/>
      <c r="I13" s="267"/>
    </row>
    <row r="14" spans="1:9" s="87" customFormat="1" ht="69" customHeight="1">
      <c r="A14" s="90" t="s">
        <v>3</v>
      </c>
      <c r="B14" s="267" t="s">
        <v>8</v>
      </c>
      <c r="C14" s="267"/>
      <c r="D14" s="267"/>
      <c r="E14" s="267"/>
      <c r="F14" s="267"/>
      <c r="G14" s="267"/>
      <c r="H14" s="267"/>
      <c r="I14" s="267"/>
    </row>
    <row r="15" spans="1:9" s="87" customFormat="1" ht="54" customHeight="1">
      <c r="A15" s="90" t="s">
        <v>9</v>
      </c>
      <c r="B15" s="267"/>
      <c r="C15" s="267"/>
      <c r="D15" s="267"/>
      <c r="E15" s="267"/>
      <c r="F15" s="267"/>
      <c r="G15" s="267"/>
      <c r="H15" s="267"/>
      <c r="I15" s="267"/>
    </row>
    <row r="16" spans="1:9" s="87" customFormat="1" ht="54" customHeight="1">
      <c r="A16" s="88" t="s">
        <v>10</v>
      </c>
      <c r="B16" s="267"/>
      <c r="C16" s="267"/>
      <c r="D16" s="267"/>
      <c r="E16" s="267"/>
      <c r="F16" s="267"/>
      <c r="G16" s="267"/>
      <c r="H16" s="267"/>
      <c r="I16" s="267"/>
    </row>
    <row r="18" spans="1:9" s="87" customFormat="1" ht="54.75" customHeight="1">
      <c r="A18" s="88" t="s">
        <v>11</v>
      </c>
      <c r="B18" s="266">
        <v>44571</v>
      </c>
      <c r="C18" s="266"/>
      <c r="D18" s="266"/>
      <c r="E18" s="266"/>
      <c r="F18" s="266"/>
      <c r="G18" s="266"/>
      <c r="H18" s="266"/>
      <c r="I18" s="26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30" workbookViewId="0">
      <selection activeCell="AT38" sqref="AT38:AU44"/>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51" t="s">
        <v>433</v>
      </c>
      <c r="C4" s="451"/>
      <c r="D4" s="451"/>
      <c r="E4" s="451"/>
      <c r="F4" s="451"/>
      <c r="G4" s="451"/>
      <c r="H4" s="451"/>
      <c r="I4" s="451"/>
      <c r="J4" s="452" t="s">
        <v>171</v>
      </c>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T4" s="453" t="s">
        <v>205</v>
      </c>
      <c r="AU4" s="453"/>
    </row>
    <row r="5" spans="2:47">
      <c r="B5" s="451"/>
      <c r="C5" s="451"/>
      <c r="D5" s="451"/>
      <c r="E5" s="451"/>
      <c r="F5" s="451"/>
      <c r="G5" s="451"/>
      <c r="H5" s="451"/>
      <c r="I5" s="451"/>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T5" s="453"/>
      <c r="AU5" s="453"/>
    </row>
    <row r="6" spans="2:47">
      <c r="B6" s="451"/>
      <c r="C6" s="451"/>
      <c r="D6" s="451"/>
      <c r="E6" s="451"/>
      <c r="F6" s="451"/>
      <c r="G6" s="451"/>
      <c r="H6" s="451"/>
      <c r="I6" s="451"/>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T6" s="453"/>
      <c r="AU6" s="453"/>
    </row>
    <row r="7" spans="2:47" ht="15" thickBot="1"/>
    <row r="8" spans="2:47" ht="15.6">
      <c r="B8" s="454" t="s">
        <v>276</v>
      </c>
      <c r="C8" s="454"/>
      <c r="D8" s="455"/>
      <c r="E8" s="422" t="s">
        <v>434</v>
      </c>
      <c r="F8" s="423"/>
      <c r="G8" s="423"/>
      <c r="H8" s="423"/>
      <c r="I8" s="424"/>
      <c r="J8" s="50" t="s">
        <v>435</v>
      </c>
      <c r="K8" s="51" t="s">
        <v>435</v>
      </c>
      <c r="L8" s="51" t="s">
        <v>435</v>
      </c>
      <c r="M8" s="51" t="s">
        <v>435</v>
      </c>
      <c r="N8" s="51" t="s">
        <v>435</v>
      </c>
      <c r="O8" s="52" t="s">
        <v>435</v>
      </c>
      <c r="P8" s="50" t="s">
        <v>435</v>
      </c>
      <c r="Q8" s="51" t="s">
        <v>435</v>
      </c>
      <c r="R8" s="51" t="s">
        <v>435</v>
      </c>
      <c r="S8" s="51" t="s">
        <v>435</v>
      </c>
      <c r="T8" s="51" t="s">
        <v>435</v>
      </c>
      <c r="U8" s="52" t="s">
        <v>435</v>
      </c>
      <c r="V8" s="50" t="s">
        <v>435</v>
      </c>
      <c r="W8" s="51" t="s">
        <v>435</v>
      </c>
      <c r="X8" s="51" t="s">
        <v>435</v>
      </c>
      <c r="Y8" s="51" t="s">
        <v>435</v>
      </c>
      <c r="Z8" s="51" t="s">
        <v>435</v>
      </c>
      <c r="AA8" s="52" t="s">
        <v>435</v>
      </c>
      <c r="AB8" s="50" t="s">
        <v>435</v>
      </c>
      <c r="AC8" s="51" t="s">
        <v>435</v>
      </c>
      <c r="AD8" s="51" t="s">
        <v>435</v>
      </c>
      <c r="AE8" s="51" t="s">
        <v>435</v>
      </c>
      <c r="AF8" s="51" t="s">
        <v>435</v>
      </c>
      <c r="AG8" s="52" t="s">
        <v>435</v>
      </c>
      <c r="AH8" s="53" t="s">
        <v>435</v>
      </c>
      <c r="AI8" s="54" t="s">
        <v>435</v>
      </c>
      <c r="AJ8" s="54" t="s">
        <v>435</v>
      </c>
      <c r="AK8" s="54" t="s">
        <v>435</v>
      </c>
      <c r="AL8" s="54" t="s">
        <v>435</v>
      </c>
      <c r="AN8" s="456" t="s">
        <v>436</v>
      </c>
      <c r="AO8" s="457"/>
      <c r="AP8" s="457"/>
      <c r="AQ8" s="457"/>
      <c r="AR8" s="457"/>
      <c r="AS8" s="458"/>
      <c r="AT8" s="440" t="s">
        <v>437</v>
      </c>
      <c r="AU8" s="440"/>
    </row>
    <row r="9" spans="2:47" ht="15.6">
      <c r="B9" s="454"/>
      <c r="C9" s="454"/>
      <c r="D9" s="455"/>
      <c r="E9" s="428"/>
      <c r="F9" s="426"/>
      <c r="G9" s="426"/>
      <c r="H9" s="426"/>
      <c r="I9" s="427"/>
      <c r="J9" s="55" t="s">
        <v>435</v>
      </c>
      <c r="K9" s="56" t="s">
        <v>435</v>
      </c>
      <c r="L9" s="56" t="s">
        <v>435</v>
      </c>
      <c r="M9" s="56" t="s">
        <v>435</v>
      </c>
      <c r="N9" s="56" t="s">
        <v>435</v>
      </c>
      <c r="O9" s="57" t="s">
        <v>435</v>
      </c>
      <c r="P9" s="55" t="s">
        <v>435</v>
      </c>
      <c r="Q9" s="56" t="s">
        <v>435</v>
      </c>
      <c r="R9" s="56" t="s">
        <v>435</v>
      </c>
      <c r="S9" s="56" t="s">
        <v>435</v>
      </c>
      <c r="T9" s="56" t="s">
        <v>435</v>
      </c>
      <c r="U9" s="57" t="s">
        <v>435</v>
      </c>
      <c r="V9" s="55" t="s">
        <v>435</v>
      </c>
      <c r="W9" s="56" t="s">
        <v>435</v>
      </c>
      <c r="X9" s="56" t="s">
        <v>435</v>
      </c>
      <c r="Y9" s="56" t="s">
        <v>435</v>
      </c>
      <c r="Z9" s="56" t="s">
        <v>435</v>
      </c>
      <c r="AA9" s="57" t="s">
        <v>435</v>
      </c>
      <c r="AB9" s="55" t="s">
        <v>435</v>
      </c>
      <c r="AC9" s="56" t="s">
        <v>435</v>
      </c>
      <c r="AD9" s="56" t="s">
        <v>435</v>
      </c>
      <c r="AE9" s="56" t="s">
        <v>435</v>
      </c>
      <c r="AF9" s="56" t="s">
        <v>435</v>
      </c>
      <c r="AG9" s="57" t="s">
        <v>435</v>
      </c>
      <c r="AH9" s="58" t="s">
        <v>435</v>
      </c>
      <c r="AI9" s="59" t="s">
        <v>435</v>
      </c>
      <c r="AJ9" s="59" t="s">
        <v>435</v>
      </c>
      <c r="AK9" s="59" t="s">
        <v>435</v>
      </c>
      <c r="AL9" s="59" t="s">
        <v>435</v>
      </c>
      <c r="AN9" s="459"/>
      <c r="AO9" s="460"/>
      <c r="AP9" s="460"/>
      <c r="AQ9" s="460"/>
      <c r="AR9" s="460"/>
      <c r="AS9" s="461"/>
      <c r="AT9" s="440"/>
      <c r="AU9" s="440"/>
    </row>
    <row r="10" spans="2:47" ht="15.6">
      <c r="B10" s="454"/>
      <c r="C10" s="454"/>
      <c r="D10" s="455"/>
      <c r="E10" s="428"/>
      <c r="F10" s="426"/>
      <c r="G10" s="426"/>
      <c r="H10" s="426"/>
      <c r="I10" s="427"/>
      <c r="J10" s="55" t="s">
        <v>435</v>
      </c>
      <c r="K10" s="56" t="s">
        <v>435</v>
      </c>
      <c r="L10" s="56" t="s">
        <v>435</v>
      </c>
      <c r="M10" s="56" t="s">
        <v>435</v>
      </c>
      <c r="N10" s="56" t="s">
        <v>435</v>
      </c>
      <c r="O10" s="57" t="s">
        <v>435</v>
      </c>
      <c r="P10" s="55" t="s">
        <v>435</v>
      </c>
      <c r="Q10" s="56" t="s">
        <v>435</v>
      </c>
      <c r="R10" s="56" t="s">
        <v>435</v>
      </c>
      <c r="S10" s="56" t="s">
        <v>435</v>
      </c>
      <c r="T10" s="56" t="s">
        <v>435</v>
      </c>
      <c r="U10" s="57" t="s">
        <v>435</v>
      </c>
      <c r="V10" s="55" t="s">
        <v>435</v>
      </c>
      <c r="W10" s="56" t="s">
        <v>435</v>
      </c>
      <c r="X10" s="56" t="s">
        <v>435</v>
      </c>
      <c r="Y10" s="56" t="s">
        <v>435</v>
      </c>
      <c r="Z10" s="56" t="s">
        <v>435</v>
      </c>
      <c r="AA10" s="57" t="s">
        <v>435</v>
      </c>
      <c r="AB10" s="55" t="s">
        <v>435</v>
      </c>
      <c r="AC10" s="56" t="s">
        <v>435</v>
      </c>
      <c r="AD10" s="56" t="s">
        <v>435</v>
      </c>
      <c r="AE10" s="56" t="s">
        <v>435</v>
      </c>
      <c r="AF10" s="56" t="s">
        <v>435</v>
      </c>
      <c r="AG10" s="57" t="s">
        <v>435</v>
      </c>
      <c r="AH10" s="58" t="s">
        <v>435</v>
      </c>
      <c r="AI10" s="59" t="s">
        <v>435</v>
      </c>
      <c r="AJ10" s="59" t="s">
        <v>435</v>
      </c>
      <c r="AK10" s="59" t="s">
        <v>435</v>
      </c>
      <c r="AL10" s="59" t="s">
        <v>435</v>
      </c>
      <c r="AN10" s="459"/>
      <c r="AO10" s="460"/>
      <c r="AP10" s="460"/>
      <c r="AQ10" s="460"/>
      <c r="AR10" s="460"/>
      <c r="AS10" s="461"/>
      <c r="AT10" s="440"/>
      <c r="AU10" s="440"/>
    </row>
    <row r="11" spans="2:47" ht="15.6">
      <c r="B11" s="454"/>
      <c r="C11" s="454"/>
      <c r="D11" s="455"/>
      <c r="E11" s="428"/>
      <c r="F11" s="426"/>
      <c r="G11" s="426"/>
      <c r="H11" s="426"/>
      <c r="I11" s="427"/>
      <c r="J11" s="55" t="s">
        <v>435</v>
      </c>
      <c r="K11" s="56" t="s">
        <v>435</v>
      </c>
      <c r="L11" s="56" t="s">
        <v>435</v>
      </c>
      <c r="M11" s="56" t="s">
        <v>435</v>
      </c>
      <c r="N11" s="56" t="s">
        <v>435</v>
      </c>
      <c r="O11" s="57" t="s">
        <v>435</v>
      </c>
      <c r="P11" s="55" t="s">
        <v>435</v>
      </c>
      <c r="Q11" s="56" t="s">
        <v>435</v>
      </c>
      <c r="R11" s="56" t="s">
        <v>435</v>
      </c>
      <c r="S11" s="56" t="s">
        <v>435</v>
      </c>
      <c r="T11" s="56" t="s">
        <v>435</v>
      </c>
      <c r="U11" s="57" t="s">
        <v>435</v>
      </c>
      <c r="V11" s="55" t="s">
        <v>435</v>
      </c>
      <c r="W11" s="56" t="s">
        <v>435</v>
      </c>
      <c r="X11" s="56" t="s">
        <v>435</v>
      </c>
      <c r="Y11" s="56" t="s">
        <v>435</v>
      </c>
      <c r="Z11" s="56" t="s">
        <v>435</v>
      </c>
      <c r="AA11" s="57" t="s">
        <v>435</v>
      </c>
      <c r="AB11" s="55" t="s">
        <v>435</v>
      </c>
      <c r="AC11" s="56" t="s">
        <v>435</v>
      </c>
      <c r="AD11" s="56" t="s">
        <v>435</v>
      </c>
      <c r="AE11" s="56" t="s">
        <v>435</v>
      </c>
      <c r="AF11" s="56" t="s">
        <v>435</v>
      </c>
      <c r="AG11" s="57" t="s">
        <v>435</v>
      </c>
      <c r="AH11" s="58" t="s">
        <v>435</v>
      </c>
      <c r="AI11" s="59" t="s">
        <v>435</v>
      </c>
      <c r="AJ11" s="59" t="s">
        <v>435</v>
      </c>
      <c r="AK11" s="59" t="s">
        <v>435</v>
      </c>
      <c r="AL11" s="59" t="s">
        <v>435</v>
      </c>
      <c r="AN11" s="459"/>
      <c r="AO11" s="460"/>
      <c r="AP11" s="460"/>
      <c r="AQ11" s="460"/>
      <c r="AR11" s="460"/>
      <c r="AS11" s="461"/>
      <c r="AT11" s="440"/>
      <c r="AU11" s="440"/>
    </row>
    <row r="12" spans="2:47" ht="15.6">
      <c r="B12" s="454"/>
      <c r="C12" s="454"/>
      <c r="D12" s="455"/>
      <c r="E12" s="428"/>
      <c r="F12" s="426"/>
      <c r="G12" s="426"/>
      <c r="H12" s="426"/>
      <c r="I12" s="427"/>
      <c r="J12" s="55" t="s">
        <v>435</v>
      </c>
      <c r="K12" s="56" t="s">
        <v>435</v>
      </c>
      <c r="L12" s="56" t="s">
        <v>435</v>
      </c>
      <c r="M12" s="56" t="s">
        <v>435</v>
      </c>
      <c r="N12" s="56" t="s">
        <v>435</v>
      </c>
      <c r="O12" s="57" t="s">
        <v>435</v>
      </c>
      <c r="P12" s="55" t="s">
        <v>435</v>
      </c>
      <c r="Q12" s="56" t="s">
        <v>435</v>
      </c>
      <c r="R12" s="56" t="s">
        <v>435</v>
      </c>
      <c r="S12" s="56" t="s">
        <v>435</v>
      </c>
      <c r="T12" s="56" t="s">
        <v>435</v>
      </c>
      <c r="U12" s="57" t="s">
        <v>435</v>
      </c>
      <c r="V12" s="55" t="s">
        <v>435</v>
      </c>
      <c r="W12" s="56" t="s">
        <v>435</v>
      </c>
      <c r="X12" s="56" t="s">
        <v>435</v>
      </c>
      <c r="Y12" s="56" t="s">
        <v>435</v>
      </c>
      <c r="Z12" s="56" t="s">
        <v>435</v>
      </c>
      <c r="AA12" s="57" t="s">
        <v>435</v>
      </c>
      <c r="AB12" s="55" t="s">
        <v>435</v>
      </c>
      <c r="AC12" s="56" t="s">
        <v>435</v>
      </c>
      <c r="AD12" s="56" t="s">
        <v>435</v>
      </c>
      <c r="AE12" s="56" t="s">
        <v>435</v>
      </c>
      <c r="AF12" s="56" t="s">
        <v>435</v>
      </c>
      <c r="AG12" s="57" t="s">
        <v>435</v>
      </c>
      <c r="AH12" s="58" t="s">
        <v>435</v>
      </c>
      <c r="AI12" s="59" t="s">
        <v>435</v>
      </c>
      <c r="AJ12" s="59" t="s">
        <v>435</v>
      </c>
      <c r="AK12" s="59" t="s">
        <v>435</v>
      </c>
      <c r="AL12" s="59" t="s">
        <v>435</v>
      </c>
      <c r="AN12" s="459"/>
      <c r="AO12" s="460"/>
      <c r="AP12" s="460"/>
      <c r="AQ12" s="460"/>
      <c r="AR12" s="460"/>
      <c r="AS12" s="461"/>
      <c r="AT12" s="440"/>
      <c r="AU12" s="440"/>
    </row>
    <row r="13" spans="2:47" ht="15.6">
      <c r="B13" s="454"/>
      <c r="C13" s="454"/>
      <c r="D13" s="455"/>
      <c r="E13" s="428"/>
      <c r="F13" s="426"/>
      <c r="G13" s="426"/>
      <c r="H13" s="426"/>
      <c r="I13" s="427"/>
      <c r="J13" s="55" t="s">
        <v>435</v>
      </c>
      <c r="K13" s="56" t="s">
        <v>435</v>
      </c>
      <c r="L13" s="56" t="s">
        <v>435</v>
      </c>
      <c r="M13" s="56" t="s">
        <v>435</v>
      </c>
      <c r="N13" s="56" t="s">
        <v>435</v>
      </c>
      <c r="O13" s="57" t="s">
        <v>435</v>
      </c>
      <c r="P13" s="55" t="s">
        <v>435</v>
      </c>
      <c r="Q13" s="56" t="s">
        <v>435</v>
      </c>
      <c r="R13" s="56" t="s">
        <v>435</v>
      </c>
      <c r="S13" s="56" t="s">
        <v>435</v>
      </c>
      <c r="T13" s="56" t="s">
        <v>435</v>
      </c>
      <c r="U13" s="57" t="s">
        <v>435</v>
      </c>
      <c r="V13" s="55" t="s">
        <v>435</v>
      </c>
      <c r="W13" s="56" t="s">
        <v>435</v>
      </c>
      <c r="X13" s="56" t="s">
        <v>435</v>
      </c>
      <c r="Y13" s="56" t="s">
        <v>435</v>
      </c>
      <c r="Z13" s="56" t="s">
        <v>435</v>
      </c>
      <c r="AA13" s="57" t="s">
        <v>435</v>
      </c>
      <c r="AB13" s="55" t="s">
        <v>435</v>
      </c>
      <c r="AC13" s="56" t="s">
        <v>435</v>
      </c>
      <c r="AD13" s="56" t="s">
        <v>435</v>
      </c>
      <c r="AE13" s="56" t="s">
        <v>435</v>
      </c>
      <c r="AF13" s="56" t="s">
        <v>435</v>
      </c>
      <c r="AG13" s="57" t="s">
        <v>435</v>
      </c>
      <c r="AH13" s="58" t="s">
        <v>435</v>
      </c>
      <c r="AI13" s="59" t="s">
        <v>435</v>
      </c>
      <c r="AJ13" s="59" t="s">
        <v>435</v>
      </c>
      <c r="AK13" s="59" t="s">
        <v>435</v>
      </c>
      <c r="AL13" s="59" t="s">
        <v>435</v>
      </c>
      <c r="AN13" s="459"/>
      <c r="AO13" s="460"/>
      <c r="AP13" s="460"/>
      <c r="AQ13" s="460"/>
      <c r="AR13" s="460"/>
      <c r="AS13" s="461"/>
      <c r="AT13" s="440"/>
      <c r="AU13" s="440"/>
    </row>
    <row r="14" spans="2:47" ht="5.25" customHeight="1" thickBot="1">
      <c r="B14" s="454"/>
      <c r="C14" s="454"/>
      <c r="D14" s="455"/>
      <c r="E14" s="428"/>
      <c r="F14" s="426"/>
      <c r="G14" s="426"/>
      <c r="H14" s="426"/>
      <c r="I14" s="427"/>
      <c r="J14" s="55" t="s">
        <v>435</v>
      </c>
      <c r="K14" s="56" t="s">
        <v>435</v>
      </c>
      <c r="L14" s="56" t="s">
        <v>435</v>
      </c>
      <c r="M14" s="56" t="s">
        <v>435</v>
      </c>
      <c r="N14" s="56" t="s">
        <v>435</v>
      </c>
      <c r="O14" s="57" t="s">
        <v>435</v>
      </c>
      <c r="P14" s="55" t="s">
        <v>435</v>
      </c>
      <c r="Q14" s="56" t="s">
        <v>435</v>
      </c>
      <c r="R14" s="56" t="s">
        <v>435</v>
      </c>
      <c r="S14" s="56" t="s">
        <v>435</v>
      </c>
      <c r="T14" s="56" t="s">
        <v>435</v>
      </c>
      <c r="U14" s="57" t="s">
        <v>435</v>
      </c>
      <c r="V14" s="55" t="s">
        <v>435</v>
      </c>
      <c r="W14" s="56" t="s">
        <v>435</v>
      </c>
      <c r="X14" s="56" t="s">
        <v>435</v>
      </c>
      <c r="Y14" s="56" t="s">
        <v>435</v>
      </c>
      <c r="Z14" s="56" t="s">
        <v>435</v>
      </c>
      <c r="AA14" s="57" t="s">
        <v>435</v>
      </c>
      <c r="AB14" s="55" t="s">
        <v>435</v>
      </c>
      <c r="AC14" s="56" t="s">
        <v>435</v>
      </c>
      <c r="AD14" s="56" t="s">
        <v>435</v>
      </c>
      <c r="AE14" s="56" t="s">
        <v>435</v>
      </c>
      <c r="AF14" s="56" t="s">
        <v>435</v>
      </c>
      <c r="AG14" s="57" t="s">
        <v>435</v>
      </c>
      <c r="AH14" s="58" t="s">
        <v>435</v>
      </c>
      <c r="AI14" s="59" t="s">
        <v>435</v>
      </c>
      <c r="AJ14" s="59" t="s">
        <v>435</v>
      </c>
      <c r="AK14" s="59" t="s">
        <v>435</v>
      </c>
      <c r="AL14" s="59" t="s">
        <v>435</v>
      </c>
      <c r="AN14" s="459"/>
      <c r="AO14" s="460"/>
      <c r="AP14" s="460"/>
      <c r="AQ14" s="460"/>
      <c r="AR14" s="460"/>
      <c r="AS14" s="461"/>
      <c r="AT14" s="440"/>
      <c r="AU14" s="440"/>
    </row>
    <row r="15" spans="2:47" ht="16.149999999999999" hidden="1" thickBot="1">
      <c r="B15" s="454"/>
      <c r="C15" s="454"/>
      <c r="D15" s="455"/>
      <c r="E15" s="428"/>
      <c r="F15" s="426"/>
      <c r="G15" s="426"/>
      <c r="H15" s="426"/>
      <c r="I15" s="427"/>
      <c r="J15" s="55" t="s">
        <v>435</v>
      </c>
      <c r="K15" s="56" t="s">
        <v>435</v>
      </c>
      <c r="L15" s="56" t="s">
        <v>435</v>
      </c>
      <c r="M15" s="56" t="s">
        <v>435</v>
      </c>
      <c r="N15" s="56" t="s">
        <v>435</v>
      </c>
      <c r="O15" s="57" t="s">
        <v>435</v>
      </c>
      <c r="P15" s="55" t="s">
        <v>435</v>
      </c>
      <c r="Q15" s="56" t="s">
        <v>435</v>
      </c>
      <c r="R15" s="56" t="s">
        <v>435</v>
      </c>
      <c r="S15" s="56" t="s">
        <v>435</v>
      </c>
      <c r="T15" s="56" t="s">
        <v>435</v>
      </c>
      <c r="U15" s="57" t="s">
        <v>435</v>
      </c>
      <c r="V15" s="55" t="s">
        <v>435</v>
      </c>
      <c r="W15" s="56" t="s">
        <v>435</v>
      </c>
      <c r="X15" s="56" t="s">
        <v>435</v>
      </c>
      <c r="Y15" s="56" t="s">
        <v>435</v>
      </c>
      <c r="Z15" s="56" t="s">
        <v>435</v>
      </c>
      <c r="AA15" s="57" t="s">
        <v>435</v>
      </c>
      <c r="AB15" s="55" t="s">
        <v>435</v>
      </c>
      <c r="AC15" s="56" t="s">
        <v>435</v>
      </c>
      <c r="AD15" s="56" t="s">
        <v>435</v>
      </c>
      <c r="AE15" s="56" t="s">
        <v>435</v>
      </c>
      <c r="AF15" s="56" t="s">
        <v>435</v>
      </c>
      <c r="AG15" s="57" t="s">
        <v>435</v>
      </c>
      <c r="AH15" s="58" t="s">
        <v>435</v>
      </c>
      <c r="AI15" s="59" t="s">
        <v>435</v>
      </c>
      <c r="AJ15" s="59" t="s">
        <v>435</v>
      </c>
      <c r="AK15" s="59" t="s">
        <v>435</v>
      </c>
      <c r="AL15" s="59" t="s">
        <v>435</v>
      </c>
      <c r="AN15" s="459"/>
      <c r="AO15" s="460"/>
      <c r="AP15" s="460"/>
      <c r="AQ15" s="460"/>
      <c r="AR15" s="460"/>
      <c r="AS15" s="461"/>
      <c r="AT15" s="36"/>
      <c r="AU15" s="36"/>
    </row>
    <row r="16" spans="2:47" ht="16.149999999999999" hidden="1" thickBot="1">
      <c r="B16" s="454"/>
      <c r="C16" s="454"/>
      <c r="D16" s="455"/>
      <c r="E16" s="428"/>
      <c r="F16" s="426"/>
      <c r="G16" s="426"/>
      <c r="H16" s="426"/>
      <c r="I16" s="427"/>
      <c r="J16" s="55" t="s">
        <v>435</v>
      </c>
      <c r="K16" s="56" t="s">
        <v>435</v>
      </c>
      <c r="L16" s="56" t="s">
        <v>435</v>
      </c>
      <c r="M16" s="56" t="s">
        <v>435</v>
      </c>
      <c r="N16" s="56" t="s">
        <v>435</v>
      </c>
      <c r="O16" s="57" t="s">
        <v>435</v>
      </c>
      <c r="P16" s="55" t="s">
        <v>435</v>
      </c>
      <c r="Q16" s="56" t="s">
        <v>435</v>
      </c>
      <c r="R16" s="56" t="s">
        <v>435</v>
      </c>
      <c r="S16" s="56" t="s">
        <v>435</v>
      </c>
      <c r="T16" s="56" t="s">
        <v>435</v>
      </c>
      <c r="U16" s="57" t="s">
        <v>435</v>
      </c>
      <c r="V16" s="55" t="s">
        <v>435</v>
      </c>
      <c r="W16" s="56" t="s">
        <v>435</v>
      </c>
      <c r="X16" s="56" t="s">
        <v>435</v>
      </c>
      <c r="Y16" s="56" t="s">
        <v>435</v>
      </c>
      <c r="Z16" s="56" t="s">
        <v>435</v>
      </c>
      <c r="AA16" s="57" t="s">
        <v>435</v>
      </c>
      <c r="AB16" s="55" t="s">
        <v>435</v>
      </c>
      <c r="AC16" s="56" t="s">
        <v>435</v>
      </c>
      <c r="AD16" s="56" t="s">
        <v>435</v>
      </c>
      <c r="AE16" s="56" t="s">
        <v>435</v>
      </c>
      <c r="AF16" s="56" t="s">
        <v>435</v>
      </c>
      <c r="AG16" s="57" t="s">
        <v>435</v>
      </c>
      <c r="AH16" s="58" t="s">
        <v>435</v>
      </c>
      <c r="AI16" s="59" t="s">
        <v>435</v>
      </c>
      <c r="AJ16" s="59" t="s">
        <v>435</v>
      </c>
      <c r="AK16" s="59" t="s">
        <v>435</v>
      </c>
      <c r="AL16" s="59" t="s">
        <v>435</v>
      </c>
      <c r="AN16" s="459"/>
      <c r="AO16" s="460"/>
      <c r="AP16" s="460"/>
      <c r="AQ16" s="460"/>
      <c r="AR16" s="460"/>
      <c r="AS16" s="461"/>
      <c r="AT16" s="36"/>
      <c r="AU16" s="36"/>
    </row>
    <row r="17" spans="2:47" ht="16.149999999999999" hidden="1" thickBot="1">
      <c r="B17" s="454"/>
      <c r="C17" s="454"/>
      <c r="D17" s="455"/>
      <c r="E17" s="429"/>
      <c r="F17" s="430"/>
      <c r="G17" s="430"/>
      <c r="H17" s="430"/>
      <c r="I17" s="431"/>
      <c r="J17" s="60" t="s">
        <v>435</v>
      </c>
      <c r="K17" s="61" t="s">
        <v>435</v>
      </c>
      <c r="L17" s="61" t="s">
        <v>435</v>
      </c>
      <c r="M17" s="61" t="s">
        <v>435</v>
      </c>
      <c r="N17" s="61" t="s">
        <v>435</v>
      </c>
      <c r="O17" s="62" t="s">
        <v>435</v>
      </c>
      <c r="P17" s="55" t="s">
        <v>435</v>
      </c>
      <c r="Q17" s="56" t="s">
        <v>435</v>
      </c>
      <c r="R17" s="56" t="s">
        <v>435</v>
      </c>
      <c r="S17" s="56" t="s">
        <v>435</v>
      </c>
      <c r="T17" s="56" t="s">
        <v>435</v>
      </c>
      <c r="U17" s="57" t="s">
        <v>435</v>
      </c>
      <c r="V17" s="60" t="s">
        <v>435</v>
      </c>
      <c r="W17" s="61" t="s">
        <v>435</v>
      </c>
      <c r="X17" s="61" t="s">
        <v>435</v>
      </c>
      <c r="Y17" s="61" t="s">
        <v>435</v>
      </c>
      <c r="Z17" s="61" t="s">
        <v>435</v>
      </c>
      <c r="AA17" s="62" t="s">
        <v>435</v>
      </c>
      <c r="AB17" s="55" t="s">
        <v>435</v>
      </c>
      <c r="AC17" s="56" t="s">
        <v>435</v>
      </c>
      <c r="AD17" s="56" t="s">
        <v>435</v>
      </c>
      <c r="AE17" s="56" t="s">
        <v>435</v>
      </c>
      <c r="AF17" s="56" t="s">
        <v>435</v>
      </c>
      <c r="AG17" s="57" t="s">
        <v>435</v>
      </c>
      <c r="AH17" s="63" t="s">
        <v>435</v>
      </c>
      <c r="AI17" s="64" t="s">
        <v>435</v>
      </c>
      <c r="AJ17" s="64" t="s">
        <v>435</v>
      </c>
      <c r="AK17" s="64" t="s">
        <v>435</v>
      </c>
      <c r="AL17" s="64" t="s">
        <v>435</v>
      </c>
      <c r="AN17" s="462"/>
      <c r="AO17" s="463"/>
      <c r="AP17" s="463"/>
      <c r="AQ17" s="463"/>
      <c r="AR17" s="463"/>
      <c r="AS17" s="464"/>
      <c r="AT17" s="36"/>
      <c r="AU17" s="36"/>
    </row>
    <row r="18" spans="2:47" ht="15.75" customHeight="1">
      <c r="B18" s="454"/>
      <c r="C18" s="454"/>
      <c r="D18" s="455"/>
      <c r="E18" s="422" t="s">
        <v>438</v>
      </c>
      <c r="F18" s="423"/>
      <c r="G18" s="423"/>
      <c r="H18" s="423"/>
      <c r="I18" s="423"/>
      <c r="J18" s="174" t="s">
        <v>435</v>
      </c>
      <c r="K18" s="175" t="s">
        <v>435</v>
      </c>
      <c r="L18" s="175" t="s">
        <v>435</v>
      </c>
      <c r="M18" s="175" t="s">
        <v>435</v>
      </c>
      <c r="N18" s="175" t="s">
        <v>435</v>
      </c>
      <c r="O18" s="176" t="s">
        <v>435</v>
      </c>
      <c r="P18" s="174" t="s">
        <v>435</v>
      </c>
      <c r="Q18" s="175" t="s">
        <v>435</v>
      </c>
      <c r="R18" s="65" t="s">
        <v>435</v>
      </c>
      <c r="S18" s="65" t="s">
        <v>435</v>
      </c>
      <c r="T18" s="65" t="s">
        <v>435</v>
      </c>
      <c r="U18" s="66" t="s">
        <v>435</v>
      </c>
      <c r="V18" s="50" t="s">
        <v>435</v>
      </c>
      <c r="W18" s="51" t="s">
        <v>435</v>
      </c>
      <c r="X18" s="51" t="s">
        <v>435</v>
      </c>
      <c r="Y18" s="51" t="s">
        <v>435</v>
      </c>
      <c r="Z18" s="51" t="s">
        <v>435</v>
      </c>
      <c r="AA18" s="52" t="s">
        <v>435</v>
      </c>
      <c r="AB18" s="50" t="s">
        <v>435</v>
      </c>
      <c r="AC18" s="51" t="s">
        <v>435</v>
      </c>
      <c r="AD18" s="51" t="s">
        <v>435</v>
      </c>
      <c r="AE18" s="51" t="s">
        <v>435</v>
      </c>
      <c r="AF18" s="51" t="s">
        <v>435</v>
      </c>
      <c r="AG18" s="52" t="s">
        <v>435</v>
      </c>
      <c r="AH18" s="53" t="s">
        <v>435</v>
      </c>
      <c r="AI18" s="54" t="s">
        <v>435</v>
      </c>
      <c r="AJ18" s="54" t="s">
        <v>435</v>
      </c>
      <c r="AK18" s="54" t="s">
        <v>435</v>
      </c>
      <c r="AL18" s="54" t="s">
        <v>435</v>
      </c>
      <c r="AN18" s="465" t="s">
        <v>439</v>
      </c>
      <c r="AO18" s="466"/>
      <c r="AP18" s="466"/>
      <c r="AQ18" s="466"/>
      <c r="AR18" s="466"/>
      <c r="AS18" s="466"/>
      <c r="AT18" s="471" t="s">
        <v>440</v>
      </c>
      <c r="AU18" s="472"/>
    </row>
    <row r="19" spans="2:47" ht="15.75" customHeight="1">
      <c r="B19" s="454"/>
      <c r="C19" s="454"/>
      <c r="D19" s="455"/>
      <c r="E19" s="425"/>
      <c r="F19" s="426"/>
      <c r="G19" s="426"/>
      <c r="H19" s="426"/>
      <c r="I19" s="426"/>
      <c r="J19" s="177" t="s">
        <v>435</v>
      </c>
      <c r="K19" s="178" t="s">
        <v>435</v>
      </c>
      <c r="L19" s="178" t="s">
        <v>435</v>
      </c>
      <c r="M19" s="178" t="s">
        <v>435</v>
      </c>
      <c r="N19" s="178" t="s">
        <v>435</v>
      </c>
      <c r="O19" s="179" t="s">
        <v>435</v>
      </c>
      <c r="P19" s="177" t="s">
        <v>435</v>
      </c>
      <c r="Q19" s="178" t="s">
        <v>435</v>
      </c>
      <c r="R19" s="68" t="s">
        <v>435</v>
      </c>
      <c r="S19" s="68" t="s">
        <v>435</v>
      </c>
      <c r="T19" s="68" t="s">
        <v>435</v>
      </c>
      <c r="U19" s="69" t="s">
        <v>435</v>
      </c>
      <c r="V19" s="55" t="s">
        <v>435</v>
      </c>
      <c r="W19" s="56" t="s">
        <v>435</v>
      </c>
      <c r="X19" s="56" t="s">
        <v>435</v>
      </c>
      <c r="Y19" s="56" t="s">
        <v>435</v>
      </c>
      <c r="Z19" s="56" t="s">
        <v>435</v>
      </c>
      <c r="AA19" s="57" t="s">
        <v>435</v>
      </c>
      <c r="AB19" s="55" t="s">
        <v>435</v>
      </c>
      <c r="AC19" s="56" t="s">
        <v>435</v>
      </c>
      <c r="AD19" s="56" t="s">
        <v>435</v>
      </c>
      <c r="AE19" s="56" t="s">
        <v>435</v>
      </c>
      <c r="AF19" s="56" t="s">
        <v>435</v>
      </c>
      <c r="AG19" s="57" t="s">
        <v>435</v>
      </c>
      <c r="AH19" s="58" t="s">
        <v>435</v>
      </c>
      <c r="AI19" s="59" t="s">
        <v>435</v>
      </c>
      <c r="AJ19" s="59" t="s">
        <v>435</v>
      </c>
      <c r="AK19" s="59" t="s">
        <v>435</v>
      </c>
      <c r="AL19" s="59" t="s">
        <v>435</v>
      </c>
      <c r="AN19" s="467"/>
      <c r="AO19" s="468"/>
      <c r="AP19" s="468"/>
      <c r="AQ19" s="468"/>
      <c r="AR19" s="468"/>
      <c r="AS19" s="468"/>
      <c r="AT19" s="473"/>
      <c r="AU19" s="474"/>
    </row>
    <row r="20" spans="2:47" ht="15.75" customHeight="1">
      <c r="B20" s="454"/>
      <c r="C20" s="454"/>
      <c r="D20" s="455"/>
      <c r="E20" s="428"/>
      <c r="F20" s="426"/>
      <c r="G20" s="426"/>
      <c r="H20" s="426"/>
      <c r="I20" s="426"/>
      <c r="J20" s="177" t="s">
        <v>435</v>
      </c>
      <c r="K20" s="178" t="s">
        <v>435</v>
      </c>
      <c r="L20" s="178" t="s">
        <v>435</v>
      </c>
      <c r="M20" s="178" t="s">
        <v>435</v>
      </c>
      <c r="N20" s="178" t="s">
        <v>435</v>
      </c>
      <c r="O20" s="179" t="s">
        <v>435</v>
      </c>
      <c r="P20" s="177" t="s">
        <v>435</v>
      </c>
      <c r="Q20" s="178" t="s">
        <v>435</v>
      </c>
      <c r="R20" s="68" t="s">
        <v>435</v>
      </c>
      <c r="S20" s="68" t="s">
        <v>435</v>
      </c>
      <c r="T20" s="68" t="s">
        <v>435</v>
      </c>
      <c r="U20" s="69" t="s">
        <v>435</v>
      </c>
      <c r="V20" s="55" t="s">
        <v>435</v>
      </c>
      <c r="W20" s="56" t="s">
        <v>435</v>
      </c>
      <c r="X20" s="56" t="s">
        <v>435</v>
      </c>
      <c r="Y20" s="56" t="s">
        <v>435</v>
      </c>
      <c r="Z20" s="56" t="s">
        <v>435</v>
      </c>
      <c r="AA20" s="57" t="s">
        <v>435</v>
      </c>
      <c r="AB20" s="55" t="s">
        <v>435</v>
      </c>
      <c r="AC20" s="56" t="s">
        <v>435</v>
      </c>
      <c r="AD20" s="56" t="s">
        <v>435</v>
      </c>
      <c r="AE20" s="56" t="s">
        <v>435</v>
      </c>
      <c r="AF20" s="56" t="s">
        <v>435</v>
      </c>
      <c r="AG20" s="57" t="s">
        <v>435</v>
      </c>
      <c r="AH20" s="58" t="s">
        <v>435</v>
      </c>
      <c r="AI20" s="59" t="s">
        <v>435</v>
      </c>
      <c r="AJ20" s="59" t="s">
        <v>435</v>
      </c>
      <c r="AK20" s="59" t="s">
        <v>435</v>
      </c>
      <c r="AL20" s="59" t="s">
        <v>435</v>
      </c>
      <c r="AN20" s="467"/>
      <c r="AO20" s="468"/>
      <c r="AP20" s="468"/>
      <c r="AQ20" s="468"/>
      <c r="AR20" s="468"/>
      <c r="AS20" s="468"/>
      <c r="AT20" s="473"/>
      <c r="AU20" s="474"/>
    </row>
    <row r="21" spans="2:47" ht="15.75" customHeight="1">
      <c r="B21" s="454"/>
      <c r="C21" s="454"/>
      <c r="D21" s="455"/>
      <c r="E21" s="428"/>
      <c r="F21" s="426"/>
      <c r="G21" s="426"/>
      <c r="H21" s="426"/>
      <c r="I21" s="426"/>
      <c r="J21" s="177" t="s">
        <v>435</v>
      </c>
      <c r="K21" s="178" t="s">
        <v>435</v>
      </c>
      <c r="L21" s="178" t="s">
        <v>435</v>
      </c>
      <c r="M21" s="178" t="s">
        <v>435</v>
      </c>
      <c r="N21" s="178" t="s">
        <v>435</v>
      </c>
      <c r="O21" s="179" t="s">
        <v>435</v>
      </c>
      <c r="P21" s="177" t="s">
        <v>435</v>
      </c>
      <c r="Q21" s="178" t="s">
        <v>435</v>
      </c>
      <c r="R21" s="68" t="s">
        <v>435</v>
      </c>
      <c r="S21" s="68" t="s">
        <v>435</v>
      </c>
      <c r="T21" s="68" t="s">
        <v>435</v>
      </c>
      <c r="U21" s="69" t="s">
        <v>435</v>
      </c>
      <c r="V21" s="55" t="s">
        <v>435</v>
      </c>
      <c r="W21" s="56" t="s">
        <v>435</v>
      </c>
      <c r="X21" s="56" t="s">
        <v>435</v>
      </c>
      <c r="Y21" s="56" t="s">
        <v>435</v>
      </c>
      <c r="Z21" s="56" t="s">
        <v>435</v>
      </c>
      <c r="AA21" s="57" t="s">
        <v>435</v>
      </c>
      <c r="AB21" s="55" t="s">
        <v>435</v>
      </c>
      <c r="AC21" s="56" t="s">
        <v>435</v>
      </c>
      <c r="AD21" s="56" t="s">
        <v>435</v>
      </c>
      <c r="AE21" s="56" t="s">
        <v>435</v>
      </c>
      <c r="AF21" s="56" t="s">
        <v>435</v>
      </c>
      <c r="AG21" s="57" t="s">
        <v>435</v>
      </c>
      <c r="AH21" s="58" t="s">
        <v>435</v>
      </c>
      <c r="AI21" s="59" t="s">
        <v>435</v>
      </c>
      <c r="AJ21" s="59" t="s">
        <v>435</v>
      </c>
      <c r="AK21" s="59" t="s">
        <v>435</v>
      </c>
      <c r="AL21" s="59" t="s">
        <v>435</v>
      </c>
      <c r="AN21" s="467"/>
      <c r="AO21" s="468"/>
      <c r="AP21" s="468"/>
      <c r="AQ21" s="468"/>
      <c r="AR21" s="468"/>
      <c r="AS21" s="468"/>
      <c r="AT21" s="473"/>
      <c r="AU21" s="474"/>
    </row>
    <row r="22" spans="2:47" ht="15.75" customHeight="1">
      <c r="B22" s="454"/>
      <c r="C22" s="454"/>
      <c r="D22" s="455"/>
      <c r="E22" s="428"/>
      <c r="F22" s="426"/>
      <c r="G22" s="426"/>
      <c r="H22" s="426"/>
      <c r="I22" s="426"/>
      <c r="J22" s="177" t="s">
        <v>435</v>
      </c>
      <c r="K22" s="178" t="s">
        <v>435</v>
      </c>
      <c r="L22" s="178" t="s">
        <v>435</v>
      </c>
      <c r="M22" s="178" t="s">
        <v>435</v>
      </c>
      <c r="N22" s="178" t="s">
        <v>435</v>
      </c>
      <c r="O22" s="179" t="s">
        <v>435</v>
      </c>
      <c r="P22" s="177" t="s">
        <v>435</v>
      </c>
      <c r="Q22" s="178" t="s">
        <v>435</v>
      </c>
      <c r="R22" s="68" t="s">
        <v>435</v>
      </c>
      <c r="S22" s="68" t="s">
        <v>435</v>
      </c>
      <c r="T22" s="68" t="s">
        <v>435</v>
      </c>
      <c r="U22" s="69" t="s">
        <v>435</v>
      </c>
      <c r="V22" s="55" t="s">
        <v>435</v>
      </c>
      <c r="W22" s="56" t="s">
        <v>435</v>
      </c>
      <c r="X22" s="56" t="s">
        <v>435</v>
      </c>
      <c r="Y22" s="56" t="s">
        <v>435</v>
      </c>
      <c r="Z22" s="56" t="s">
        <v>435</v>
      </c>
      <c r="AA22" s="57" t="s">
        <v>435</v>
      </c>
      <c r="AB22" s="55" t="s">
        <v>435</v>
      </c>
      <c r="AC22" s="56" t="s">
        <v>435</v>
      </c>
      <c r="AD22" s="56" t="s">
        <v>435</v>
      </c>
      <c r="AE22" s="56" t="s">
        <v>435</v>
      </c>
      <c r="AF22" s="56" t="s">
        <v>435</v>
      </c>
      <c r="AG22" s="57" t="s">
        <v>435</v>
      </c>
      <c r="AH22" s="58" t="s">
        <v>435</v>
      </c>
      <c r="AI22" s="59" t="s">
        <v>435</v>
      </c>
      <c r="AJ22" s="59" t="s">
        <v>435</v>
      </c>
      <c r="AK22" s="59" t="s">
        <v>435</v>
      </c>
      <c r="AL22" s="59" t="s">
        <v>435</v>
      </c>
      <c r="AN22" s="467"/>
      <c r="AO22" s="468"/>
      <c r="AP22" s="468"/>
      <c r="AQ22" s="468"/>
      <c r="AR22" s="468"/>
      <c r="AS22" s="468"/>
      <c r="AT22" s="473"/>
      <c r="AU22" s="474"/>
    </row>
    <row r="23" spans="2:47" ht="0.75" customHeight="1">
      <c r="B23" s="454"/>
      <c r="C23" s="454"/>
      <c r="D23" s="455"/>
      <c r="E23" s="428"/>
      <c r="F23" s="426"/>
      <c r="G23" s="426"/>
      <c r="H23" s="426"/>
      <c r="I23" s="426"/>
      <c r="J23" s="177" t="s">
        <v>435</v>
      </c>
      <c r="K23" s="178" t="s">
        <v>435</v>
      </c>
      <c r="L23" s="178" t="s">
        <v>435</v>
      </c>
      <c r="M23" s="178" t="s">
        <v>435</v>
      </c>
      <c r="N23" s="178" t="s">
        <v>435</v>
      </c>
      <c r="O23" s="179" t="s">
        <v>435</v>
      </c>
      <c r="P23" s="177" t="s">
        <v>435</v>
      </c>
      <c r="Q23" s="178" t="s">
        <v>435</v>
      </c>
      <c r="R23" s="68" t="s">
        <v>435</v>
      </c>
      <c r="S23" s="68" t="s">
        <v>435</v>
      </c>
      <c r="T23" s="68" t="s">
        <v>435</v>
      </c>
      <c r="U23" s="69" t="s">
        <v>435</v>
      </c>
      <c r="V23" s="55" t="s">
        <v>435</v>
      </c>
      <c r="W23" s="56" t="s">
        <v>435</v>
      </c>
      <c r="X23" s="56" t="s">
        <v>435</v>
      </c>
      <c r="Y23" s="56" t="s">
        <v>435</v>
      </c>
      <c r="Z23" s="56" t="s">
        <v>435</v>
      </c>
      <c r="AA23" s="57" t="s">
        <v>435</v>
      </c>
      <c r="AB23" s="55" t="s">
        <v>435</v>
      </c>
      <c r="AC23" s="56" t="s">
        <v>435</v>
      </c>
      <c r="AD23" s="56" t="s">
        <v>435</v>
      </c>
      <c r="AE23" s="56" t="s">
        <v>435</v>
      </c>
      <c r="AF23" s="56" t="s">
        <v>435</v>
      </c>
      <c r="AG23" s="57" t="s">
        <v>435</v>
      </c>
      <c r="AH23" s="58" t="s">
        <v>435</v>
      </c>
      <c r="AI23" s="59" t="s">
        <v>435</v>
      </c>
      <c r="AJ23" s="59" t="s">
        <v>435</v>
      </c>
      <c r="AK23" s="59" t="s">
        <v>435</v>
      </c>
      <c r="AL23" s="59" t="s">
        <v>435</v>
      </c>
      <c r="AN23" s="467"/>
      <c r="AO23" s="468"/>
      <c r="AP23" s="468"/>
      <c r="AQ23" s="468"/>
      <c r="AR23" s="468"/>
      <c r="AS23" s="468"/>
      <c r="AT23" s="473"/>
      <c r="AU23" s="474"/>
    </row>
    <row r="24" spans="2:47" ht="15.75" hidden="1" customHeight="1">
      <c r="B24" s="454"/>
      <c r="C24" s="454"/>
      <c r="D24" s="455"/>
      <c r="E24" s="428"/>
      <c r="F24" s="426"/>
      <c r="G24" s="426"/>
      <c r="H24" s="426"/>
      <c r="I24" s="426"/>
      <c r="J24" s="177" t="s">
        <v>435</v>
      </c>
      <c r="K24" s="178" t="s">
        <v>435</v>
      </c>
      <c r="L24" s="178" t="s">
        <v>435</v>
      </c>
      <c r="M24" s="178" t="s">
        <v>435</v>
      </c>
      <c r="N24" s="178" t="s">
        <v>435</v>
      </c>
      <c r="O24" s="179" t="s">
        <v>435</v>
      </c>
      <c r="P24" s="177" t="s">
        <v>435</v>
      </c>
      <c r="Q24" s="178" t="s">
        <v>435</v>
      </c>
      <c r="R24" s="68" t="s">
        <v>435</v>
      </c>
      <c r="S24" s="68" t="s">
        <v>435</v>
      </c>
      <c r="T24" s="68" t="s">
        <v>435</v>
      </c>
      <c r="U24" s="69" t="s">
        <v>435</v>
      </c>
      <c r="V24" s="55" t="s">
        <v>435</v>
      </c>
      <c r="W24" s="56" t="s">
        <v>435</v>
      </c>
      <c r="X24" s="56" t="s">
        <v>435</v>
      </c>
      <c r="Y24" s="56" t="s">
        <v>435</v>
      </c>
      <c r="Z24" s="56" t="s">
        <v>435</v>
      </c>
      <c r="AA24" s="57" t="s">
        <v>435</v>
      </c>
      <c r="AB24" s="55" t="s">
        <v>435</v>
      </c>
      <c r="AC24" s="56" t="s">
        <v>435</v>
      </c>
      <c r="AD24" s="56" t="s">
        <v>435</v>
      </c>
      <c r="AE24" s="56" t="s">
        <v>435</v>
      </c>
      <c r="AF24" s="56" t="s">
        <v>435</v>
      </c>
      <c r="AG24" s="57" t="s">
        <v>435</v>
      </c>
      <c r="AH24" s="58" t="s">
        <v>435</v>
      </c>
      <c r="AI24" s="59" t="s">
        <v>435</v>
      </c>
      <c r="AJ24" s="59" t="s">
        <v>435</v>
      </c>
      <c r="AK24" s="59" t="s">
        <v>435</v>
      </c>
      <c r="AL24" s="59" t="s">
        <v>435</v>
      </c>
      <c r="AN24" s="467"/>
      <c r="AO24" s="468"/>
      <c r="AP24" s="468"/>
      <c r="AQ24" s="468"/>
      <c r="AR24" s="468"/>
      <c r="AS24" s="468"/>
      <c r="AT24" s="473"/>
      <c r="AU24" s="474"/>
    </row>
    <row r="25" spans="2:47" ht="15.75" hidden="1" customHeight="1" thickBot="1">
      <c r="B25" s="454"/>
      <c r="C25" s="454"/>
      <c r="D25" s="455"/>
      <c r="E25" s="428"/>
      <c r="F25" s="426"/>
      <c r="G25" s="426"/>
      <c r="H25" s="426"/>
      <c r="I25" s="426"/>
      <c r="J25" s="177" t="s">
        <v>435</v>
      </c>
      <c r="K25" s="178" t="s">
        <v>435</v>
      </c>
      <c r="L25" s="178" t="s">
        <v>435</v>
      </c>
      <c r="M25" s="178" t="s">
        <v>435</v>
      </c>
      <c r="N25" s="178" t="s">
        <v>435</v>
      </c>
      <c r="O25" s="179" t="s">
        <v>435</v>
      </c>
      <c r="P25" s="177" t="s">
        <v>435</v>
      </c>
      <c r="Q25" s="178" t="s">
        <v>435</v>
      </c>
      <c r="R25" s="68" t="s">
        <v>435</v>
      </c>
      <c r="S25" s="68" t="s">
        <v>435</v>
      </c>
      <c r="T25" s="68" t="s">
        <v>435</v>
      </c>
      <c r="U25" s="69" t="s">
        <v>435</v>
      </c>
      <c r="V25" s="55" t="s">
        <v>435</v>
      </c>
      <c r="W25" s="56" t="s">
        <v>435</v>
      </c>
      <c r="X25" s="56" t="s">
        <v>435</v>
      </c>
      <c r="Y25" s="56" t="s">
        <v>435</v>
      </c>
      <c r="Z25" s="56" t="s">
        <v>435</v>
      </c>
      <c r="AA25" s="57" t="s">
        <v>435</v>
      </c>
      <c r="AB25" s="55" t="s">
        <v>435</v>
      </c>
      <c r="AC25" s="56" t="s">
        <v>435</v>
      </c>
      <c r="AD25" s="56" t="s">
        <v>435</v>
      </c>
      <c r="AE25" s="56" t="s">
        <v>435</v>
      </c>
      <c r="AF25" s="56" t="s">
        <v>435</v>
      </c>
      <c r="AG25" s="57" t="s">
        <v>435</v>
      </c>
      <c r="AH25" s="58" t="s">
        <v>435</v>
      </c>
      <c r="AI25" s="59" t="s">
        <v>435</v>
      </c>
      <c r="AJ25" s="59" t="s">
        <v>435</v>
      </c>
      <c r="AK25" s="59" t="s">
        <v>435</v>
      </c>
      <c r="AL25" s="59" t="s">
        <v>435</v>
      </c>
      <c r="AN25" s="467"/>
      <c r="AO25" s="468"/>
      <c r="AP25" s="468"/>
      <c r="AQ25" s="468"/>
      <c r="AR25" s="468"/>
      <c r="AS25" s="468"/>
      <c r="AT25" s="473"/>
      <c r="AU25" s="474"/>
    </row>
    <row r="26" spans="2:47" ht="15.75" hidden="1" customHeight="1" thickBot="1">
      <c r="B26" s="454"/>
      <c r="C26" s="454"/>
      <c r="D26" s="455"/>
      <c r="E26" s="428"/>
      <c r="F26" s="426"/>
      <c r="G26" s="426"/>
      <c r="H26" s="426"/>
      <c r="I26" s="426"/>
      <c r="J26" s="177" t="s">
        <v>435</v>
      </c>
      <c r="K26" s="178" t="s">
        <v>435</v>
      </c>
      <c r="L26" s="178" t="s">
        <v>435</v>
      </c>
      <c r="M26" s="178" t="s">
        <v>435</v>
      </c>
      <c r="N26" s="178" t="s">
        <v>435</v>
      </c>
      <c r="O26" s="179" t="s">
        <v>435</v>
      </c>
      <c r="P26" s="177" t="s">
        <v>435</v>
      </c>
      <c r="Q26" s="178" t="s">
        <v>435</v>
      </c>
      <c r="R26" s="68" t="s">
        <v>435</v>
      </c>
      <c r="S26" s="68" t="s">
        <v>435</v>
      </c>
      <c r="T26" s="68" t="s">
        <v>435</v>
      </c>
      <c r="U26" s="69" t="s">
        <v>435</v>
      </c>
      <c r="V26" s="55" t="s">
        <v>435</v>
      </c>
      <c r="W26" s="56" t="s">
        <v>435</v>
      </c>
      <c r="X26" s="56" t="s">
        <v>435</v>
      </c>
      <c r="Y26" s="56" t="s">
        <v>435</v>
      </c>
      <c r="Z26" s="56" t="s">
        <v>435</v>
      </c>
      <c r="AA26" s="57" t="s">
        <v>435</v>
      </c>
      <c r="AB26" s="55" t="s">
        <v>435</v>
      </c>
      <c r="AC26" s="56" t="s">
        <v>435</v>
      </c>
      <c r="AD26" s="56" t="s">
        <v>435</v>
      </c>
      <c r="AE26" s="56" t="s">
        <v>435</v>
      </c>
      <c r="AF26" s="56" t="s">
        <v>435</v>
      </c>
      <c r="AG26" s="57" t="s">
        <v>435</v>
      </c>
      <c r="AH26" s="58" t="s">
        <v>435</v>
      </c>
      <c r="AI26" s="59" t="s">
        <v>435</v>
      </c>
      <c r="AJ26" s="59" t="s">
        <v>435</v>
      </c>
      <c r="AK26" s="59" t="s">
        <v>435</v>
      </c>
      <c r="AL26" s="59" t="s">
        <v>435</v>
      </c>
      <c r="AN26" s="467"/>
      <c r="AO26" s="468"/>
      <c r="AP26" s="468"/>
      <c r="AQ26" s="468"/>
      <c r="AR26" s="468"/>
      <c r="AS26" s="468"/>
      <c r="AT26" s="473"/>
      <c r="AU26" s="474"/>
    </row>
    <row r="27" spans="2:47" ht="21" customHeight="1" thickBot="1">
      <c r="B27" s="454"/>
      <c r="C27" s="454"/>
      <c r="D27" s="455"/>
      <c r="E27" s="429"/>
      <c r="F27" s="430"/>
      <c r="G27" s="430"/>
      <c r="H27" s="430"/>
      <c r="I27" s="430"/>
      <c r="J27" s="180" t="s">
        <v>435</v>
      </c>
      <c r="K27" s="181" t="s">
        <v>435</v>
      </c>
      <c r="L27" s="181" t="s">
        <v>435</v>
      </c>
      <c r="M27" s="181" t="s">
        <v>435</v>
      </c>
      <c r="N27" s="181" t="s">
        <v>435</v>
      </c>
      <c r="O27" s="182" t="s">
        <v>435</v>
      </c>
      <c r="P27" s="180" t="s">
        <v>435</v>
      </c>
      <c r="Q27" s="181" t="s">
        <v>435</v>
      </c>
      <c r="R27" s="71" t="s">
        <v>435</v>
      </c>
      <c r="S27" s="71" t="s">
        <v>435</v>
      </c>
      <c r="T27" s="71" t="s">
        <v>435</v>
      </c>
      <c r="U27" s="72" t="s">
        <v>435</v>
      </c>
      <c r="V27" s="60" t="s">
        <v>435</v>
      </c>
      <c r="W27" s="61" t="s">
        <v>435</v>
      </c>
      <c r="X27" s="61" t="s">
        <v>435</v>
      </c>
      <c r="Y27" s="61" t="s">
        <v>435</v>
      </c>
      <c r="Z27" s="61" t="s">
        <v>435</v>
      </c>
      <c r="AA27" s="62" t="s">
        <v>435</v>
      </c>
      <c r="AB27" s="60" t="s">
        <v>435</v>
      </c>
      <c r="AC27" s="61" t="s">
        <v>435</v>
      </c>
      <c r="AD27" s="61" t="s">
        <v>435</v>
      </c>
      <c r="AE27" s="61" t="s">
        <v>435</v>
      </c>
      <c r="AF27" s="61" t="s">
        <v>435</v>
      </c>
      <c r="AG27" s="62" t="s">
        <v>435</v>
      </c>
      <c r="AH27" s="63" t="s">
        <v>435</v>
      </c>
      <c r="AI27" s="64" t="s">
        <v>435</v>
      </c>
      <c r="AJ27" s="64" t="s">
        <v>435</v>
      </c>
      <c r="AK27" s="64" t="s">
        <v>435</v>
      </c>
      <c r="AL27" s="64" t="s">
        <v>435</v>
      </c>
      <c r="AN27" s="469"/>
      <c r="AO27" s="470"/>
      <c r="AP27" s="470"/>
      <c r="AQ27" s="470"/>
      <c r="AR27" s="470"/>
      <c r="AS27" s="470"/>
      <c r="AT27" s="475"/>
      <c r="AU27" s="476"/>
    </row>
    <row r="28" spans="2:47" ht="15.75" customHeight="1">
      <c r="B28" s="454"/>
      <c r="C28" s="454"/>
      <c r="D28" s="455"/>
      <c r="E28" s="422" t="s">
        <v>441</v>
      </c>
      <c r="F28" s="423"/>
      <c r="G28" s="423"/>
      <c r="H28" s="423"/>
      <c r="I28" s="424"/>
      <c r="J28" s="174" t="s">
        <v>435</v>
      </c>
      <c r="K28" s="175" t="s">
        <v>435</v>
      </c>
      <c r="L28" s="175" t="s">
        <v>435</v>
      </c>
      <c r="M28" s="175" t="s">
        <v>435</v>
      </c>
      <c r="N28" s="175" t="s">
        <v>435</v>
      </c>
      <c r="O28" s="176" t="s">
        <v>435</v>
      </c>
      <c r="P28" s="174" t="s">
        <v>435</v>
      </c>
      <c r="Q28" s="175" t="s">
        <v>435</v>
      </c>
      <c r="R28" s="175" t="s">
        <v>435</v>
      </c>
      <c r="S28" s="175" t="s">
        <v>435</v>
      </c>
      <c r="T28" s="175" t="s">
        <v>435</v>
      </c>
      <c r="U28" s="176" t="s">
        <v>435</v>
      </c>
      <c r="V28" s="174" t="s">
        <v>435</v>
      </c>
      <c r="W28" s="175" t="s">
        <v>435</v>
      </c>
      <c r="X28" s="65" t="s">
        <v>435</v>
      </c>
      <c r="Y28" s="65" t="s">
        <v>435</v>
      </c>
      <c r="Z28" s="65" t="s">
        <v>435</v>
      </c>
      <c r="AA28" s="66" t="s">
        <v>435</v>
      </c>
      <c r="AB28" s="50" t="s">
        <v>435</v>
      </c>
      <c r="AC28" s="51" t="s">
        <v>435</v>
      </c>
      <c r="AD28" s="51" t="s">
        <v>435</v>
      </c>
      <c r="AE28" s="51" t="s">
        <v>435</v>
      </c>
      <c r="AF28" s="51" t="s">
        <v>435</v>
      </c>
      <c r="AG28" s="52" t="s">
        <v>435</v>
      </c>
      <c r="AH28" s="53" t="s">
        <v>435</v>
      </c>
      <c r="AI28" s="54" t="s">
        <v>435</v>
      </c>
      <c r="AJ28" s="54" t="s">
        <v>435</v>
      </c>
      <c r="AK28" s="54" t="s">
        <v>435</v>
      </c>
      <c r="AL28" s="54" t="s">
        <v>435</v>
      </c>
      <c r="AN28" s="432" t="s">
        <v>363</v>
      </c>
      <c r="AO28" s="433"/>
      <c r="AP28" s="433"/>
      <c r="AQ28" s="433"/>
      <c r="AR28" s="433"/>
      <c r="AS28" s="433"/>
      <c r="AT28" s="440" t="s">
        <v>442</v>
      </c>
      <c r="AU28" s="440"/>
    </row>
    <row r="29" spans="2:47" ht="15.6">
      <c r="B29" s="454"/>
      <c r="C29" s="454"/>
      <c r="D29" s="455"/>
      <c r="E29" s="425"/>
      <c r="F29" s="426"/>
      <c r="G29" s="426"/>
      <c r="H29" s="426"/>
      <c r="I29" s="427"/>
      <c r="J29" s="177" t="s">
        <v>435</v>
      </c>
      <c r="K29" s="178" t="s">
        <v>435</v>
      </c>
      <c r="L29" s="178" t="s">
        <v>435</v>
      </c>
      <c r="M29" s="178" t="s">
        <v>435</v>
      </c>
      <c r="N29" s="178" t="s">
        <v>435</v>
      </c>
      <c r="O29" s="179" t="s">
        <v>435</v>
      </c>
      <c r="P29" s="177" t="s">
        <v>435</v>
      </c>
      <c r="Q29" s="178" t="s">
        <v>435</v>
      </c>
      <c r="R29" s="178" t="s">
        <v>435</v>
      </c>
      <c r="S29" s="178" t="s">
        <v>435</v>
      </c>
      <c r="T29" s="178" t="s">
        <v>435</v>
      </c>
      <c r="U29" s="179" t="s">
        <v>435</v>
      </c>
      <c r="V29" s="177" t="s">
        <v>435</v>
      </c>
      <c r="W29" s="178" t="s">
        <v>435</v>
      </c>
      <c r="X29" s="68" t="s">
        <v>435</v>
      </c>
      <c r="Y29" s="68" t="s">
        <v>435</v>
      </c>
      <c r="Z29" s="68" t="s">
        <v>435</v>
      </c>
      <c r="AA29" s="69" t="s">
        <v>435</v>
      </c>
      <c r="AB29" s="55" t="s">
        <v>435</v>
      </c>
      <c r="AC29" s="56" t="s">
        <v>435</v>
      </c>
      <c r="AD29" s="56" t="s">
        <v>435</v>
      </c>
      <c r="AE29" s="56" t="s">
        <v>435</v>
      </c>
      <c r="AF29" s="56" t="s">
        <v>435</v>
      </c>
      <c r="AG29" s="57" t="s">
        <v>435</v>
      </c>
      <c r="AH29" s="58" t="s">
        <v>435</v>
      </c>
      <c r="AI29" s="59" t="s">
        <v>435</v>
      </c>
      <c r="AJ29" s="59" t="s">
        <v>435</v>
      </c>
      <c r="AK29" s="59" t="s">
        <v>435</v>
      </c>
      <c r="AL29" s="59" t="s">
        <v>435</v>
      </c>
      <c r="AN29" s="434"/>
      <c r="AO29" s="435"/>
      <c r="AP29" s="435"/>
      <c r="AQ29" s="435"/>
      <c r="AR29" s="435"/>
      <c r="AS29" s="435"/>
      <c r="AT29" s="440"/>
      <c r="AU29" s="440"/>
    </row>
    <row r="30" spans="2:47" ht="15.6">
      <c r="B30" s="454"/>
      <c r="C30" s="454"/>
      <c r="D30" s="455"/>
      <c r="E30" s="428"/>
      <c r="F30" s="426"/>
      <c r="G30" s="426"/>
      <c r="H30" s="426"/>
      <c r="I30" s="427"/>
      <c r="J30" s="177" t="s">
        <v>435</v>
      </c>
      <c r="K30" s="178" t="s">
        <v>435</v>
      </c>
      <c r="L30" s="178" t="s">
        <v>435</v>
      </c>
      <c r="M30" s="178" t="s">
        <v>435</v>
      </c>
      <c r="N30" s="178" t="s">
        <v>435</v>
      </c>
      <c r="O30" s="179" t="s">
        <v>435</v>
      </c>
      <c r="P30" s="177" t="s">
        <v>435</v>
      </c>
      <c r="Q30" s="178" t="s">
        <v>435</v>
      </c>
      <c r="R30" s="178" t="s">
        <v>435</v>
      </c>
      <c r="S30" s="178" t="s">
        <v>435</v>
      </c>
      <c r="T30" s="178" t="s">
        <v>435</v>
      </c>
      <c r="U30" s="179" t="s">
        <v>435</v>
      </c>
      <c r="V30" s="177" t="s">
        <v>435</v>
      </c>
      <c r="W30" s="178" t="s">
        <v>435</v>
      </c>
      <c r="X30" s="68" t="s">
        <v>435</v>
      </c>
      <c r="Y30" s="68" t="s">
        <v>435</v>
      </c>
      <c r="Z30" s="68" t="s">
        <v>435</v>
      </c>
      <c r="AA30" s="69" t="s">
        <v>435</v>
      </c>
      <c r="AB30" s="55" t="s">
        <v>435</v>
      </c>
      <c r="AC30" s="56" t="s">
        <v>435</v>
      </c>
      <c r="AD30" s="56" t="s">
        <v>435</v>
      </c>
      <c r="AE30" s="56" t="s">
        <v>435</v>
      </c>
      <c r="AF30" s="56" t="s">
        <v>435</v>
      </c>
      <c r="AG30" s="57" t="s">
        <v>435</v>
      </c>
      <c r="AH30" s="58" t="s">
        <v>435</v>
      </c>
      <c r="AI30" s="59" t="s">
        <v>435</v>
      </c>
      <c r="AJ30" s="59" t="s">
        <v>435</v>
      </c>
      <c r="AK30" s="59" t="s">
        <v>435</v>
      </c>
      <c r="AL30" s="59" t="s">
        <v>435</v>
      </c>
      <c r="AN30" s="434"/>
      <c r="AO30" s="435"/>
      <c r="AP30" s="435"/>
      <c r="AQ30" s="435"/>
      <c r="AR30" s="435"/>
      <c r="AS30" s="435"/>
      <c r="AT30" s="440"/>
      <c r="AU30" s="440"/>
    </row>
    <row r="31" spans="2:47" ht="15.6">
      <c r="B31" s="454"/>
      <c r="C31" s="454"/>
      <c r="D31" s="455"/>
      <c r="E31" s="428"/>
      <c r="F31" s="426"/>
      <c r="G31" s="426"/>
      <c r="H31" s="426"/>
      <c r="I31" s="427"/>
      <c r="J31" s="177" t="s">
        <v>435</v>
      </c>
      <c r="K31" s="178" t="s">
        <v>435</v>
      </c>
      <c r="L31" s="178" t="s">
        <v>435</v>
      </c>
      <c r="M31" s="178" t="s">
        <v>435</v>
      </c>
      <c r="N31" s="178" t="s">
        <v>435</v>
      </c>
      <c r="O31" s="179" t="s">
        <v>435</v>
      </c>
      <c r="P31" s="177" t="s">
        <v>435</v>
      </c>
      <c r="Q31" s="178" t="s">
        <v>435</v>
      </c>
      <c r="R31" s="178" t="s">
        <v>435</v>
      </c>
      <c r="S31" s="178" t="s">
        <v>435</v>
      </c>
      <c r="T31" s="178" t="s">
        <v>435</v>
      </c>
      <c r="U31" s="179" t="s">
        <v>435</v>
      </c>
      <c r="V31" s="177" t="s">
        <v>435</v>
      </c>
      <c r="W31" s="178" t="s">
        <v>435</v>
      </c>
      <c r="X31" s="68" t="s">
        <v>435</v>
      </c>
      <c r="Y31" s="68" t="s">
        <v>435</v>
      </c>
      <c r="Z31" s="68" t="s">
        <v>435</v>
      </c>
      <c r="AA31" s="69" t="s">
        <v>435</v>
      </c>
      <c r="AB31" s="55" t="s">
        <v>435</v>
      </c>
      <c r="AC31" s="56" t="s">
        <v>435</v>
      </c>
      <c r="AD31" s="56" t="s">
        <v>435</v>
      </c>
      <c r="AE31" s="56" t="s">
        <v>435</v>
      </c>
      <c r="AF31" s="56" t="s">
        <v>435</v>
      </c>
      <c r="AG31" s="57" t="s">
        <v>435</v>
      </c>
      <c r="AH31" s="58" t="s">
        <v>435</v>
      </c>
      <c r="AI31" s="59" t="s">
        <v>435</v>
      </c>
      <c r="AJ31" s="59" t="s">
        <v>435</v>
      </c>
      <c r="AK31" s="59" t="s">
        <v>435</v>
      </c>
      <c r="AL31" s="59" t="s">
        <v>435</v>
      </c>
      <c r="AN31" s="434"/>
      <c r="AO31" s="435"/>
      <c r="AP31" s="435"/>
      <c r="AQ31" s="435"/>
      <c r="AR31" s="435"/>
      <c r="AS31" s="435"/>
      <c r="AT31" s="440"/>
      <c r="AU31" s="440"/>
    </row>
    <row r="32" spans="2:47" ht="15.6">
      <c r="B32" s="454"/>
      <c r="C32" s="454"/>
      <c r="D32" s="455"/>
      <c r="E32" s="428"/>
      <c r="F32" s="426"/>
      <c r="G32" s="426"/>
      <c r="H32" s="426"/>
      <c r="I32" s="427"/>
      <c r="J32" s="177" t="s">
        <v>435</v>
      </c>
      <c r="K32" s="178" t="s">
        <v>435</v>
      </c>
      <c r="L32" s="178" t="s">
        <v>435</v>
      </c>
      <c r="M32" s="178" t="s">
        <v>435</v>
      </c>
      <c r="N32" s="178" t="s">
        <v>435</v>
      </c>
      <c r="O32" s="179" t="s">
        <v>435</v>
      </c>
      <c r="P32" s="177" t="s">
        <v>435</v>
      </c>
      <c r="Q32" s="178" t="s">
        <v>435</v>
      </c>
      <c r="R32" s="178" t="s">
        <v>435</v>
      </c>
      <c r="S32" s="178" t="s">
        <v>435</v>
      </c>
      <c r="T32" s="178" t="s">
        <v>435</v>
      </c>
      <c r="U32" s="179" t="s">
        <v>435</v>
      </c>
      <c r="V32" s="177" t="s">
        <v>435</v>
      </c>
      <c r="W32" s="178" t="s">
        <v>435</v>
      </c>
      <c r="X32" s="68" t="s">
        <v>435</v>
      </c>
      <c r="Y32" s="68" t="s">
        <v>435</v>
      </c>
      <c r="Z32" s="68" t="s">
        <v>435</v>
      </c>
      <c r="AA32" s="69" t="s">
        <v>435</v>
      </c>
      <c r="AB32" s="55" t="s">
        <v>435</v>
      </c>
      <c r="AC32" s="56" t="s">
        <v>435</v>
      </c>
      <c r="AD32" s="56" t="s">
        <v>435</v>
      </c>
      <c r="AE32" s="56" t="s">
        <v>435</v>
      </c>
      <c r="AF32" s="56" t="s">
        <v>435</v>
      </c>
      <c r="AG32" s="57" t="s">
        <v>435</v>
      </c>
      <c r="AH32" s="58" t="s">
        <v>435</v>
      </c>
      <c r="AI32" s="59" t="s">
        <v>435</v>
      </c>
      <c r="AJ32" s="59" t="s">
        <v>435</v>
      </c>
      <c r="AK32" s="59" t="s">
        <v>435</v>
      </c>
      <c r="AL32" s="59" t="s">
        <v>435</v>
      </c>
      <c r="AN32" s="434"/>
      <c r="AO32" s="435"/>
      <c r="AP32" s="435"/>
      <c r="AQ32" s="435"/>
      <c r="AR32" s="435"/>
      <c r="AS32" s="435"/>
      <c r="AT32" s="440"/>
      <c r="AU32" s="440"/>
    </row>
    <row r="33" spans="2:47" ht="15.6">
      <c r="B33" s="454"/>
      <c r="C33" s="454"/>
      <c r="D33" s="455"/>
      <c r="E33" s="428"/>
      <c r="F33" s="426"/>
      <c r="G33" s="426"/>
      <c r="H33" s="426"/>
      <c r="I33" s="427"/>
      <c r="J33" s="177" t="s">
        <v>435</v>
      </c>
      <c r="K33" s="178" t="s">
        <v>435</v>
      </c>
      <c r="L33" s="178" t="s">
        <v>435</v>
      </c>
      <c r="M33" s="178" t="s">
        <v>435</v>
      </c>
      <c r="N33" s="178" t="s">
        <v>435</v>
      </c>
      <c r="O33" s="179" t="s">
        <v>435</v>
      </c>
      <c r="P33" s="177" t="s">
        <v>435</v>
      </c>
      <c r="Q33" s="178" t="s">
        <v>435</v>
      </c>
      <c r="R33" s="178" t="s">
        <v>435</v>
      </c>
      <c r="S33" s="178" t="s">
        <v>435</v>
      </c>
      <c r="T33" s="178" t="s">
        <v>435</v>
      </c>
      <c r="U33" s="179" t="s">
        <v>435</v>
      </c>
      <c r="V33" s="177" t="s">
        <v>435</v>
      </c>
      <c r="W33" s="178" t="s">
        <v>435</v>
      </c>
      <c r="X33" s="68" t="s">
        <v>435</v>
      </c>
      <c r="Y33" s="68" t="s">
        <v>435</v>
      </c>
      <c r="Z33" s="68" t="s">
        <v>435</v>
      </c>
      <c r="AA33" s="69" t="s">
        <v>435</v>
      </c>
      <c r="AB33" s="55" t="s">
        <v>435</v>
      </c>
      <c r="AC33" s="56" t="s">
        <v>435</v>
      </c>
      <c r="AD33" s="56" t="s">
        <v>435</v>
      </c>
      <c r="AE33" s="56" t="s">
        <v>435</v>
      </c>
      <c r="AF33" s="56" t="s">
        <v>435</v>
      </c>
      <c r="AG33" s="57" t="s">
        <v>435</v>
      </c>
      <c r="AH33" s="58" t="s">
        <v>435</v>
      </c>
      <c r="AI33" s="59" t="s">
        <v>435</v>
      </c>
      <c r="AJ33" s="59" t="s">
        <v>435</v>
      </c>
      <c r="AK33" s="59" t="s">
        <v>435</v>
      </c>
      <c r="AL33" s="59" t="s">
        <v>435</v>
      </c>
      <c r="AN33" s="434"/>
      <c r="AO33" s="435"/>
      <c r="AP33" s="435"/>
      <c r="AQ33" s="435"/>
      <c r="AR33" s="435"/>
      <c r="AS33" s="435"/>
      <c r="AT33" s="440"/>
      <c r="AU33" s="440"/>
    </row>
    <row r="34" spans="2:47" ht="15.6">
      <c r="B34" s="454"/>
      <c r="C34" s="454"/>
      <c r="D34" s="455"/>
      <c r="E34" s="428"/>
      <c r="F34" s="426"/>
      <c r="G34" s="426"/>
      <c r="H34" s="426"/>
      <c r="I34" s="427"/>
      <c r="J34" s="177" t="s">
        <v>435</v>
      </c>
      <c r="K34" s="178" t="s">
        <v>435</v>
      </c>
      <c r="L34" s="178" t="s">
        <v>435</v>
      </c>
      <c r="M34" s="178" t="s">
        <v>435</v>
      </c>
      <c r="N34" s="178" t="s">
        <v>435</v>
      </c>
      <c r="O34" s="179" t="s">
        <v>435</v>
      </c>
      <c r="P34" s="177" t="s">
        <v>435</v>
      </c>
      <c r="Q34" s="178" t="s">
        <v>435</v>
      </c>
      <c r="R34" s="178" t="s">
        <v>435</v>
      </c>
      <c r="S34" s="178" t="s">
        <v>435</v>
      </c>
      <c r="T34" s="178" t="s">
        <v>435</v>
      </c>
      <c r="U34" s="179" t="s">
        <v>435</v>
      </c>
      <c r="V34" s="177" t="s">
        <v>435</v>
      </c>
      <c r="W34" s="178" t="s">
        <v>435</v>
      </c>
      <c r="X34" s="68" t="s">
        <v>435</v>
      </c>
      <c r="Y34" s="68" t="s">
        <v>435</v>
      </c>
      <c r="Z34" s="68" t="s">
        <v>435</v>
      </c>
      <c r="AA34" s="69" t="s">
        <v>435</v>
      </c>
      <c r="AB34" s="55" t="s">
        <v>435</v>
      </c>
      <c r="AC34" s="56" t="s">
        <v>435</v>
      </c>
      <c r="AD34" s="56" t="s">
        <v>435</v>
      </c>
      <c r="AE34" s="56" t="s">
        <v>435</v>
      </c>
      <c r="AF34" s="56" t="s">
        <v>435</v>
      </c>
      <c r="AG34" s="57" t="s">
        <v>435</v>
      </c>
      <c r="AH34" s="58" t="s">
        <v>435</v>
      </c>
      <c r="AI34" s="59" t="s">
        <v>435</v>
      </c>
      <c r="AJ34" s="59" t="s">
        <v>435</v>
      </c>
      <c r="AK34" s="59" t="s">
        <v>435</v>
      </c>
      <c r="AL34" s="59" t="s">
        <v>435</v>
      </c>
      <c r="AN34" s="434"/>
      <c r="AO34" s="435"/>
      <c r="AP34" s="435"/>
      <c r="AQ34" s="435"/>
      <c r="AR34" s="435"/>
      <c r="AS34" s="435"/>
      <c r="AT34" s="440"/>
      <c r="AU34" s="440"/>
    </row>
    <row r="35" spans="2:47" ht="6" customHeight="1" thickBot="1">
      <c r="B35" s="454"/>
      <c r="C35" s="454"/>
      <c r="D35" s="455"/>
      <c r="E35" s="428"/>
      <c r="F35" s="426"/>
      <c r="G35" s="426"/>
      <c r="H35" s="426"/>
      <c r="I35" s="427"/>
      <c r="J35" s="177" t="s">
        <v>435</v>
      </c>
      <c r="K35" s="178" t="s">
        <v>435</v>
      </c>
      <c r="L35" s="178" t="s">
        <v>435</v>
      </c>
      <c r="M35" s="178" t="s">
        <v>435</v>
      </c>
      <c r="N35" s="178" t="s">
        <v>435</v>
      </c>
      <c r="O35" s="179" t="s">
        <v>435</v>
      </c>
      <c r="P35" s="177" t="s">
        <v>435</v>
      </c>
      <c r="Q35" s="178" t="s">
        <v>435</v>
      </c>
      <c r="R35" s="178" t="s">
        <v>435</v>
      </c>
      <c r="S35" s="178" t="s">
        <v>435</v>
      </c>
      <c r="T35" s="178" t="s">
        <v>435</v>
      </c>
      <c r="U35" s="179" t="s">
        <v>435</v>
      </c>
      <c r="V35" s="177" t="s">
        <v>435</v>
      </c>
      <c r="W35" s="178" t="s">
        <v>435</v>
      </c>
      <c r="X35" s="68" t="s">
        <v>435</v>
      </c>
      <c r="Y35" s="68" t="s">
        <v>435</v>
      </c>
      <c r="Z35" s="68" t="s">
        <v>435</v>
      </c>
      <c r="AA35" s="69" t="s">
        <v>435</v>
      </c>
      <c r="AB35" s="55" t="s">
        <v>435</v>
      </c>
      <c r="AC35" s="56" t="s">
        <v>435</v>
      </c>
      <c r="AD35" s="56" t="s">
        <v>435</v>
      </c>
      <c r="AE35" s="56" t="s">
        <v>435</v>
      </c>
      <c r="AF35" s="56" t="s">
        <v>435</v>
      </c>
      <c r="AG35" s="57" t="s">
        <v>435</v>
      </c>
      <c r="AH35" s="58" t="s">
        <v>435</v>
      </c>
      <c r="AI35" s="59" t="s">
        <v>435</v>
      </c>
      <c r="AJ35" s="59" t="s">
        <v>435</v>
      </c>
      <c r="AK35" s="59" t="s">
        <v>435</v>
      </c>
      <c r="AL35" s="59" t="s">
        <v>435</v>
      </c>
      <c r="AN35" s="434"/>
      <c r="AO35" s="435"/>
      <c r="AP35" s="435"/>
      <c r="AQ35" s="435"/>
      <c r="AR35" s="435"/>
      <c r="AS35" s="435"/>
      <c r="AT35" s="440"/>
      <c r="AU35" s="440"/>
    </row>
    <row r="36" spans="2:47" ht="16.149999999999999" hidden="1" thickBot="1">
      <c r="B36" s="454"/>
      <c r="C36" s="454"/>
      <c r="D36" s="455"/>
      <c r="E36" s="428"/>
      <c r="F36" s="426"/>
      <c r="G36" s="426"/>
      <c r="H36" s="426"/>
      <c r="I36" s="427"/>
      <c r="J36" s="67" t="s">
        <v>435</v>
      </c>
      <c r="K36" s="68" t="s">
        <v>435</v>
      </c>
      <c r="L36" s="68" t="s">
        <v>435</v>
      </c>
      <c r="M36" s="68" t="s">
        <v>435</v>
      </c>
      <c r="N36" s="68" t="s">
        <v>435</v>
      </c>
      <c r="O36" s="69" t="s">
        <v>435</v>
      </c>
      <c r="P36" s="67" t="s">
        <v>435</v>
      </c>
      <c r="Q36" s="68" t="s">
        <v>435</v>
      </c>
      <c r="R36" s="68" t="s">
        <v>435</v>
      </c>
      <c r="S36" s="68" t="s">
        <v>435</v>
      </c>
      <c r="T36" s="68" t="s">
        <v>435</v>
      </c>
      <c r="U36" s="69" t="s">
        <v>435</v>
      </c>
      <c r="V36" s="67" t="s">
        <v>435</v>
      </c>
      <c r="W36" s="68" t="s">
        <v>435</v>
      </c>
      <c r="X36" s="68" t="s">
        <v>435</v>
      </c>
      <c r="Y36" s="68" t="s">
        <v>435</v>
      </c>
      <c r="Z36" s="68" t="s">
        <v>435</v>
      </c>
      <c r="AA36" s="69" t="s">
        <v>435</v>
      </c>
      <c r="AB36" s="55" t="s">
        <v>435</v>
      </c>
      <c r="AC36" s="56" t="s">
        <v>435</v>
      </c>
      <c r="AD36" s="56" t="s">
        <v>435</v>
      </c>
      <c r="AE36" s="56" t="s">
        <v>435</v>
      </c>
      <c r="AF36" s="56" t="s">
        <v>435</v>
      </c>
      <c r="AG36" s="57" t="s">
        <v>435</v>
      </c>
      <c r="AH36" s="58" t="s">
        <v>435</v>
      </c>
      <c r="AI36" s="59" t="s">
        <v>435</v>
      </c>
      <c r="AJ36" s="59" t="s">
        <v>435</v>
      </c>
      <c r="AK36" s="59" t="s">
        <v>435</v>
      </c>
      <c r="AL36" s="59" t="s">
        <v>435</v>
      </c>
      <c r="AN36" s="434"/>
      <c r="AO36" s="435"/>
      <c r="AP36" s="435"/>
      <c r="AQ36" s="435"/>
      <c r="AR36" s="435"/>
      <c r="AS36" s="436"/>
      <c r="AT36" s="36"/>
      <c r="AU36" s="36"/>
    </row>
    <row r="37" spans="2:47" ht="16.149999999999999" hidden="1" thickBot="1">
      <c r="B37" s="454"/>
      <c r="C37" s="454"/>
      <c r="D37" s="455"/>
      <c r="E37" s="429"/>
      <c r="F37" s="430"/>
      <c r="G37" s="430"/>
      <c r="H37" s="430"/>
      <c r="I37" s="431"/>
      <c r="J37" s="67" t="s">
        <v>435</v>
      </c>
      <c r="K37" s="68" t="s">
        <v>435</v>
      </c>
      <c r="L37" s="68" t="s">
        <v>435</v>
      </c>
      <c r="M37" s="68" t="s">
        <v>435</v>
      </c>
      <c r="N37" s="68" t="s">
        <v>435</v>
      </c>
      <c r="O37" s="69" t="s">
        <v>435</v>
      </c>
      <c r="P37" s="67" t="s">
        <v>435</v>
      </c>
      <c r="Q37" s="68" t="s">
        <v>435</v>
      </c>
      <c r="R37" s="68" t="s">
        <v>435</v>
      </c>
      <c r="S37" s="68" t="s">
        <v>435</v>
      </c>
      <c r="T37" s="68" t="s">
        <v>435</v>
      </c>
      <c r="U37" s="69" t="s">
        <v>435</v>
      </c>
      <c r="V37" s="67" t="s">
        <v>435</v>
      </c>
      <c r="W37" s="68" t="s">
        <v>435</v>
      </c>
      <c r="X37" s="68" t="s">
        <v>435</v>
      </c>
      <c r="Y37" s="68" t="s">
        <v>435</v>
      </c>
      <c r="Z37" s="68" t="s">
        <v>435</v>
      </c>
      <c r="AA37" s="69" t="s">
        <v>435</v>
      </c>
      <c r="AB37" s="60" t="s">
        <v>435</v>
      </c>
      <c r="AC37" s="61" t="s">
        <v>435</v>
      </c>
      <c r="AD37" s="61" t="s">
        <v>435</v>
      </c>
      <c r="AE37" s="61" t="s">
        <v>435</v>
      </c>
      <c r="AF37" s="61" t="s">
        <v>435</v>
      </c>
      <c r="AG37" s="62" t="s">
        <v>435</v>
      </c>
      <c r="AH37" s="63" t="s">
        <v>435</v>
      </c>
      <c r="AI37" s="64" t="s">
        <v>435</v>
      </c>
      <c r="AJ37" s="64" t="s">
        <v>435</v>
      </c>
      <c r="AK37" s="64" t="s">
        <v>435</v>
      </c>
      <c r="AL37" s="64" t="s">
        <v>435</v>
      </c>
      <c r="AN37" s="437"/>
      <c r="AO37" s="438"/>
      <c r="AP37" s="438"/>
      <c r="AQ37" s="438"/>
      <c r="AR37" s="438"/>
      <c r="AS37" s="439"/>
      <c r="AT37" s="36"/>
      <c r="AU37" s="36"/>
    </row>
    <row r="38" spans="2:47" ht="15.6">
      <c r="B38" s="454"/>
      <c r="C38" s="454"/>
      <c r="D38" s="455"/>
      <c r="E38" s="422" t="s">
        <v>443</v>
      </c>
      <c r="F38" s="423"/>
      <c r="G38" s="423"/>
      <c r="H38" s="423"/>
      <c r="I38" s="423"/>
      <c r="J38" s="73" t="s">
        <v>435</v>
      </c>
      <c r="K38" s="74" t="s">
        <v>435</v>
      </c>
      <c r="L38" s="74" t="s">
        <v>435</v>
      </c>
      <c r="M38" s="74" t="s">
        <v>435</v>
      </c>
      <c r="N38" s="74" t="s">
        <v>435</v>
      </c>
      <c r="O38" s="75" t="s">
        <v>435</v>
      </c>
      <c r="P38" s="174" t="s">
        <v>435</v>
      </c>
      <c r="Q38" s="175" t="s">
        <v>435</v>
      </c>
      <c r="R38" s="175" t="s">
        <v>435</v>
      </c>
      <c r="S38" s="175" t="s">
        <v>435</v>
      </c>
      <c r="T38" s="175" t="s">
        <v>435</v>
      </c>
      <c r="U38" s="176" t="s">
        <v>435</v>
      </c>
      <c r="V38" s="174"/>
      <c r="W38" s="175"/>
      <c r="X38" s="65" t="s">
        <v>435</v>
      </c>
      <c r="Y38" s="65" t="s">
        <v>435</v>
      </c>
      <c r="Z38" s="65" t="s">
        <v>435</v>
      </c>
      <c r="AA38" s="66" t="s">
        <v>435</v>
      </c>
      <c r="AB38" s="50" t="s">
        <v>435</v>
      </c>
      <c r="AC38" s="51" t="s">
        <v>435</v>
      </c>
      <c r="AD38" s="51" t="s">
        <v>435</v>
      </c>
      <c r="AE38" s="51" t="s">
        <v>435</v>
      </c>
      <c r="AF38" s="51" t="s">
        <v>435</v>
      </c>
      <c r="AG38" s="52" t="s">
        <v>435</v>
      </c>
      <c r="AH38" s="53" t="s">
        <v>435</v>
      </c>
      <c r="AI38" s="54" t="s">
        <v>435</v>
      </c>
      <c r="AJ38" s="54" t="s">
        <v>435</v>
      </c>
      <c r="AK38" s="54" t="s">
        <v>435</v>
      </c>
      <c r="AL38" s="54" t="s">
        <v>435</v>
      </c>
      <c r="AN38" s="441" t="s">
        <v>444</v>
      </c>
      <c r="AO38" s="442"/>
      <c r="AP38" s="442"/>
      <c r="AQ38" s="442"/>
      <c r="AR38" s="442"/>
      <c r="AS38" s="442"/>
      <c r="AT38" s="440" t="s">
        <v>445</v>
      </c>
      <c r="AU38" s="449"/>
    </row>
    <row r="39" spans="2:47" ht="15.6">
      <c r="B39" s="454"/>
      <c r="C39" s="454"/>
      <c r="D39" s="455"/>
      <c r="E39" s="425"/>
      <c r="F39" s="426"/>
      <c r="G39" s="426"/>
      <c r="H39" s="426"/>
      <c r="I39" s="426"/>
      <c r="J39" s="76" t="s">
        <v>435</v>
      </c>
      <c r="K39" s="77" t="s">
        <v>435</v>
      </c>
      <c r="L39" s="77" t="s">
        <v>435</v>
      </c>
      <c r="M39" s="77" t="s">
        <v>435</v>
      </c>
      <c r="N39" s="77" t="s">
        <v>435</v>
      </c>
      <c r="O39" s="78" t="s">
        <v>435</v>
      </c>
      <c r="P39" s="177" t="s">
        <v>435</v>
      </c>
      <c r="Q39" s="178" t="s">
        <v>435</v>
      </c>
      <c r="R39" s="178" t="s">
        <v>435</v>
      </c>
      <c r="S39" s="178" t="s">
        <v>435</v>
      </c>
      <c r="T39" s="178" t="s">
        <v>435</v>
      </c>
      <c r="U39" s="179" t="s">
        <v>435</v>
      </c>
      <c r="V39" s="177" t="s">
        <v>435</v>
      </c>
      <c r="W39" s="178" t="s">
        <v>435</v>
      </c>
      <c r="X39" s="68" t="s">
        <v>435</v>
      </c>
      <c r="Y39" s="68" t="s">
        <v>435</v>
      </c>
      <c r="Z39" s="68" t="s">
        <v>435</v>
      </c>
      <c r="AA39" s="69" t="s">
        <v>435</v>
      </c>
      <c r="AB39" s="55" t="s">
        <v>435</v>
      </c>
      <c r="AC39" s="56" t="s">
        <v>435</v>
      </c>
      <c r="AD39" s="56" t="s">
        <v>435</v>
      </c>
      <c r="AE39" s="56" t="s">
        <v>435</v>
      </c>
      <c r="AF39" s="56" t="s">
        <v>435</v>
      </c>
      <c r="AG39" s="57" t="s">
        <v>435</v>
      </c>
      <c r="AH39" s="58" t="s">
        <v>435</v>
      </c>
      <c r="AI39" s="59" t="s">
        <v>435</v>
      </c>
      <c r="AJ39" s="59" t="s">
        <v>435</v>
      </c>
      <c r="AK39" s="59" t="s">
        <v>435</v>
      </c>
      <c r="AL39" s="59" t="s">
        <v>435</v>
      </c>
      <c r="AN39" s="443"/>
      <c r="AO39" s="444"/>
      <c r="AP39" s="444"/>
      <c r="AQ39" s="444"/>
      <c r="AR39" s="444"/>
      <c r="AS39" s="444"/>
      <c r="AT39" s="449"/>
      <c r="AU39" s="449"/>
    </row>
    <row r="40" spans="2:47" ht="15.6">
      <c r="B40" s="454"/>
      <c r="C40" s="454"/>
      <c r="D40" s="455"/>
      <c r="E40" s="428"/>
      <c r="F40" s="426"/>
      <c r="G40" s="426"/>
      <c r="H40" s="426"/>
      <c r="I40" s="426"/>
      <c r="J40" s="76" t="s">
        <v>435</v>
      </c>
      <c r="K40" s="77" t="s">
        <v>435</v>
      </c>
      <c r="L40" s="77" t="s">
        <v>435</v>
      </c>
      <c r="M40" s="77" t="s">
        <v>435</v>
      </c>
      <c r="N40" s="77" t="s">
        <v>435</v>
      </c>
      <c r="O40" s="78" t="s">
        <v>435</v>
      </c>
      <c r="P40" s="177" t="s">
        <v>435</v>
      </c>
      <c r="Q40" s="178" t="s">
        <v>435</v>
      </c>
      <c r="R40" s="178" t="s">
        <v>435</v>
      </c>
      <c r="S40" s="178" t="s">
        <v>435</v>
      </c>
      <c r="T40" s="178" t="s">
        <v>435</v>
      </c>
      <c r="U40" s="179" t="s">
        <v>435</v>
      </c>
      <c r="V40" s="177" t="s">
        <v>435</v>
      </c>
      <c r="W40" s="178" t="s">
        <v>435</v>
      </c>
      <c r="X40" s="68" t="s">
        <v>435</v>
      </c>
      <c r="Y40" s="68" t="s">
        <v>435</v>
      </c>
      <c r="Z40" s="68" t="s">
        <v>435</v>
      </c>
      <c r="AA40" s="69" t="s">
        <v>435</v>
      </c>
      <c r="AB40" s="55" t="s">
        <v>435</v>
      </c>
      <c r="AC40" s="56" t="s">
        <v>435</v>
      </c>
      <c r="AD40" s="56" t="s">
        <v>435</v>
      </c>
      <c r="AE40" s="56" t="s">
        <v>435</v>
      </c>
      <c r="AF40" s="56" t="s">
        <v>435</v>
      </c>
      <c r="AG40" s="57" t="s">
        <v>435</v>
      </c>
      <c r="AH40" s="58" t="s">
        <v>435</v>
      </c>
      <c r="AI40" s="59" t="s">
        <v>435</v>
      </c>
      <c r="AJ40" s="59" t="s">
        <v>435</v>
      </c>
      <c r="AK40" s="59" t="s">
        <v>435</v>
      </c>
      <c r="AL40" s="59" t="s">
        <v>435</v>
      </c>
      <c r="AN40" s="443"/>
      <c r="AO40" s="444"/>
      <c r="AP40" s="444"/>
      <c r="AQ40" s="444"/>
      <c r="AR40" s="444"/>
      <c r="AS40" s="444"/>
      <c r="AT40" s="449"/>
      <c r="AU40" s="449"/>
    </row>
    <row r="41" spans="2:47" ht="15.6">
      <c r="B41" s="454"/>
      <c r="C41" s="454"/>
      <c r="D41" s="455"/>
      <c r="E41" s="428"/>
      <c r="F41" s="426"/>
      <c r="G41" s="426"/>
      <c r="H41" s="426"/>
      <c r="I41" s="426"/>
      <c r="J41" s="76" t="s">
        <v>435</v>
      </c>
      <c r="K41" s="77" t="s">
        <v>435</v>
      </c>
      <c r="L41" s="77" t="s">
        <v>435</v>
      </c>
      <c r="M41" s="77" t="s">
        <v>435</v>
      </c>
      <c r="N41" s="77" t="s">
        <v>435</v>
      </c>
      <c r="O41" s="78" t="s">
        <v>435</v>
      </c>
      <c r="P41" s="177" t="s">
        <v>435</v>
      </c>
      <c r="Q41" s="178" t="s">
        <v>435</v>
      </c>
      <c r="R41" s="178" t="s">
        <v>435</v>
      </c>
      <c r="S41" s="178" t="s">
        <v>435</v>
      </c>
      <c r="T41" s="178" t="s">
        <v>435</v>
      </c>
      <c r="U41" s="179" t="s">
        <v>435</v>
      </c>
      <c r="V41" s="177" t="s">
        <v>435</v>
      </c>
      <c r="W41" s="178" t="s">
        <v>435</v>
      </c>
      <c r="X41" s="68" t="s">
        <v>435</v>
      </c>
      <c r="Y41" s="68" t="s">
        <v>435</v>
      </c>
      <c r="Z41" s="68" t="s">
        <v>435</v>
      </c>
      <c r="AA41" s="69" t="s">
        <v>435</v>
      </c>
      <c r="AB41" s="55" t="s">
        <v>435</v>
      </c>
      <c r="AC41" s="56" t="s">
        <v>435</v>
      </c>
      <c r="AD41" s="56" t="s">
        <v>435</v>
      </c>
      <c r="AE41" s="56" t="s">
        <v>435</v>
      </c>
      <c r="AF41" s="56" t="s">
        <v>435</v>
      </c>
      <c r="AG41" s="57" t="s">
        <v>435</v>
      </c>
      <c r="AH41" s="58" t="s">
        <v>435</v>
      </c>
      <c r="AI41" s="59" t="s">
        <v>435</v>
      </c>
      <c r="AJ41" s="59" t="s">
        <v>435</v>
      </c>
      <c r="AK41" s="59" t="s">
        <v>435</v>
      </c>
      <c r="AL41" s="59" t="s">
        <v>435</v>
      </c>
      <c r="AN41" s="443"/>
      <c r="AO41" s="444"/>
      <c r="AP41" s="444"/>
      <c r="AQ41" s="444"/>
      <c r="AR41" s="444"/>
      <c r="AS41" s="444"/>
      <c r="AT41" s="449"/>
      <c r="AU41" s="449"/>
    </row>
    <row r="42" spans="2:47" ht="15.6">
      <c r="B42" s="454"/>
      <c r="C42" s="454"/>
      <c r="D42" s="455"/>
      <c r="E42" s="428"/>
      <c r="F42" s="426"/>
      <c r="G42" s="426"/>
      <c r="H42" s="426"/>
      <c r="I42" s="426"/>
      <c r="J42" s="76" t="s">
        <v>435</v>
      </c>
      <c r="K42" s="77" t="s">
        <v>435</v>
      </c>
      <c r="L42" s="77" t="s">
        <v>435</v>
      </c>
      <c r="M42" s="77" t="s">
        <v>435</v>
      </c>
      <c r="N42" s="77" t="s">
        <v>435</v>
      </c>
      <c r="O42" s="78" t="s">
        <v>435</v>
      </c>
      <c r="P42" s="177" t="s">
        <v>435</v>
      </c>
      <c r="Q42" s="178" t="s">
        <v>435</v>
      </c>
      <c r="R42" s="178" t="s">
        <v>435</v>
      </c>
      <c r="S42" s="178" t="s">
        <v>435</v>
      </c>
      <c r="T42" s="178" t="s">
        <v>435</v>
      </c>
      <c r="U42" s="179" t="s">
        <v>435</v>
      </c>
      <c r="V42" s="177" t="s">
        <v>435</v>
      </c>
      <c r="W42" s="178" t="s">
        <v>435</v>
      </c>
      <c r="X42" s="68" t="s">
        <v>435</v>
      </c>
      <c r="Y42" s="68" t="s">
        <v>435</v>
      </c>
      <c r="Z42" s="68" t="s">
        <v>435</v>
      </c>
      <c r="AA42" s="69" t="s">
        <v>435</v>
      </c>
      <c r="AB42" s="55" t="s">
        <v>435</v>
      </c>
      <c r="AC42" s="56" t="s">
        <v>435</v>
      </c>
      <c r="AD42" s="56" t="s">
        <v>435</v>
      </c>
      <c r="AE42" s="56" t="s">
        <v>435</v>
      </c>
      <c r="AF42" s="56" t="s">
        <v>435</v>
      </c>
      <c r="AG42" s="57" t="s">
        <v>435</v>
      </c>
      <c r="AH42" s="58" t="s">
        <v>435</v>
      </c>
      <c r="AI42" s="59" t="s">
        <v>435</v>
      </c>
      <c r="AJ42" s="59" t="s">
        <v>435</v>
      </c>
      <c r="AK42" s="59" t="s">
        <v>435</v>
      </c>
      <c r="AL42" s="59" t="s">
        <v>435</v>
      </c>
      <c r="AN42" s="443"/>
      <c r="AO42" s="444"/>
      <c r="AP42" s="444"/>
      <c r="AQ42" s="444"/>
      <c r="AR42" s="444"/>
      <c r="AS42" s="444"/>
      <c r="AT42" s="449"/>
      <c r="AU42" s="449"/>
    </row>
    <row r="43" spans="2:47" ht="15.6">
      <c r="B43" s="454"/>
      <c r="C43" s="454"/>
      <c r="D43" s="455"/>
      <c r="E43" s="428"/>
      <c r="F43" s="426"/>
      <c r="G43" s="426"/>
      <c r="H43" s="426"/>
      <c r="I43" s="426"/>
      <c r="J43" s="76" t="s">
        <v>435</v>
      </c>
      <c r="K43" s="77" t="s">
        <v>435</v>
      </c>
      <c r="L43" s="77" t="s">
        <v>435</v>
      </c>
      <c r="M43" s="77" t="s">
        <v>435</v>
      </c>
      <c r="N43" s="77" t="s">
        <v>435</v>
      </c>
      <c r="O43" s="78" t="s">
        <v>435</v>
      </c>
      <c r="P43" s="177" t="s">
        <v>435</v>
      </c>
      <c r="Q43" s="178" t="s">
        <v>435</v>
      </c>
      <c r="R43" s="178" t="s">
        <v>435</v>
      </c>
      <c r="S43" s="178" t="s">
        <v>435</v>
      </c>
      <c r="T43" s="178" t="s">
        <v>435</v>
      </c>
      <c r="U43" s="179" t="s">
        <v>435</v>
      </c>
      <c r="V43" s="177" t="s">
        <v>435</v>
      </c>
      <c r="W43" s="178" t="s">
        <v>435</v>
      </c>
      <c r="X43" s="68" t="s">
        <v>435</v>
      </c>
      <c r="Y43" s="68" t="s">
        <v>435</v>
      </c>
      <c r="Z43" s="68" t="s">
        <v>435</v>
      </c>
      <c r="AA43" s="69" t="s">
        <v>435</v>
      </c>
      <c r="AB43" s="55" t="s">
        <v>435</v>
      </c>
      <c r="AC43" s="56" t="s">
        <v>435</v>
      </c>
      <c r="AD43" s="56" t="s">
        <v>435</v>
      </c>
      <c r="AE43" s="56" t="s">
        <v>435</v>
      </c>
      <c r="AF43" s="56" t="s">
        <v>435</v>
      </c>
      <c r="AG43" s="57" t="s">
        <v>435</v>
      </c>
      <c r="AH43" s="58" t="s">
        <v>435</v>
      </c>
      <c r="AI43" s="59" t="s">
        <v>435</v>
      </c>
      <c r="AJ43" s="59" t="s">
        <v>435</v>
      </c>
      <c r="AK43" s="59" t="s">
        <v>435</v>
      </c>
      <c r="AL43" s="59" t="s">
        <v>435</v>
      </c>
      <c r="AN43" s="443"/>
      <c r="AO43" s="444"/>
      <c r="AP43" s="444"/>
      <c r="AQ43" s="444"/>
      <c r="AR43" s="444"/>
      <c r="AS43" s="444"/>
      <c r="AT43" s="449"/>
      <c r="AU43" s="449"/>
    </row>
    <row r="44" spans="2:47" ht="15.6">
      <c r="B44" s="454"/>
      <c r="C44" s="454"/>
      <c r="D44" s="455"/>
      <c r="E44" s="428"/>
      <c r="F44" s="426"/>
      <c r="G44" s="426"/>
      <c r="H44" s="426"/>
      <c r="I44" s="426"/>
      <c r="J44" s="76" t="s">
        <v>435</v>
      </c>
      <c r="K44" s="77" t="s">
        <v>435</v>
      </c>
      <c r="L44" s="77" t="s">
        <v>435</v>
      </c>
      <c r="M44" s="77" t="s">
        <v>435</v>
      </c>
      <c r="N44" s="77" t="s">
        <v>435</v>
      </c>
      <c r="O44" s="78" t="s">
        <v>435</v>
      </c>
      <c r="P44" s="177" t="s">
        <v>435</v>
      </c>
      <c r="Q44" s="178" t="s">
        <v>435</v>
      </c>
      <c r="R44" s="178" t="s">
        <v>435</v>
      </c>
      <c r="S44" s="178" t="s">
        <v>435</v>
      </c>
      <c r="T44" s="178" t="s">
        <v>435</v>
      </c>
      <c r="U44" s="179" t="s">
        <v>435</v>
      </c>
      <c r="V44" s="177" t="s">
        <v>435</v>
      </c>
      <c r="W44" s="178" t="s">
        <v>435</v>
      </c>
      <c r="X44" s="68" t="s">
        <v>435</v>
      </c>
      <c r="Y44" s="68" t="s">
        <v>435</v>
      </c>
      <c r="Z44" s="68" t="s">
        <v>435</v>
      </c>
      <c r="AA44" s="69" t="s">
        <v>435</v>
      </c>
      <c r="AB44" s="55" t="s">
        <v>435</v>
      </c>
      <c r="AC44" s="56" t="s">
        <v>435</v>
      </c>
      <c r="AD44" s="56" t="s">
        <v>435</v>
      </c>
      <c r="AE44" s="56" t="s">
        <v>435</v>
      </c>
      <c r="AF44" s="56" t="s">
        <v>435</v>
      </c>
      <c r="AG44" s="57" t="s">
        <v>435</v>
      </c>
      <c r="AH44" s="58" t="s">
        <v>435</v>
      </c>
      <c r="AI44" s="59" t="s">
        <v>435</v>
      </c>
      <c r="AJ44" s="59" t="s">
        <v>435</v>
      </c>
      <c r="AK44" s="59" t="s">
        <v>435</v>
      </c>
      <c r="AL44" s="59" t="s">
        <v>435</v>
      </c>
      <c r="AN44" s="443"/>
      <c r="AO44" s="444"/>
      <c r="AP44" s="444"/>
      <c r="AQ44" s="444"/>
      <c r="AR44" s="444"/>
      <c r="AS44" s="444"/>
      <c r="AT44" s="449"/>
      <c r="AU44" s="449"/>
    </row>
    <row r="45" spans="2:47" ht="3" customHeight="1" thickBot="1">
      <c r="B45" s="454"/>
      <c r="C45" s="454"/>
      <c r="D45" s="455"/>
      <c r="E45" s="428"/>
      <c r="F45" s="426"/>
      <c r="G45" s="426"/>
      <c r="H45" s="426"/>
      <c r="I45" s="426"/>
      <c r="J45" s="76" t="s">
        <v>435</v>
      </c>
      <c r="K45" s="77" t="s">
        <v>435</v>
      </c>
      <c r="L45" s="77" t="s">
        <v>435</v>
      </c>
      <c r="M45" s="77" t="s">
        <v>435</v>
      </c>
      <c r="N45" s="77" t="s">
        <v>435</v>
      </c>
      <c r="O45" s="78" t="s">
        <v>435</v>
      </c>
      <c r="P45" s="177" t="s">
        <v>435</v>
      </c>
      <c r="Q45" s="178" t="s">
        <v>435</v>
      </c>
      <c r="R45" s="178" t="s">
        <v>435</v>
      </c>
      <c r="S45" s="178" t="s">
        <v>435</v>
      </c>
      <c r="T45" s="178" t="s">
        <v>435</v>
      </c>
      <c r="U45" s="179" t="s">
        <v>435</v>
      </c>
      <c r="V45" s="177" t="s">
        <v>435</v>
      </c>
      <c r="W45" s="178" t="s">
        <v>435</v>
      </c>
      <c r="X45" s="68" t="s">
        <v>435</v>
      </c>
      <c r="Y45" s="68" t="s">
        <v>435</v>
      </c>
      <c r="Z45" s="68" t="s">
        <v>435</v>
      </c>
      <c r="AA45" s="69" t="s">
        <v>435</v>
      </c>
      <c r="AB45" s="55" t="s">
        <v>435</v>
      </c>
      <c r="AC45" s="56" t="s">
        <v>435</v>
      </c>
      <c r="AD45" s="56" t="s">
        <v>435</v>
      </c>
      <c r="AE45" s="56" t="s">
        <v>435</v>
      </c>
      <c r="AF45" s="56" t="s">
        <v>435</v>
      </c>
      <c r="AG45" s="57" t="s">
        <v>435</v>
      </c>
      <c r="AH45" s="58" t="s">
        <v>435</v>
      </c>
      <c r="AI45" s="59" t="s">
        <v>435</v>
      </c>
      <c r="AJ45" s="59" t="s">
        <v>435</v>
      </c>
      <c r="AK45" s="59" t="s">
        <v>435</v>
      </c>
      <c r="AL45" s="59" t="s">
        <v>435</v>
      </c>
      <c r="AN45" s="443"/>
      <c r="AO45" s="444"/>
      <c r="AP45" s="444"/>
      <c r="AQ45" s="444"/>
      <c r="AR45" s="444"/>
      <c r="AS45" s="445"/>
      <c r="AT45" s="36"/>
      <c r="AU45" s="36"/>
    </row>
    <row r="46" spans="2:47" ht="16.149999999999999" hidden="1" thickBot="1">
      <c r="B46" s="454"/>
      <c r="C46" s="454"/>
      <c r="D46" s="455"/>
      <c r="E46" s="428"/>
      <c r="F46" s="426"/>
      <c r="G46" s="426"/>
      <c r="H46" s="426"/>
      <c r="I46" s="426"/>
      <c r="J46" s="76" t="s">
        <v>435</v>
      </c>
      <c r="K46" s="77" t="s">
        <v>435</v>
      </c>
      <c r="L46" s="77" t="s">
        <v>435</v>
      </c>
      <c r="M46" s="77" t="s">
        <v>435</v>
      </c>
      <c r="N46" s="77" t="s">
        <v>435</v>
      </c>
      <c r="O46" s="78" t="s">
        <v>435</v>
      </c>
      <c r="P46" s="67" t="s">
        <v>435</v>
      </c>
      <c r="Q46" s="68" t="s">
        <v>435</v>
      </c>
      <c r="R46" s="68" t="s">
        <v>435</v>
      </c>
      <c r="S46" s="68" t="s">
        <v>435</v>
      </c>
      <c r="T46" s="68" t="s">
        <v>435</v>
      </c>
      <c r="U46" s="69" t="s">
        <v>435</v>
      </c>
      <c r="V46" s="67" t="s">
        <v>435</v>
      </c>
      <c r="W46" s="68" t="s">
        <v>435</v>
      </c>
      <c r="X46" s="68" t="s">
        <v>435</v>
      </c>
      <c r="Y46" s="68" t="s">
        <v>435</v>
      </c>
      <c r="Z46" s="68" t="s">
        <v>435</v>
      </c>
      <c r="AA46" s="69" t="s">
        <v>435</v>
      </c>
      <c r="AB46" s="55" t="s">
        <v>435</v>
      </c>
      <c r="AC46" s="56" t="s">
        <v>435</v>
      </c>
      <c r="AD46" s="56" t="s">
        <v>435</v>
      </c>
      <c r="AE46" s="56" t="s">
        <v>435</v>
      </c>
      <c r="AF46" s="56" t="s">
        <v>435</v>
      </c>
      <c r="AG46" s="57" t="s">
        <v>435</v>
      </c>
      <c r="AH46" s="58" t="s">
        <v>435</v>
      </c>
      <c r="AI46" s="59" t="s">
        <v>435</v>
      </c>
      <c r="AJ46" s="59" t="s">
        <v>435</v>
      </c>
      <c r="AK46" s="59" t="s">
        <v>435</v>
      </c>
      <c r="AL46" s="59" t="s">
        <v>435</v>
      </c>
      <c r="AN46" s="443"/>
      <c r="AO46" s="444"/>
      <c r="AP46" s="444"/>
      <c r="AQ46" s="444"/>
      <c r="AR46" s="444"/>
      <c r="AS46" s="445"/>
    </row>
    <row r="47" spans="2:47" ht="16.149999999999999" hidden="1" thickBot="1">
      <c r="B47" s="454"/>
      <c r="C47" s="454"/>
      <c r="D47" s="455"/>
      <c r="E47" s="429"/>
      <c r="F47" s="430"/>
      <c r="G47" s="430"/>
      <c r="H47" s="430"/>
      <c r="I47" s="430"/>
      <c r="J47" s="79" t="s">
        <v>435</v>
      </c>
      <c r="K47" s="80" t="s">
        <v>435</v>
      </c>
      <c r="L47" s="80" t="s">
        <v>435</v>
      </c>
      <c r="M47" s="80" t="s">
        <v>435</v>
      </c>
      <c r="N47" s="80" t="s">
        <v>435</v>
      </c>
      <c r="O47" s="81" t="s">
        <v>435</v>
      </c>
      <c r="P47" s="67" t="s">
        <v>435</v>
      </c>
      <c r="Q47" s="68" t="s">
        <v>435</v>
      </c>
      <c r="R47" s="68" t="s">
        <v>435</v>
      </c>
      <c r="S47" s="68" t="s">
        <v>435</v>
      </c>
      <c r="T47" s="68" t="s">
        <v>435</v>
      </c>
      <c r="U47" s="69" t="s">
        <v>435</v>
      </c>
      <c r="V47" s="70" t="s">
        <v>435</v>
      </c>
      <c r="W47" s="71" t="s">
        <v>435</v>
      </c>
      <c r="X47" s="71" t="s">
        <v>435</v>
      </c>
      <c r="Y47" s="71" t="s">
        <v>435</v>
      </c>
      <c r="Z47" s="71" t="s">
        <v>435</v>
      </c>
      <c r="AA47" s="72" t="s">
        <v>435</v>
      </c>
      <c r="AB47" s="60" t="s">
        <v>435</v>
      </c>
      <c r="AC47" s="61" t="s">
        <v>435</v>
      </c>
      <c r="AD47" s="61" t="s">
        <v>435</v>
      </c>
      <c r="AE47" s="61" t="s">
        <v>435</v>
      </c>
      <c r="AF47" s="61" t="s">
        <v>435</v>
      </c>
      <c r="AG47" s="62" t="s">
        <v>435</v>
      </c>
      <c r="AH47" s="63" t="s">
        <v>435</v>
      </c>
      <c r="AI47" s="64" t="s">
        <v>435</v>
      </c>
      <c r="AJ47" s="64" t="s">
        <v>435</v>
      </c>
      <c r="AK47" s="64" t="s">
        <v>435</v>
      </c>
      <c r="AL47" s="64" t="s">
        <v>435</v>
      </c>
      <c r="AN47" s="446"/>
      <c r="AO47" s="447"/>
      <c r="AP47" s="447"/>
      <c r="AQ47" s="447"/>
      <c r="AR47" s="447"/>
      <c r="AS47" s="448"/>
    </row>
    <row r="48" spans="2:47" ht="23.45">
      <c r="B48" s="454"/>
      <c r="C48" s="454"/>
      <c r="D48" s="455"/>
      <c r="E48" s="422" t="s">
        <v>446</v>
      </c>
      <c r="F48" s="423"/>
      <c r="G48" s="423"/>
      <c r="H48" s="423"/>
      <c r="I48" s="424"/>
      <c r="J48" s="73" t="s">
        <v>435</v>
      </c>
      <c r="K48" s="74" t="s">
        <v>435</v>
      </c>
      <c r="L48" s="74" t="s">
        <v>435</v>
      </c>
      <c r="M48" s="74" t="s">
        <v>435</v>
      </c>
      <c r="N48" s="74" t="s">
        <v>435</v>
      </c>
      <c r="O48" s="75" t="s">
        <v>435</v>
      </c>
      <c r="P48" s="73" t="s">
        <v>435</v>
      </c>
      <c r="Q48" s="74" t="s">
        <v>435</v>
      </c>
      <c r="R48" s="74" t="s">
        <v>435</v>
      </c>
      <c r="S48" s="74" t="s">
        <v>435</v>
      </c>
      <c r="T48" s="74" t="s">
        <v>435</v>
      </c>
      <c r="U48" s="75" t="s">
        <v>435</v>
      </c>
      <c r="V48" s="174" t="s">
        <v>435</v>
      </c>
      <c r="W48" s="183" t="s">
        <v>435</v>
      </c>
      <c r="X48" s="65" t="s">
        <v>435</v>
      </c>
      <c r="Y48" s="65" t="s">
        <v>435</v>
      </c>
      <c r="Z48" s="65" t="s">
        <v>435</v>
      </c>
      <c r="AA48" s="66" t="s">
        <v>435</v>
      </c>
      <c r="AB48" s="50" t="s">
        <v>435</v>
      </c>
      <c r="AC48" s="51" t="s">
        <v>435</v>
      </c>
      <c r="AD48" s="51" t="s">
        <v>435</v>
      </c>
      <c r="AE48" s="51" t="s">
        <v>435</v>
      </c>
      <c r="AF48" s="51" t="s">
        <v>435</v>
      </c>
      <c r="AG48" s="52" t="s">
        <v>435</v>
      </c>
      <c r="AH48" s="53" t="s">
        <v>435</v>
      </c>
      <c r="AI48" s="54" t="s">
        <v>435</v>
      </c>
      <c r="AJ48" s="54" t="s">
        <v>435</v>
      </c>
      <c r="AK48" s="54" t="s">
        <v>435</v>
      </c>
      <c r="AL48" s="54" t="s">
        <v>435</v>
      </c>
    </row>
    <row r="49" spans="2:38" ht="15.6">
      <c r="B49" s="454"/>
      <c r="C49" s="454"/>
      <c r="D49" s="455"/>
      <c r="E49" s="425"/>
      <c r="F49" s="426"/>
      <c r="G49" s="426"/>
      <c r="H49" s="426"/>
      <c r="I49" s="427"/>
      <c r="J49" s="76" t="s">
        <v>435</v>
      </c>
      <c r="K49" s="77" t="s">
        <v>435</v>
      </c>
      <c r="L49" s="77" t="s">
        <v>435</v>
      </c>
      <c r="M49" s="77" t="s">
        <v>435</v>
      </c>
      <c r="N49" s="77" t="s">
        <v>435</v>
      </c>
      <c r="O49" s="78" t="s">
        <v>435</v>
      </c>
      <c r="P49" s="76" t="s">
        <v>435</v>
      </c>
      <c r="Q49" s="77" t="s">
        <v>435</v>
      </c>
      <c r="R49" s="77" t="s">
        <v>435</v>
      </c>
      <c r="S49" s="77" t="s">
        <v>435</v>
      </c>
      <c r="T49" s="77" t="s">
        <v>435</v>
      </c>
      <c r="U49" s="78" t="s">
        <v>435</v>
      </c>
      <c r="V49" s="177" t="s">
        <v>435</v>
      </c>
      <c r="W49" s="178" t="s">
        <v>435</v>
      </c>
      <c r="X49" s="68" t="s">
        <v>435</v>
      </c>
      <c r="Y49" s="68" t="s">
        <v>435</v>
      </c>
      <c r="Z49" s="68" t="s">
        <v>435</v>
      </c>
      <c r="AA49" s="69" t="s">
        <v>435</v>
      </c>
      <c r="AB49" s="55" t="s">
        <v>435</v>
      </c>
      <c r="AC49" s="56" t="s">
        <v>435</v>
      </c>
      <c r="AD49" s="56" t="s">
        <v>435</v>
      </c>
      <c r="AE49" s="56" t="s">
        <v>435</v>
      </c>
      <c r="AF49" s="56" t="s">
        <v>435</v>
      </c>
      <c r="AG49" s="57" t="s">
        <v>435</v>
      </c>
      <c r="AH49" s="58" t="s">
        <v>435</v>
      </c>
      <c r="AI49" s="59" t="s">
        <v>435</v>
      </c>
      <c r="AJ49" s="59" t="s">
        <v>435</v>
      </c>
      <c r="AK49" s="59" t="s">
        <v>435</v>
      </c>
      <c r="AL49" s="59" t="s">
        <v>435</v>
      </c>
    </row>
    <row r="50" spans="2:38" ht="15.6">
      <c r="B50" s="454"/>
      <c r="C50" s="454"/>
      <c r="D50" s="455"/>
      <c r="E50" s="425"/>
      <c r="F50" s="426"/>
      <c r="G50" s="426"/>
      <c r="H50" s="426"/>
      <c r="I50" s="427"/>
      <c r="J50" s="76" t="s">
        <v>435</v>
      </c>
      <c r="K50" s="77" t="s">
        <v>435</v>
      </c>
      <c r="L50" s="77" t="s">
        <v>435</v>
      </c>
      <c r="M50" s="77" t="s">
        <v>435</v>
      </c>
      <c r="N50" s="77" t="s">
        <v>435</v>
      </c>
      <c r="O50" s="78" t="s">
        <v>435</v>
      </c>
      <c r="P50" s="76" t="s">
        <v>435</v>
      </c>
      <c r="Q50" s="77" t="s">
        <v>435</v>
      </c>
      <c r="R50" s="77" t="s">
        <v>435</v>
      </c>
      <c r="S50" s="77" t="s">
        <v>435</v>
      </c>
      <c r="T50" s="77" t="s">
        <v>435</v>
      </c>
      <c r="U50" s="78" t="s">
        <v>435</v>
      </c>
      <c r="V50" s="177" t="s">
        <v>435</v>
      </c>
      <c r="W50" s="178" t="s">
        <v>435</v>
      </c>
      <c r="X50" s="68" t="s">
        <v>435</v>
      </c>
      <c r="Y50" s="68" t="s">
        <v>435</v>
      </c>
      <c r="Z50" s="68" t="s">
        <v>435</v>
      </c>
      <c r="AA50" s="69" t="s">
        <v>435</v>
      </c>
      <c r="AB50" s="55" t="s">
        <v>435</v>
      </c>
      <c r="AC50" s="56" t="s">
        <v>435</v>
      </c>
      <c r="AD50" s="56" t="s">
        <v>435</v>
      </c>
      <c r="AE50" s="56" t="s">
        <v>435</v>
      </c>
      <c r="AF50" s="56" t="s">
        <v>435</v>
      </c>
      <c r="AG50" s="57" t="s">
        <v>435</v>
      </c>
      <c r="AH50" s="58" t="s">
        <v>435</v>
      </c>
      <c r="AI50" s="59" t="s">
        <v>435</v>
      </c>
      <c r="AJ50" s="59" t="s">
        <v>435</v>
      </c>
      <c r="AK50" s="59" t="s">
        <v>435</v>
      </c>
      <c r="AL50" s="59" t="s">
        <v>435</v>
      </c>
    </row>
    <row r="51" spans="2:38" ht="15.6">
      <c r="B51" s="454"/>
      <c r="C51" s="454"/>
      <c r="D51" s="455"/>
      <c r="E51" s="428"/>
      <c r="F51" s="426"/>
      <c r="G51" s="426"/>
      <c r="H51" s="426"/>
      <c r="I51" s="427"/>
      <c r="J51" s="76" t="s">
        <v>435</v>
      </c>
      <c r="K51" s="77" t="s">
        <v>435</v>
      </c>
      <c r="L51" s="77" t="s">
        <v>435</v>
      </c>
      <c r="M51" s="77" t="s">
        <v>435</v>
      </c>
      <c r="N51" s="77" t="s">
        <v>435</v>
      </c>
      <c r="O51" s="78" t="s">
        <v>435</v>
      </c>
      <c r="P51" s="76" t="s">
        <v>435</v>
      </c>
      <c r="Q51" s="77" t="s">
        <v>435</v>
      </c>
      <c r="R51" s="77" t="s">
        <v>435</v>
      </c>
      <c r="S51" s="77" t="s">
        <v>435</v>
      </c>
      <c r="T51" s="77" t="s">
        <v>435</v>
      </c>
      <c r="U51" s="78" t="s">
        <v>435</v>
      </c>
      <c r="V51" s="177" t="s">
        <v>435</v>
      </c>
      <c r="W51" s="178" t="s">
        <v>435</v>
      </c>
      <c r="X51" s="68" t="s">
        <v>435</v>
      </c>
      <c r="Y51" s="68" t="s">
        <v>435</v>
      </c>
      <c r="Z51" s="68" t="s">
        <v>435</v>
      </c>
      <c r="AA51" s="69" t="s">
        <v>435</v>
      </c>
      <c r="AB51" s="55" t="s">
        <v>435</v>
      </c>
      <c r="AC51" s="56" t="s">
        <v>435</v>
      </c>
      <c r="AD51" s="56" t="s">
        <v>435</v>
      </c>
      <c r="AE51" s="56" t="s">
        <v>435</v>
      </c>
      <c r="AF51" s="56" t="s">
        <v>435</v>
      </c>
      <c r="AG51" s="57" t="s">
        <v>435</v>
      </c>
      <c r="AH51" s="58" t="s">
        <v>435</v>
      </c>
      <c r="AI51" s="59" t="s">
        <v>435</v>
      </c>
      <c r="AJ51" s="59" t="s">
        <v>435</v>
      </c>
      <c r="AK51" s="59" t="s">
        <v>435</v>
      </c>
      <c r="AL51" s="59" t="s">
        <v>435</v>
      </c>
    </row>
    <row r="52" spans="2:38" ht="15.6">
      <c r="B52" s="454"/>
      <c r="C52" s="454"/>
      <c r="D52" s="455"/>
      <c r="E52" s="428"/>
      <c r="F52" s="426"/>
      <c r="G52" s="426"/>
      <c r="H52" s="426"/>
      <c r="I52" s="427"/>
      <c r="J52" s="76" t="s">
        <v>435</v>
      </c>
      <c r="K52" s="77" t="s">
        <v>435</v>
      </c>
      <c r="L52" s="77" t="s">
        <v>435</v>
      </c>
      <c r="M52" s="77" t="s">
        <v>435</v>
      </c>
      <c r="N52" s="77" t="s">
        <v>435</v>
      </c>
      <c r="O52" s="78" t="s">
        <v>435</v>
      </c>
      <c r="P52" s="76" t="s">
        <v>435</v>
      </c>
      <c r="Q52" s="77" t="s">
        <v>435</v>
      </c>
      <c r="R52" s="77" t="s">
        <v>435</v>
      </c>
      <c r="S52" s="77" t="s">
        <v>435</v>
      </c>
      <c r="T52" s="77" t="s">
        <v>435</v>
      </c>
      <c r="U52" s="78" t="s">
        <v>435</v>
      </c>
      <c r="V52" s="177" t="s">
        <v>435</v>
      </c>
      <c r="W52" s="178" t="s">
        <v>435</v>
      </c>
      <c r="X52" s="68" t="s">
        <v>435</v>
      </c>
      <c r="Y52" s="68" t="s">
        <v>435</v>
      </c>
      <c r="Z52" s="68" t="s">
        <v>435</v>
      </c>
      <c r="AA52" s="69" t="s">
        <v>435</v>
      </c>
      <c r="AB52" s="55" t="s">
        <v>435</v>
      </c>
      <c r="AC52" s="56" t="s">
        <v>435</v>
      </c>
      <c r="AD52" s="56" t="s">
        <v>435</v>
      </c>
      <c r="AE52" s="56" t="s">
        <v>435</v>
      </c>
      <c r="AF52" s="56" t="s">
        <v>435</v>
      </c>
      <c r="AG52" s="57" t="s">
        <v>435</v>
      </c>
      <c r="AH52" s="58" t="s">
        <v>435</v>
      </c>
      <c r="AI52" s="59" t="s">
        <v>435</v>
      </c>
      <c r="AJ52" s="59" t="s">
        <v>435</v>
      </c>
      <c r="AK52" s="59" t="s">
        <v>435</v>
      </c>
      <c r="AL52" s="59" t="s">
        <v>435</v>
      </c>
    </row>
    <row r="53" spans="2:38" ht="5.25" customHeight="1">
      <c r="B53" s="454"/>
      <c r="C53" s="454"/>
      <c r="D53" s="455"/>
      <c r="E53" s="428"/>
      <c r="F53" s="426"/>
      <c r="G53" s="426"/>
      <c r="H53" s="426"/>
      <c r="I53" s="427"/>
      <c r="J53" s="76" t="s">
        <v>435</v>
      </c>
      <c r="K53" s="77" t="s">
        <v>435</v>
      </c>
      <c r="L53" s="77" t="s">
        <v>435</v>
      </c>
      <c r="M53" s="77" t="s">
        <v>435</v>
      </c>
      <c r="N53" s="77" t="s">
        <v>435</v>
      </c>
      <c r="O53" s="78" t="s">
        <v>435</v>
      </c>
      <c r="P53" s="76" t="s">
        <v>435</v>
      </c>
      <c r="Q53" s="77" t="s">
        <v>435</v>
      </c>
      <c r="R53" s="77" t="s">
        <v>435</v>
      </c>
      <c r="S53" s="77" t="s">
        <v>435</v>
      </c>
      <c r="T53" s="77" t="s">
        <v>435</v>
      </c>
      <c r="U53" s="78" t="s">
        <v>435</v>
      </c>
      <c r="V53" s="177" t="s">
        <v>435</v>
      </c>
      <c r="W53" s="178" t="s">
        <v>435</v>
      </c>
      <c r="X53" s="68" t="s">
        <v>435</v>
      </c>
      <c r="Y53" s="68" t="s">
        <v>435</v>
      </c>
      <c r="Z53" s="68" t="s">
        <v>435</v>
      </c>
      <c r="AA53" s="69" t="s">
        <v>435</v>
      </c>
      <c r="AB53" s="55" t="s">
        <v>435</v>
      </c>
      <c r="AC53" s="56" t="s">
        <v>435</v>
      </c>
      <c r="AD53" s="56" t="s">
        <v>435</v>
      </c>
      <c r="AE53" s="56" t="s">
        <v>435</v>
      </c>
      <c r="AF53" s="56" t="s">
        <v>435</v>
      </c>
      <c r="AG53" s="57" t="s">
        <v>435</v>
      </c>
      <c r="AH53" s="58" t="s">
        <v>435</v>
      </c>
      <c r="AI53" s="59" t="s">
        <v>435</v>
      </c>
      <c r="AJ53" s="59" t="s">
        <v>435</v>
      </c>
      <c r="AK53" s="59" t="s">
        <v>435</v>
      </c>
      <c r="AL53" s="59" t="s">
        <v>435</v>
      </c>
    </row>
    <row r="54" spans="2:38" ht="3" hidden="1" customHeight="1">
      <c r="B54" s="454"/>
      <c r="C54" s="454"/>
      <c r="D54" s="455"/>
      <c r="E54" s="428"/>
      <c r="F54" s="426"/>
      <c r="G54" s="426"/>
      <c r="H54" s="426"/>
      <c r="I54" s="427"/>
      <c r="J54" s="76" t="s">
        <v>435</v>
      </c>
      <c r="K54" s="77" t="s">
        <v>435</v>
      </c>
      <c r="L54" s="77" t="s">
        <v>435</v>
      </c>
      <c r="M54" s="77" t="s">
        <v>435</v>
      </c>
      <c r="N54" s="77" t="s">
        <v>435</v>
      </c>
      <c r="O54" s="78" t="s">
        <v>435</v>
      </c>
      <c r="P54" s="76" t="s">
        <v>435</v>
      </c>
      <c r="Q54" s="77" t="s">
        <v>435</v>
      </c>
      <c r="R54" s="77" t="s">
        <v>435</v>
      </c>
      <c r="S54" s="77" t="s">
        <v>435</v>
      </c>
      <c r="T54" s="77" t="s">
        <v>435</v>
      </c>
      <c r="U54" s="78" t="s">
        <v>435</v>
      </c>
      <c r="V54" s="177" t="s">
        <v>435</v>
      </c>
      <c r="W54" s="178" t="s">
        <v>435</v>
      </c>
      <c r="X54" s="68" t="s">
        <v>435</v>
      </c>
      <c r="Y54" s="68" t="s">
        <v>435</v>
      </c>
      <c r="Z54" s="68" t="s">
        <v>435</v>
      </c>
      <c r="AA54" s="69" t="s">
        <v>435</v>
      </c>
      <c r="AB54" s="55" t="s">
        <v>435</v>
      </c>
      <c r="AC54" s="56" t="s">
        <v>435</v>
      </c>
      <c r="AD54" s="56" t="s">
        <v>435</v>
      </c>
      <c r="AE54" s="56" t="s">
        <v>435</v>
      </c>
      <c r="AF54" s="56" t="s">
        <v>435</v>
      </c>
      <c r="AG54" s="57" t="s">
        <v>435</v>
      </c>
      <c r="AH54" s="58" t="s">
        <v>435</v>
      </c>
      <c r="AI54" s="59" t="s">
        <v>435</v>
      </c>
      <c r="AJ54" s="59" t="s">
        <v>435</v>
      </c>
      <c r="AK54" s="59" t="s">
        <v>435</v>
      </c>
      <c r="AL54" s="59" t="s">
        <v>435</v>
      </c>
    </row>
    <row r="55" spans="2:38" ht="15.6" hidden="1">
      <c r="B55" s="454"/>
      <c r="C55" s="454"/>
      <c r="D55" s="455"/>
      <c r="E55" s="428"/>
      <c r="F55" s="426"/>
      <c r="G55" s="426"/>
      <c r="H55" s="426"/>
      <c r="I55" s="427"/>
      <c r="J55" s="76" t="s">
        <v>435</v>
      </c>
      <c r="K55" s="77" t="s">
        <v>435</v>
      </c>
      <c r="L55" s="77" t="s">
        <v>435</v>
      </c>
      <c r="M55" s="77" t="s">
        <v>435</v>
      </c>
      <c r="N55" s="77" t="s">
        <v>435</v>
      </c>
      <c r="O55" s="78" t="s">
        <v>435</v>
      </c>
      <c r="P55" s="76" t="s">
        <v>435</v>
      </c>
      <c r="Q55" s="77" t="s">
        <v>435</v>
      </c>
      <c r="R55" s="77" t="s">
        <v>435</v>
      </c>
      <c r="S55" s="77" t="s">
        <v>435</v>
      </c>
      <c r="T55" s="77" t="s">
        <v>435</v>
      </c>
      <c r="U55" s="78" t="s">
        <v>435</v>
      </c>
      <c r="V55" s="177" t="s">
        <v>435</v>
      </c>
      <c r="W55" s="178" t="s">
        <v>435</v>
      </c>
      <c r="X55" s="68" t="s">
        <v>435</v>
      </c>
      <c r="Y55" s="68" t="s">
        <v>435</v>
      </c>
      <c r="Z55" s="68" t="s">
        <v>435</v>
      </c>
      <c r="AA55" s="69" t="s">
        <v>435</v>
      </c>
      <c r="AB55" s="55" t="s">
        <v>435</v>
      </c>
      <c r="AC55" s="56" t="s">
        <v>435</v>
      </c>
      <c r="AD55" s="56" t="s">
        <v>435</v>
      </c>
      <c r="AE55" s="56" t="s">
        <v>435</v>
      </c>
      <c r="AF55" s="56" t="s">
        <v>435</v>
      </c>
      <c r="AG55" s="57" t="s">
        <v>435</v>
      </c>
      <c r="AH55" s="58" t="s">
        <v>435</v>
      </c>
      <c r="AI55" s="59" t="s">
        <v>435</v>
      </c>
      <c r="AJ55" s="59" t="s">
        <v>435</v>
      </c>
      <c r="AK55" s="59" t="s">
        <v>435</v>
      </c>
      <c r="AL55" s="59" t="s">
        <v>435</v>
      </c>
    </row>
    <row r="56" spans="2:38" ht="15.6" hidden="1">
      <c r="B56" s="454"/>
      <c r="C56" s="454"/>
      <c r="D56" s="455"/>
      <c r="E56" s="428"/>
      <c r="F56" s="426"/>
      <c r="G56" s="426"/>
      <c r="H56" s="426"/>
      <c r="I56" s="427"/>
      <c r="J56" s="76" t="s">
        <v>435</v>
      </c>
      <c r="K56" s="77" t="s">
        <v>435</v>
      </c>
      <c r="L56" s="77" t="s">
        <v>435</v>
      </c>
      <c r="M56" s="77" t="s">
        <v>435</v>
      </c>
      <c r="N56" s="77" t="s">
        <v>435</v>
      </c>
      <c r="O56" s="78" t="s">
        <v>435</v>
      </c>
      <c r="P56" s="76" t="s">
        <v>435</v>
      </c>
      <c r="Q56" s="77" t="s">
        <v>435</v>
      </c>
      <c r="R56" s="77" t="s">
        <v>435</v>
      </c>
      <c r="S56" s="77" t="s">
        <v>435</v>
      </c>
      <c r="T56" s="77" t="s">
        <v>435</v>
      </c>
      <c r="U56" s="78" t="s">
        <v>435</v>
      </c>
      <c r="V56" s="177" t="s">
        <v>435</v>
      </c>
      <c r="W56" s="178" t="s">
        <v>435</v>
      </c>
      <c r="X56" s="68" t="s">
        <v>435</v>
      </c>
      <c r="Y56" s="68" t="s">
        <v>435</v>
      </c>
      <c r="Z56" s="68" t="s">
        <v>435</v>
      </c>
      <c r="AA56" s="69" t="s">
        <v>435</v>
      </c>
      <c r="AB56" s="55" t="s">
        <v>435</v>
      </c>
      <c r="AC56" s="56" t="s">
        <v>435</v>
      </c>
      <c r="AD56" s="56" t="s">
        <v>435</v>
      </c>
      <c r="AE56" s="56" t="s">
        <v>435</v>
      </c>
      <c r="AF56" s="56" t="s">
        <v>435</v>
      </c>
      <c r="AG56" s="57" t="s">
        <v>435</v>
      </c>
      <c r="AH56" s="58" t="s">
        <v>435</v>
      </c>
      <c r="AI56" s="59" t="s">
        <v>435</v>
      </c>
      <c r="AJ56" s="59" t="s">
        <v>435</v>
      </c>
      <c r="AK56" s="59" t="s">
        <v>435</v>
      </c>
      <c r="AL56" s="59" t="s">
        <v>435</v>
      </c>
    </row>
    <row r="57" spans="2:38" ht="16.149999999999999" thickBot="1">
      <c r="B57" s="454"/>
      <c r="C57" s="454"/>
      <c r="D57" s="455"/>
      <c r="E57" s="429"/>
      <c r="F57" s="430"/>
      <c r="G57" s="430"/>
      <c r="H57" s="430"/>
      <c r="I57" s="431"/>
      <c r="J57" s="79" t="s">
        <v>435</v>
      </c>
      <c r="K57" s="80" t="s">
        <v>435</v>
      </c>
      <c r="L57" s="80" t="s">
        <v>435</v>
      </c>
      <c r="M57" s="80" t="s">
        <v>435</v>
      </c>
      <c r="N57" s="80" t="s">
        <v>435</v>
      </c>
      <c r="O57" s="81" t="s">
        <v>435</v>
      </c>
      <c r="P57" s="79" t="s">
        <v>435</v>
      </c>
      <c r="Q57" s="80" t="s">
        <v>435</v>
      </c>
      <c r="R57" s="80" t="s">
        <v>435</v>
      </c>
      <c r="S57" s="80" t="s">
        <v>435</v>
      </c>
      <c r="T57" s="80" t="s">
        <v>435</v>
      </c>
      <c r="U57" s="81" t="s">
        <v>435</v>
      </c>
      <c r="V57" s="180" t="s">
        <v>435</v>
      </c>
      <c r="W57" s="181" t="s">
        <v>435</v>
      </c>
      <c r="X57" s="71" t="s">
        <v>435</v>
      </c>
      <c r="Y57" s="71" t="s">
        <v>435</v>
      </c>
      <c r="Z57" s="71" t="s">
        <v>435</v>
      </c>
      <c r="AA57" s="72" t="s">
        <v>435</v>
      </c>
      <c r="AB57" s="60" t="s">
        <v>435</v>
      </c>
      <c r="AC57" s="61" t="s">
        <v>435</v>
      </c>
      <c r="AD57" s="61" t="s">
        <v>435</v>
      </c>
      <c r="AE57" s="61" t="s">
        <v>435</v>
      </c>
      <c r="AF57" s="61" t="s">
        <v>435</v>
      </c>
      <c r="AG57" s="62" t="s">
        <v>435</v>
      </c>
      <c r="AH57" s="58" t="s">
        <v>435</v>
      </c>
      <c r="AI57" s="59" t="s">
        <v>435</v>
      </c>
      <c r="AJ57" s="59" t="s">
        <v>435</v>
      </c>
      <c r="AK57" s="59" t="s">
        <v>435</v>
      </c>
      <c r="AL57" s="59" t="s">
        <v>435</v>
      </c>
    </row>
    <row r="58" spans="2:38" ht="15" customHeight="1">
      <c r="J58" s="422" t="s">
        <v>447</v>
      </c>
      <c r="K58" s="423"/>
      <c r="L58" s="423"/>
      <c r="M58" s="423"/>
      <c r="N58" s="423"/>
      <c r="O58" s="424"/>
      <c r="P58" s="422" t="s">
        <v>448</v>
      </c>
      <c r="Q58" s="423"/>
      <c r="R58" s="423"/>
      <c r="S58" s="423"/>
      <c r="T58" s="423"/>
      <c r="U58" s="424"/>
      <c r="V58" s="422" t="s">
        <v>449</v>
      </c>
      <c r="W58" s="423"/>
      <c r="X58" s="423"/>
      <c r="Y58" s="423"/>
      <c r="Z58" s="423"/>
      <c r="AA58" s="424"/>
      <c r="AB58" s="422" t="s">
        <v>450</v>
      </c>
      <c r="AC58" s="450"/>
      <c r="AD58" s="423"/>
      <c r="AE58" s="423"/>
      <c r="AF58" s="423"/>
      <c r="AG58" s="423"/>
      <c r="AH58" s="422" t="s">
        <v>451</v>
      </c>
      <c r="AI58" s="423"/>
      <c r="AJ58" s="423"/>
      <c r="AK58" s="423"/>
      <c r="AL58" s="424"/>
    </row>
    <row r="59" spans="2:38" ht="15" customHeight="1">
      <c r="J59" s="428"/>
      <c r="K59" s="426"/>
      <c r="L59" s="426"/>
      <c r="M59" s="426"/>
      <c r="N59" s="426"/>
      <c r="O59" s="427"/>
      <c r="P59" s="428"/>
      <c r="Q59" s="426"/>
      <c r="R59" s="426"/>
      <c r="S59" s="426"/>
      <c r="T59" s="426"/>
      <c r="U59" s="427"/>
      <c r="V59" s="428"/>
      <c r="W59" s="426"/>
      <c r="X59" s="426"/>
      <c r="Y59" s="426"/>
      <c r="Z59" s="426"/>
      <c r="AA59" s="427"/>
      <c r="AB59" s="428"/>
      <c r="AC59" s="426"/>
      <c r="AD59" s="426"/>
      <c r="AE59" s="426"/>
      <c r="AF59" s="426"/>
      <c r="AG59" s="426"/>
      <c r="AH59" s="425"/>
      <c r="AI59" s="426"/>
      <c r="AJ59" s="426"/>
      <c r="AK59" s="426"/>
      <c r="AL59" s="427"/>
    </row>
    <row r="60" spans="2:38" ht="15" customHeight="1">
      <c r="J60" s="428"/>
      <c r="K60" s="426"/>
      <c r="L60" s="426"/>
      <c r="M60" s="426"/>
      <c r="N60" s="426"/>
      <c r="O60" s="427"/>
      <c r="P60" s="428"/>
      <c r="Q60" s="426"/>
      <c r="R60" s="426"/>
      <c r="S60" s="426"/>
      <c r="T60" s="426"/>
      <c r="U60" s="427"/>
      <c r="V60" s="428"/>
      <c r="W60" s="426"/>
      <c r="X60" s="426"/>
      <c r="Y60" s="426"/>
      <c r="Z60" s="426"/>
      <c r="AA60" s="427"/>
      <c r="AB60" s="428"/>
      <c r="AC60" s="426"/>
      <c r="AD60" s="426"/>
      <c r="AE60" s="426"/>
      <c r="AF60" s="426"/>
      <c r="AG60" s="426"/>
      <c r="AH60" s="425"/>
      <c r="AI60" s="426"/>
      <c r="AJ60" s="426"/>
      <c r="AK60" s="426"/>
      <c r="AL60" s="427"/>
    </row>
    <row r="61" spans="2:38" ht="15" customHeight="1">
      <c r="J61" s="428"/>
      <c r="K61" s="426"/>
      <c r="L61" s="426"/>
      <c r="M61" s="426"/>
      <c r="N61" s="426"/>
      <c r="O61" s="427"/>
      <c r="P61" s="428"/>
      <c r="Q61" s="426"/>
      <c r="R61" s="426"/>
      <c r="S61" s="426"/>
      <c r="T61" s="426"/>
      <c r="U61" s="427"/>
      <c r="V61" s="428"/>
      <c r="W61" s="426"/>
      <c r="X61" s="426"/>
      <c r="Y61" s="426"/>
      <c r="Z61" s="426"/>
      <c r="AA61" s="427"/>
      <c r="AB61" s="428"/>
      <c r="AC61" s="426"/>
      <c r="AD61" s="426"/>
      <c r="AE61" s="426"/>
      <c r="AF61" s="426"/>
      <c r="AG61" s="426"/>
      <c r="AH61" s="428"/>
      <c r="AI61" s="426"/>
      <c r="AJ61" s="426"/>
      <c r="AK61" s="426"/>
      <c r="AL61" s="427"/>
    </row>
    <row r="62" spans="2:38" ht="15" customHeight="1">
      <c r="J62" s="428"/>
      <c r="K62" s="426"/>
      <c r="L62" s="426"/>
      <c r="M62" s="426"/>
      <c r="N62" s="426"/>
      <c r="O62" s="427"/>
      <c r="P62" s="428"/>
      <c r="Q62" s="426"/>
      <c r="R62" s="426"/>
      <c r="S62" s="426"/>
      <c r="T62" s="426"/>
      <c r="U62" s="427"/>
      <c r="V62" s="428"/>
      <c r="W62" s="426"/>
      <c r="X62" s="426"/>
      <c r="Y62" s="426"/>
      <c r="Z62" s="426"/>
      <c r="AA62" s="427"/>
      <c r="AB62" s="428"/>
      <c r="AC62" s="426"/>
      <c r="AD62" s="426"/>
      <c r="AE62" s="426"/>
      <c r="AF62" s="426"/>
      <c r="AG62" s="426"/>
      <c r="AH62" s="428"/>
      <c r="AI62" s="426"/>
      <c r="AJ62" s="426"/>
      <c r="AK62" s="426"/>
      <c r="AL62" s="427"/>
    </row>
    <row r="63" spans="2:38" ht="28.5" customHeight="1" thickBot="1">
      <c r="J63" s="429"/>
      <c r="K63" s="430"/>
      <c r="L63" s="430"/>
      <c r="M63" s="430"/>
      <c r="N63" s="430"/>
      <c r="O63" s="431"/>
      <c r="P63" s="429"/>
      <c r="Q63" s="430"/>
      <c r="R63" s="430"/>
      <c r="S63" s="430"/>
      <c r="T63" s="430"/>
      <c r="U63" s="431"/>
      <c r="V63" s="429"/>
      <c r="W63" s="430"/>
      <c r="X63" s="430"/>
      <c r="Y63" s="430"/>
      <c r="Z63" s="430"/>
      <c r="AA63" s="431"/>
      <c r="AB63" s="429"/>
      <c r="AC63" s="430"/>
      <c r="AD63" s="430"/>
      <c r="AE63" s="430"/>
      <c r="AF63" s="430"/>
      <c r="AG63" s="430"/>
      <c r="AH63" s="429"/>
      <c r="AI63" s="430"/>
      <c r="AJ63" s="430"/>
      <c r="AK63" s="430"/>
      <c r="AL63" s="43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defaultColWidth="11.42578125" defaultRowHeight="14.4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2" t="s">
        <v>241</v>
      </c>
      <c r="H1" s="122" t="s">
        <v>234</v>
      </c>
    </row>
    <row r="4" spans="2:26">
      <c r="B4" t="s">
        <v>452</v>
      </c>
      <c r="C4" t="s">
        <v>444</v>
      </c>
      <c r="F4" t="s">
        <v>263</v>
      </c>
      <c r="G4" s="121" t="s">
        <v>453</v>
      </c>
      <c r="H4" s="121">
        <v>0.2</v>
      </c>
      <c r="I4" s="121"/>
      <c r="K4" s="121"/>
      <c r="Q4" t="s">
        <v>454</v>
      </c>
      <c r="R4" s="121">
        <v>0.5</v>
      </c>
      <c r="S4" s="122" t="s">
        <v>346</v>
      </c>
      <c r="T4" s="121">
        <v>0.3</v>
      </c>
      <c r="U4" s="122" t="s">
        <v>361</v>
      </c>
      <c r="V4" s="121">
        <v>0.4</v>
      </c>
      <c r="W4" s="122" t="s">
        <v>363</v>
      </c>
    </row>
    <row r="5" spans="2:26">
      <c r="B5" t="s">
        <v>455</v>
      </c>
      <c r="C5" t="s">
        <v>444</v>
      </c>
      <c r="F5" t="s">
        <v>300</v>
      </c>
      <c r="G5" s="121" t="s">
        <v>453</v>
      </c>
      <c r="H5" s="121">
        <v>0.2</v>
      </c>
      <c r="I5" s="121"/>
      <c r="K5" s="121"/>
      <c r="Q5" t="s">
        <v>456</v>
      </c>
      <c r="R5" s="121">
        <v>0.45</v>
      </c>
      <c r="S5" s="122" t="s">
        <v>346</v>
      </c>
      <c r="T5" s="121">
        <v>0.36</v>
      </c>
      <c r="U5" s="122" t="s">
        <v>361</v>
      </c>
      <c r="V5" s="121">
        <v>0.4</v>
      </c>
      <c r="W5" s="122" t="s">
        <v>363</v>
      </c>
    </row>
    <row r="6" spans="2:26">
      <c r="B6" t="s">
        <v>457</v>
      </c>
      <c r="C6" t="s">
        <v>363</v>
      </c>
      <c r="F6" t="s">
        <v>417</v>
      </c>
      <c r="G6" s="121" t="s">
        <v>348</v>
      </c>
      <c r="H6" s="121">
        <v>0.6</v>
      </c>
      <c r="I6" s="121" t="s">
        <v>458</v>
      </c>
      <c r="K6" s="121"/>
      <c r="Q6" t="s">
        <v>459</v>
      </c>
      <c r="R6" s="121">
        <v>0.4</v>
      </c>
      <c r="S6" s="122" t="s">
        <v>346</v>
      </c>
      <c r="T6" s="121">
        <v>0.36</v>
      </c>
      <c r="U6" s="122" t="s">
        <v>361</v>
      </c>
      <c r="V6" s="121">
        <v>0.4</v>
      </c>
      <c r="W6" s="122" t="s">
        <v>363</v>
      </c>
    </row>
    <row r="7" spans="2:26">
      <c r="B7" t="s">
        <v>460</v>
      </c>
      <c r="C7" t="s">
        <v>461</v>
      </c>
      <c r="G7" s="121"/>
      <c r="I7" s="121"/>
      <c r="K7" s="121"/>
      <c r="Q7" t="s">
        <v>462</v>
      </c>
      <c r="R7" s="121">
        <v>0.35</v>
      </c>
      <c r="S7" s="122" t="s">
        <v>348</v>
      </c>
      <c r="T7" s="121">
        <v>0.42</v>
      </c>
      <c r="U7" s="122" t="s">
        <v>361</v>
      </c>
      <c r="V7" s="121">
        <v>0.4</v>
      </c>
      <c r="W7" s="122" t="s">
        <v>363</v>
      </c>
    </row>
    <row r="8" spans="2:26">
      <c r="B8" t="s">
        <v>463</v>
      </c>
      <c r="C8" t="s">
        <v>436</v>
      </c>
      <c r="G8" s="121"/>
      <c r="I8" s="121"/>
      <c r="K8" s="121"/>
      <c r="Q8" t="s">
        <v>464</v>
      </c>
      <c r="R8" s="121">
        <v>0.35</v>
      </c>
      <c r="S8" s="122" t="s">
        <v>348</v>
      </c>
      <c r="T8" s="121">
        <v>0.6</v>
      </c>
      <c r="U8" s="122" t="s">
        <v>361</v>
      </c>
      <c r="V8" s="121">
        <v>0.26</v>
      </c>
      <c r="W8" s="122" t="s">
        <v>363</v>
      </c>
    </row>
    <row r="9" spans="2:26">
      <c r="B9" t="s">
        <v>465</v>
      </c>
      <c r="C9" t="s">
        <v>444</v>
      </c>
      <c r="G9" s="121"/>
      <c r="I9" s="121"/>
      <c r="K9" s="121"/>
      <c r="Q9" t="s">
        <v>466</v>
      </c>
      <c r="R9" s="121">
        <v>0.3</v>
      </c>
      <c r="S9" s="122" t="s">
        <v>348</v>
      </c>
      <c r="T9" s="121">
        <v>0.6</v>
      </c>
      <c r="U9" s="122" t="s">
        <v>361</v>
      </c>
      <c r="V9" s="121">
        <v>0.3</v>
      </c>
      <c r="W9" s="122" t="s">
        <v>363</v>
      </c>
    </row>
    <row r="10" spans="2:26">
      <c r="B10" t="s">
        <v>467</v>
      </c>
      <c r="C10" t="s">
        <v>363</v>
      </c>
    </row>
    <row r="11" spans="2:26">
      <c r="B11" t="s">
        <v>468</v>
      </c>
      <c r="C11" t="s">
        <v>363</v>
      </c>
      <c r="F11" t="s">
        <v>452</v>
      </c>
      <c r="G11" s="122" t="s">
        <v>344</v>
      </c>
      <c r="H11" s="121">
        <v>0.1</v>
      </c>
      <c r="I11" s="122" t="s">
        <v>453</v>
      </c>
      <c r="J11" s="121">
        <v>0.2</v>
      </c>
      <c r="K11" s="122" t="s">
        <v>444</v>
      </c>
    </row>
    <row r="12" spans="2:26">
      <c r="B12" t="s">
        <v>469</v>
      </c>
      <c r="C12" t="s">
        <v>461</v>
      </c>
      <c r="F12" t="s">
        <v>455</v>
      </c>
      <c r="G12" s="122" t="s">
        <v>344</v>
      </c>
      <c r="H12" s="121">
        <v>0.1</v>
      </c>
      <c r="I12" s="122" t="s">
        <v>361</v>
      </c>
      <c r="J12" s="121">
        <v>0.4</v>
      </c>
      <c r="K12" s="122" t="s">
        <v>444</v>
      </c>
      <c r="Q12" t="s">
        <v>233</v>
      </c>
      <c r="R12" t="s">
        <v>470</v>
      </c>
      <c r="S12" s="122" t="s">
        <v>185</v>
      </c>
      <c r="T12" t="s">
        <v>247</v>
      </c>
      <c r="U12" s="122" t="s">
        <v>248</v>
      </c>
      <c r="V12" t="s">
        <v>253</v>
      </c>
      <c r="W12" s="122" t="s">
        <v>234</v>
      </c>
      <c r="X12" t="s">
        <v>241</v>
      </c>
      <c r="Y12" s="122" t="s">
        <v>234</v>
      </c>
      <c r="Z12" t="s">
        <v>471</v>
      </c>
    </row>
    <row r="13" spans="2:26">
      <c r="B13" t="s">
        <v>472</v>
      </c>
      <c r="C13" t="s">
        <v>436</v>
      </c>
      <c r="F13" t="s">
        <v>457</v>
      </c>
      <c r="G13" s="122" t="s">
        <v>344</v>
      </c>
      <c r="H13" s="121">
        <v>0.1</v>
      </c>
      <c r="I13" s="122" t="s">
        <v>363</v>
      </c>
      <c r="J13" s="121">
        <v>0.6</v>
      </c>
      <c r="K13" s="122" t="s">
        <v>363</v>
      </c>
      <c r="Q13" t="s">
        <v>344</v>
      </c>
      <c r="R13" t="s">
        <v>453</v>
      </c>
      <c r="S13" t="s">
        <v>444</v>
      </c>
      <c r="T13" t="s">
        <v>263</v>
      </c>
      <c r="U13" t="s">
        <v>410</v>
      </c>
      <c r="V13" t="s">
        <v>344</v>
      </c>
      <c r="W13" s="120">
        <v>0.1</v>
      </c>
      <c r="X13" t="s">
        <v>453</v>
      </c>
      <c r="Y13" s="120">
        <v>0.2</v>
      </c>
      <c r="Z13" t="s">
        <v>444</v>
      </c>
    </row>
    <row r="14" spans="2:26">
      <c r="B14" t="s">
        <v>473</v>
      </c>
      <c r="C14" t="s">
        <v>363</v>
      </c>
      <c r="F14" t="s">
        <v>460</v>
      </c>
      <c r="G14" s="122" t="s">
        <v>344</v>
      </c>
      <c r="H14" s="121">
        <v>0.1</v>
      </c>
      <c r="I14" s="122" t="s">
        <v>366</v>
      </c>
      <c r="J14" s="121">
        <v>0.8</v>
      </c>
      <c r="K14" s="122" t="s">
        <v>439</v>
      </c>
      <c r="Q14" t="s">
        <v>344</v>
      </c>
      <c r="R14" t="s">
        <v>361</v>
      </c>
      <c r="S14" t="s">
        <v>444</v>
      </c>
      <c r="T14" t="s">
        <v>263</v>
      </c>
      <c r="U14" t="s">
        <v>410</v>
      </c>
      <c r="V14" t="s">
        <v>344</v>
      </c>
      <c r="W14" s="120">
        <v>0.1</v>
      </c>
      <c r="X14" t="s">
        <v>361</v>
      </c>
      <c r="Y14" s="120">
        <v>0.4</v>
      </c>
      <c r="Z14" t="s">
        <v>444</v>
      </c>
    </row>
    <row r="15" spans="2:26">
      <c r="B15" t="s">
        <v>474</v>
      </c>
      <c r="C15" t="s">
        <v>363</v>
      </c>
      <c r="F15" t="s">
        <v>463</v>
      </c>
      <c r="G15" s="122" t="s">
        <v>344</v>
      </c>
      <c r="H15" s="121">
        <v>0.1</v>
      </c>
      <c r="I15" s="122" t="s">
        <v>370</v>
      </c>
      <c r="J15" s="121">
        <v>1</v>
      </c>
      <c r="K15" s="122" t="s">
        <v>436</v>
      </c>
      <c r="Q15" t="s">
        <v>344</v>
      </c>
      <c r="R15" t="s">
        <v>363</v>
      </c>
      <c r="S15" t="s">
        <v>363</v>
      </c>
      <c r="T15" t="s">
        <v>263</v>
      </c>
      <c r="U15" t="s">
        <v>410</v>
      </c>
      <c r="V15" t="s">
        <v>344</v>
      </c>
      <c r="W15" s="120">
        <v>0.1</v>
      </c>
      <c r="X15" t="s">
        <v>363</v>
      </c>
      <c r="Y15" s="120">
        <v>0.6</v>
      </c>
      <c r="Z15" t="s">
        <v>363</v>
      </c>
    </row>
    <row r="16" spans="2:26">
      <c r="B16" t="s">
        <v>475</v>
      </c>
      <c r="C16" t="s">
        <v>363</v>
      </c>
      <c r="F16" t="s">
        <v>465</v>
      </c>
      <c r="G16" s="122" t="s">
        <v>344</v>
      </c>
      <c r="H16" s="121">
        <v>0.2</v>
      </c>
      <c r="I16" s="122" t="s">
        <v>453</v>
      </c>
      <c r="J16" s="121">
        <v>0.2</v>
      </c>
      <c r="K16" s="122" t="s">
        <v>444</v>
      </c>
      <c r="T16" t="s">
        <v>263</v>
      </c>
      <c r="U16" t="s">
        <v>410</v>
      </c>
    </row>
    <row r="17" spans="2:21">
      <c r="B17" t="s">
        <v>476</v>
      </c>
      <c r="C17" t="s">
        <v>461</v>
      </c>
      <c r="F17" t="s">
        <v>467</v>
      </c>
      <c r="G17" s="122" t="s">
        <v>344</v>
      </c>
      <c r="H17" s="121">
        <v>0.2</v>
      </c>
      <c r="I17" s="122" t="s">
        <v>361</v>
      </c>
      <c r="J17" s="121">
        <v>0.4</v>
      </c>
      <c r="K17" s="122" t="s">
        <v>444</v>
      </c>
      <c r="R17" s="121">
        <v>0.5</v>
      </c>
      <c r="S17" s="120">
        <v>0.5</v>
      </c>
      <c r="T17" t="s">
        <v>263</v>
      </c>
      <c r="U17" t="s">
        <v>410</v>
      </c>
    </row>
    <row r="18" spans="2:21">
      <c r="B18" t="s">
        <v>477</v>
      </c>
      <c r="C18" t="s">
        <v>436</v>
      </c>
      <c r="F18" t="s">
        <v>468</v>
      </c>
      <c r="G18" s="122" t="s">
        <v>344</v>
      </c>
      <c r="H18" s="121">
        <v>0.2</v>
      </c>
      <c r="I18" s="122" t="s">
        <v>363</v>
      </c>
      <c r="J18" s="121">
        <v>0.6</v>
      </c>
      <c r="K18" s="122" t="s">
        <v>363</v>
      </c>
      <c r="R18" s="121">
        <v>0.45</v>
      </c>
      <c r="S18" s="120">
        <v>0.35</v>
      </c>
      <c r="T18" t="s">
        <v>263</v>
      </c>
      <c r="U18" t="s">
        <v>410</v>
      </c>
    </row>
    <row r="19" spans="2:21">
      <c r="B19" t="s">
        <v>478</v>
      </c>
      <c r="C19" t="s">
        <v>363</v>
      </c>
      <c r="F19" t="s">
        <v>469</v>
      </c>
      <c r="G19" s="122" t="s">
        <v>344</v>
      </c>
      <c r="H19" s="121">
        <v>0.2</v>
      </c>
      <c r="I19" s="122" t="s">
        <v>366</v>
      </c>
      <c r="J19" s="121">
        <v>0.8</v>
      </c>
      <c r="K19" s="122" t="s">
        <v>439</v>
      </c>
      <c r="R19" s="121">
        <v>0.4</v>
      </c>
      <c r="T19" t="s">
        <v>263</v>
      </c>
      <c r="U19" t="s">
        <v>410</v>
      </c>
    </row>
    <row r="20" spans="2:21">
      <c r="B20" t="s">
        <v>479</v>
      </c>
      <c r="C20" t="s">
        <v>363</v>
      </c>
      <c r="F20" t="s">
        <v>472</v>
      </c>
      <c r="G20" s="122" t="s">
        <v>344</v>
      </c>
      <c r="H20" s="121">
        <v>0.2</v>
      </c>
      <c r="I20" s="122" t="s">
        <v>370</v>
      </c>
      <c r="J20" s="121">
        <v>1</v>
      </c>
      <c r="K20" s="122" t="s">
        <v>436</v>
      </c>
      <c r="R20" s="121">
        <v>0.35</v>
      </c>
      <c r="T20" t="s">
        <v>263</v>
      </c>
      <c r="U20" t="s">
        <v>410</v>
      </c>
    </row>
    <row r="21" spans="2:21">
      <c r="B21" t="s">
        <v>480</v>
      </c>
      <c r="C21" t="s">
        <v>461</v>
      </c>
      <c r="F21" t="s">
        <v>473</v>
      </c>
      <c r="G21" s="122" t="s">
        <v>346</v>
      </c>
      <c r="H21" s="121">
        <v>0.3</v>
      </c>
      <c r="I21" s="122" t="s">
        <v>453</v>
      </c>
      <c r="J21" s="121">
        <v>0.2</v>
      </c>
      <c r="K21" s="122" t="s">
        <v>444</v>
      </c>
      <c r="R21" s="121">
        <v>0.35</v>
      </c>
      <c r="T21" t="s">
        <v>263</v>
      </c>
      <c r="U21" t="s">
        <v>410</v>
      </c>
    </row>
    <row r="22" spans="2:21">
      <c r="B22" t="s">
        <v>481</v>
      </c>
      <c r="C22" t="s">
        <v>461</v>
      </c>
      <c r="F22" t="s">
        <v>474</v>
      </c>
      <c r="G22" s="122" t="s">
        <v>346</v>
      </c>
      <c r="H22" s="121">
        <v>0.3</v>
      </c>
      <c r="I22" s="122" t="s">
        <v>361</v>
      </c>
      <c r="J22" s="121">
        <v>0.4</v>
      </c>
      <c r="K22" s="122" t="s">
        <v>363</v>
      </c>
      <c r="R22" s="121">
        <v>0.3</v>
      </c>
      <c r="T22" t="s">
        <v>263</v>
      </c>
      <c r="U22" t="s">
        <v>410</v>
      </c>
    </row>
    <row r="23" spans="2:21">
      <c r="B23" t="s">
        <v>482</v>
      </c>
      <c r="C23" t="s">
        <v>436</v>
      </c>
      <c r="F23" t="s">
        <v>475</v>
      </c>
      <c r="G23" s="122" t="s">
        <v>346</v>
      </c>
      <c r="H23" s="121">
        <v>0.3</v>
      </c>
      <c r="I23" s="122" t="s">
        <v>363</v>
      </c>
      <c r="J23" s="121">
        <v>0.6</v>
      </c>
      <c r="K23" s="122" t="s">
        <v>363</v>
      </c>
      <c r="T23" t="s">
        <v>263</v>
      </c>
      <c r="U23" t="s">
        <v>410</v>
      </c>
    </row>
    <row r="24" spans="2:21">
      <c r="B24" t="s">
        <v>483</v>
      </c>
      <c r="C24" t="s">
        <v>461</v>
      </c>
      <c r="F24" t="s">
        <v>476</v>
      </c>
      <c r="G24" s="122" t="s">
        <v>346</v>
      </c>
      <c r="H24" s="121">
        <v>0.3</v>
      </c>
      <c r="I24" s="122" t="s">
        <v>366</v>
      </c>
      <c r="J24" s="121">
        <v>0.8</v>
      </c>
      <c r="K24" s="122" t="s">
        <v>439</v>
      </c>
      <c r="T24" t="s">
        <v>263</v>
      </c>
      <c r="U24" t="s">
        <v>410</v>
      </c>
    </row>
    <row r="25" spans="2:21">
      <c r="B25" t="s">
        <v>484</v>
      </c>
      <c r="C25" t="s">
        <v>461</v>
      </c>
      <c r="F25" t="s">
        <v>477</v>
      </c>
      <c r="G25" s="122" t="s">
        <v>346</v>
      </c>
      <c r="H25" s="121">
        <v>0.3</v>
      </c>
      <c r="I25" s="122" t="s">
        <v>370</v>
      </c>
      <c r="J25" s="121">
        <v>1</v>
      </c>
      <c r="K25" s="122" t="s">
        <v>436</v>
      </c>
    </row>
    <row r="26" spans="2:21">
      <c r="B26" t="s">
        <v>485</v>
      </c>
      <c r="C26" t="s">
        <v>461</v>
      </c>
      <c r="F26" t="s">
        <v>478</v>
      </c>
      <c r="G26" s="122" t="s">
        <v>346</v>
      </c>
      <c r="H26" s="121">
        <v>0.4</v>
      </c>
      <c r="I26" s="122" t="s">
        <v>453</v>
      </c>
      <c r="J26" s="121">
        <v>0.2</v>
      </c>
      <c r="K26" s="122" t="s">
        <v>444</v>
      </c>
    </row>
    <row r="27" spans="2:21">
      <c r="B27" t="s">
        <v>486</v>
      </c>
      <c r="C27" t="s">
        <v>461</v>
      </c>
      <c r="F27" t="s">
        <v>479</v>
      </c>
      <c r="G27" s="122" t="s">
        <v>346</v>
      </c>
      <c r="H27" s="121">
        <v>0.4</v>
      </c>
      <c r="I27" s="122" t="s">
        <v>361</v>
      </c>
      <c r="J27" s="121">
        <v>0.4</v>
      </c>
      <c r="K27" s="122" t="s">
        <v>363</v>
      </c>
    </row>
    <row r="28" spans="2:21">
      <c r="B28" t="s">
        <v>487</v>
      </c>
      <c r="C28" t="s">
        <v>436</v>
      </c>
      <c r="F28" t="s">
        <v>480</v>
      </c>
      <c r="G28" s="122" t="s">
        <v>346</v>
      </c>
      <c r="H28" s="121">
        <v>0.4</v>
      </c>
      <c r="I28" s="122" t="s">
        <v>363</v>
      </c>
      <c r="J28" s="121">
        <v>0.6</v>
      </c>
      <c r="K28" s="122" t="s">
        <v>363</v>
      </c>
    </row>
    <row r="29" spans="2:21">
      <c r="F29" t="s">
        <v>481</v>
      </c>
      <c r="G29" s="122" t="s">
        <v>346</v>
      </c>
      <c r="H29" s="121">
        <v>0.4</v>
      </c>
      <c r="I29" s="122" t="s">
        <v>366</v>
      </c>
      <c r="J29" s="121">
        <v>0.8</v>
      </c>
      <c r="K29" s="122" t="s">
        <v>439</v>
      </c>
    </row>
    <row r="30" spans="2:21">
      <c r="F30" t="s">
        <v>482</v>
      </c>
      <c r="G30" s="122" t="s">
        <v>346</v>
      </c>
      <c r="H30" s="121">
        <v>0.4</v>
      </c>
      <c r="I30" s="122" t="s">
        <v>370</v>
      </c>
      <c r="J30" s="121">
        <v>1</v>
      </c>
      <c r="K30" s="122" t="s">
        <v>436</v>
      </c>
    </row>
    <row r="31" spans="2:21">
      <c r="F31" t="s">
        <v>488</v>
      </c>
      <c r="G31" s="122" t="s">
        <v>348</v>
      </c>
      <c r="H31" s="121">
        <v>0.5</v>
      </c>
      <c r="I31" s="122" t="s">
        <v>453</v>
      </c>
      <c r="J31" s="121">
        <v>0.2</v>
      </c>
      <c r="K31" s="122" t="s">
        <v>363</v>
      </c>
    </row>
    <row r="32" spans="2:21">
      <c r="F32" t="s">
        <v>489</v>
      </c>
      <c r="G32" s="122" t="s">
        <v>348</v>
      </c>
      <c r="H32" s="121">
        <v>0.5</v>
      </c>
      <c r="I32" s="122" t="s">
        <v>361</v>
      </c>
      <c r="J32" s="121">
        <v>0.4</v>
      </c>
      <c r="K32" s="122" t="s">
        <v>363</v>
      </c>
    </row>
    <row r="33" spans="6:11">
      <c r="F33" t="s">
        <v>490</v>
      </c>
      <c r="G33" s="122" t="s">
        <v>348</v>
      </c>
      <c r="H33" s="121">
        <v>0.5</v>
      </c>
      <c r="I33" s="122" t="s">
        <v>363</v>
      </c>
      <c r="J33" s="121">
        <v>0.6</v>
      </c>
      <c r="K33" s="122" t="s">
        <v>363</v>
      </c>
    </row>
    <row r="34" spans="6:11">
      <c r="F34" t="s">
        <v>491</v>
      </c>
      <c r="G34" s="122" t="s">
        <v>348</v>
      </c>
      <c r="H34" s="121">
        <v>0.5</v>
      </c>
      <c r="I34" s="122" t="s">
        <v>366</v>
      </c>
      <c r="J34" s="121">
        <v>0.8</v>
      </c>
      <c r="K34" s="122" t="s">
        <v>439</v>
      </c>
    </row>
    <row r="35" spans="6:11">
      <c r="F35" t="s">
        <v>492</v>
      </c>
      <c r="G35" s="122" t="s">
        <v>348</v>
      </c>
      <c r="H35" s="121">
        <v>0.5</v>
      </c>
      <c r="I35" s="122" t="s">
        <v>370</v>
      </c>
      <c r="J35" s="121">
        <v>1</v>
      </c>
      <c r="K35" s="122" t="s">
        <v>436</v>
      </c>
    </row>
    <row r="37" spans="6:11" ht="43.15">
      <c r="G37" s="123" t="s">
        <v>493</v>
      </c>
    </row>
    <row r="38" spans="6:11" ht="100.9">
      <c r="G38" s="123" t="s">
        <v>494</v>
      </c>
    </row>
    <row r="39" spans="6:11" ht="72">
      <c r="G39" s="123" t="s">
        <v>495</v>
      </c>
    </row>
    <row r="40" spans="6:11" ht="57.6">
      <c r="G40" s="123" t="s">
        <v>496</v>
      </c>
    </row>
    <row r="41" spans="6:11" ht="72">
      <c r="G41" s="123" t="s">
        <v>497</v>
      </c>
    </row>
    <row r="42" spans="6:11" ht="43.15">
      <c r="G42" s="123" t="s">
        <v>498</v>
      </c>
    </row>
    <row r="43" spans="6:11" ht="100.9">
      <c r="G43" s="123" t="s">
        <v>499</v>
      </c>
    </row>
    <row r="44" spans="6:11" ht="72">
      <c r="G44" s="123" t="s">
        <v>500</v>
      </c>
    </row>
    <row r="45" spans="6:11" ht="57.6">
      <c r="G45" s="123" t="s">
        <v>501</v>
      </c>
    </row>
    <row r="46" spans="6:11" ht="72">
      <c r="G46" s="123" t="s">
        <v>502</v>
      </c>
    </row>
    <row r="47" spans="6:11" ht="43.15">
      <c r="G47" s="123" t="s">
        <v>503</v>
      </c>
    </row>
    <row r="48" spans="6:11" ht="100.9">
      <c r="G48" s="123" t="s">
        <v>504</v>
      </c>
    </row>
    <row r="49" spans="7:7" ht="72">
      <c r="G49" s="123" t="s">
        <v>505</v>
      </c>
    </row>
    <row r="50" spans="7:7" ht="57.6">
      <c r="G50" s="123" t="s">
        <v>506</v>
      </c>
    </row>
    <row r="51" spans="7:7" ht="72">
      <c r="G51" s="123" t="s">
        <v>507</v>
      </c>
    </row>
    <row r="52" spans="7:7" ht="43.15">
      <c r="G52" s="123" t="s">
        <v>508</v>
      </c>
    </row>
    <row r="53" spans="7:7" ht="100.9">
      <c r="G53" s="123" t="s">
        <v>509</v>
      </c>
    </row>
    <row r="54" spans="7:7" ht="72">
      <c r="G54" s="123" t="s">
        <v>510</v>
      </c>
    </row>
    <row r="55" spans="7:7" ht="57.6">
      <c r="G55" s="123" t="s">
        <v>511</v>
      </c>
    </row>
    <row r="56" spans="7:7" ht="72">
      <c r="G56" s="123" t="s">
        <v>512</v>
      </c>
    </row>
    <row r="57" spans="7:7" ht="43.15">
      <c r="G57" s="123" t="s">
        <v>513</v>
      </c>
    </row>
    <row r="58" spans="7:7" ht="100.9">
      <c r="G58" s="123" t="s">
        <v>514</v>
      </c>
    </row>
    <row r="59" spans="7:7" ht="72">
      <c r="G59" s="123" t="s">
        <v>515</v>
      </c>
    </row>
    <row r="60" spans="7:7" ht="57.6">
      <c r="G60" s="123" t="s">
        <v>516</v>
      </c>
    </row>
    <row r="61" spans="7:7" ht="72">
      <c r="G61" s="123" t="s">
        <v>517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518</v>
      </c>
      <c r="C2" s="4" t="s">
        <v>519</v>
      </c>
      <c r="D2" s="4" t="s">
        <v>520</v>
      </c>
      <c r="E2" s="6" t="s">
        <v>521</v>
      </c>
      <c r="F2" s="4" t="s">
        <v>522</v>
      </c>
      <c r="G2" s="4" t="s">
        <v>523</v>
      </c>
      <c r="H2" s="4" t="s">
        <v>524</v>
      </c>
      <c r="I2" s="4" t="s">
        <v>525</v>
      </c>
      <c r="J2" s="4" t="s">
        <v>526</v>
      </c>
      <c r="K2" s="4" t="s">
        <v>527</v>
      </c>
    </row>
    <row r="3" spans="2:11" ht="28.9">
      <c r="B3" t="s">
        <v>269</v>
      </c>
      <c r="C3" s="82" t="s">
        <v>259</v>
      </c>
      <c r="D3" s="5" t="s">
        <v>360</v>
      </c>
      <c r="E3" t="s">
        <v>263</v>
      </c>
      <c r="F3" t="s">
        <v>410</v>
      </c>
      <c r="G3" t="s">
        <v>265</v>
      </c>
      <c r="H3" t="s">
        <v>266</v>
      </c>
      <c r="I3" t="s">
        <v>267</v>
      </c>
      <c r="J3" t="s">
        <v>528</v>
      </c>
      <c r="K3" t="s">
        <v>261</v>
      </c>
    </row>
    <row r="4" spans="2:11" ht="72">
      <c r="B4" s="138" t="s">
        <v>374</v>
      </c>
      <c r="C4" t="s">
        <v>529</v>
      </c>
      <c r="D4" s="5" t="s">
        <v>283</v>
      </c>
      <c r="E4" t="s">
        <v>300</v>
      </c>
      <c r="F4" t="s">
        <v>264</v>
      </c>
      <c r="G4" t="s">
        <v>530</v>
      </c>
      <c r="H4" t="s">
        <v>427</v>
      </c>
      <c r="I4" t="s">
        <v>430</v>
      </c>
      <c r="J4" t="s">
        <v>531</v>
      </c>
      <c r="K4" t="s">
        <v>532</v>
      </c>
    </row>
    <row r="5" spans="2:11" ht="57.6">
      <c r="B5" s="138" t="s">
        <v>255</v>
      </c>
      <c r="C5" t="s">
        <v>293</v>
      </c>
      <c r="D5" s="5" t="s">
        <v>273</v>
      </c>
      <c r="E5" t="s">
        <v>417</v>
      </c>
      <c r="K5" t="s">
        <v>533</v>
      </c>
    </row>
    <row r="6" spans="2:11" ht="43.15">
      <c r="B6" s="138" t="s">
        <v>398</v>
      </c>
      <c r="C6" t="s">
        <v>534</v>
      </c>
      <c r="D6" s="5" t="s">
        <v>369</v>
      </c>
      <c r="K6" t="s">
        <v>296</v>
      </c>
    </row>
    <row r="7" spans="2:11" ht="43.15">
      <c r="B7" s="138" t="s">
        <v>303</v>
      </c>
      <c r="C7" t="s">
        <v>535</v>
      </c>
      <c r="D7" s="83" t="s">
        <v>373</v>
      </c>
    </row>
    <row r="8" spans="2:11" ht="28.9">
      <c r="B8" s="138" t="s">
        <v>289</v>
      </c>
      <c r="C8" t="s">
        <v>307</v>
      </c>
      <c r="D8" s="5" t="s">
        <v>375</v>
      </c>
    </row>
    <row r="9" spans="2:11" ht="28.9">
      <c r="B9" s="138" t="s">
        <v>315</v>
      </c>
      <c r="C9" t="s">
        <v>536</v>
      </c>
      <c r="D9" s="5" t="s">
        <v>376</v>
      </c>
    </row>
    <row r="10" spans="2:11" ht="28.9">
      <c r="C10" t="s">
        <v>319</v>
      </c>
      <c r="D10" s="5" t="s">
        <v>377</v>
      </c>
    </row>
    <row r="11" spans="2:11" ht="28.9">
      <c r="D11" s="5" t="s">
        <v>378</v>
      </c>
    </row>
    <row r="12" spans="2:11" ht="28.9">
      <c r="D12" s="5" t="s">
        <v>379</v>
      </c>
    </row>
    <row r="13" spans="2:11" ht="28.9">
      <c r="D13" s="129" t="s">
        <v>380</v>
      </c>
    </row>
    <row r="14" spans="2:11" ht="28.9">
      <c r="D14" s="129" t="s">
        <v>260</v>
      </c>
    </row>
    <row r="15" spans="2:11" ht="28.9">
      <c r="D15" s="129" t="s">
        <v>381</v>
      </c>
    </row>
    <row r="16" spans="2:11" ht="28.9">
      <c r="D16" s="129" t="s">
        <v>382</v>
      </c>
    </row>
    <row r="17" spans="4:4" ht="28.9">
      <c r="D17" s="129" t="s">
        <v>383</v>
      </c>
    </row>
    <row r="18" spans="4:4" ht="43.15">
      <c r="D18" s="82" t="s">
        <v>537</v>
      </c>
    </row>
    <row r="19" spans="4:4" ht="57.6">
      <c r="D19" s="82" t="s">
        <v>538</v>
      </c>
    </row>
    <row r="20" spans="4:4" ht="28.9">
      <c r="D20" s="123" t="s">
        <v>385</v>
      </c>
    </row>
    <row r="21" spans="4:4" ht="28.9">
      <c r="D21" s="123" t="s">
        <v>539</v>
      </c>
    </row>
    <row r="22" spans="4:4" ht="28.9">
      <c r="D22" s="123" t="s">
        <v>308</v>
      </c>
    </row>
    <row r="23" spans="4:4" ht="28.9">
      <c r="D23" s="123" t="s">
        <v>540</v>
      </c>
    </row>
    <row r="24" spans="4:4" ht="43.15">
      <c r="D24" s="123" t="s">
        <v>541</v>
      </c>
    </row>
    <row r="25" spans="4:4" ht="43.15">
      <c r="D25" s="123" t="s">
        <v>294</v>
      </c>
    </row>
    <row r="26" spans="4:4" ht="57.6">
      <c r="D26" s="123" t="s">
        <v>402</v>
      </c>
    </row>
    <row r="27" spans="4:4" ht="43.15">
      <c r="D27" s="123" t="s">
        <v>542</v>
      </c>
    </row>
    <row r="28" spans="4:4" ht="43.15">
      <c r="D28" s="123" t="s">
        <v>543</v>
      </c>
    </row>
    <row r="29" spans="4:4" ht="43.15">
      <c r="D29" s="123" t="s">
        <v>320</v>
      </c>
    </row>
    <row r="30" spans="4:4" ht="43.15">
      <c r="D30" s="123" t="s">
        <v>544</v>
      </c>
    </row>
    <row r="31" spans="4:4" ht="43.15">
      <c r="D31" s="123" t="s">
        <v>545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9"/>
  <sheetViews>
    <sheetView topLeftCell="A39" zoomScale="71" zoomScaleNormal="71" workbookViewId="0">
      <selection activeCell="A25" sqref="A25:A29"/>
    </sheetView>
  </sheetViews>
  <sheetFormatPr defaultColWidth="11.42578125" defaultRowHeight="1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40" customFormat="1" ht="16.5" customHeight="1">
      <c r="A1" s="376"/>
      <c r="B1" s="377"/>
      <c r="C1" s="377"/>
      <c r="D1" s="488" t="s">
        <v>546</v>
      </c>
      <c r="E1" s="488"/>
      <c r="F1" s="488"/>
      <c r="G1" s="488"/>
      <c r="H1" s="488"/>
      <c r="I1" s="488"/>
      <c r="J1" s="488"/>
      <c r="K1" s="488"/>
      <c r="L1" s="488"/>
      <c r="M1" s="488"/>
      <c r="N1" s="488"/>
      <c r="O1" s="488"/>
      <c r="P1" s="488"/>
      <c r="Q1" s="489"/>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78"/>
      <c r="B2" s="379"/>
      <c r="C2" s="379"/>
      <c r="D2" s="490"/>
      <c r="E2" s="490"/>
      <c r="F2" s="490"/>
      <c r="G2" s="490"/>
      <c r="H2" s="490"/>
      <c r="I2" s="490"/>
      <c r="J2" s="490"/>
      <c r="K2" s="490"/>
      <c r="L2" s="490"/>
      <c r="M2" s="490"/>
      <c r="N2" s="490"/>
      <c r="O2" s="490"/>
      <c r="P2" s="490"/>
      <c r="Q2" s="491"/>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0"/>
      <c r="E3" s="490"/>
      <c r="F3" s="490"/>
      <c r="G3" s="490"/>
      <c r="H3" s="490"/>
      <c r="I3" s="490"/>
      <c r="J3" s="490"/>
      <c r="K3" s="490"/>
      <c r="L3" s="490"/>
      <c r="M3" s="490"/>
      <c r="N3" s="490"/>
      <c r="O3" s="490"/>
      <c r="P3" s="490"/>
      <c r="Q3" s="491"/>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69" t="s">
        <v>219</v>
      </c>
      <c r="B4" s="370"/>
      <c r="C4" s="371"/>
      <c r="D4" s="372" t="str">
        <f>'Mapa Final'!D4</f>
        <v>Mejoramiento del SIGCMA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69" t="s">
        <v>221</v>
      </c>
      <c r="B5" s="370"/>
      <c r="C5" s="371"/>
      <c r="D5" s="380"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c r="A7" s="483" t="s">
        <v>547</v>
      </c>
      <c r="B7" s="484"/>
      <c r="C7" s="484"/>
      <c r="D7" s="484"/>
      <c r="E7" s="484"/>
      <c r="F7" s="485"/>
      <c r="G7" s="163"/>
      <c r="H7" s="486" t="s">
        <v>548</v>
      </c>
      <c r="I7" s="486"/>
      <c r="J7" s="486"/>
      <c r="K7" s="486" t="s">
        <v>549</v>
      </c>
      <c r="L7" s="486"/>
      <c r="M7" s="486"/>
      <c r="N7" s="487" t="s">
        <v>550</v>
      </c>
      <c r="O7" s="492" t="s">
        <v>551</v>
      </c>
      <c r="P7" s="494" t="s">
        <v>552</v>
      </c>
      <c r="Q7" s="495"/>
      <c r="R7" s="494" t="s">
        <v>553</v>
      </c>
      <c r="S7" s="495"/>
      <c r="T7" s="496" t="s">
        <v>554</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c r="A8" s="172" t="s">
        <v>27</v>
      </c>
      <c r="B8" s="172" t="s">
        <v>230</v>
      </c>
      <c r="C8" s="173" t="s">
        <v>171</v>
      </c>
      <c r="D8" s="164" t="s">
        <v>231</v>
      </c>
      <c r="E8" s="165" t="s">
        <v>175</v>
      </c>
      <c r="F8" s="165" t="s">
        <v>177</v>
      </c>
      <c r="G8" s="165" t="s">
        <v>179</v>
      </c>
      <c r="H8" s="166" t="s">
        <v>555</v>
      </c>
      <c r="I8" s="166" t="s">
        <v>518</v>
      </c>
      <c r="J8" s="166" t="s">
        <v>556</v>
      </c>
      <c r="K8" s="166" t="s">
        <v>555</v>
      </c>
      <c r="L8" s="166" t="s">
        <v>557</v>
      </c>
      <c r="M8" s="166" t="s">
        <v>556</v>
      </c>
      <c r="N8" s="487"/>
      <c r="O8" s="493"/>
      <c r="P8" s="167" t="s">
        <v>558</v>
      </c>
      <c r="Q8" s="167" t="s">
        <v>559</v>
      </c>
      <c r="R8" s="167" t="s">
        <v>560</v>
      </c>
      <c r="S8" s="167" t="s">
        <v>561</v>
      </c>
      <c r="T8" s="496"/>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499"/>
      <c r="B9" s="500"/>
      <c r="C9" s="500"/>
      <c r="D9" s="500"/>
      <c r="E9" s="500"/>
      <c r="F9" s="500"/>
      <c r="G9" s="500"/>
      <c r="H9" s="500"/>
      <c r="I9" s="500"/>
      <c r="J9" s="500"/>
      <c r="K9" s="500"/>
      <c r="L9" s="500"/>
      <c r="M9" s="500"/>
      <c r="N9" s="500"/>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1">
        <f>'Mapa Final'!A10</f>
        <v>1</v>
      </c>
      <c r="B10" s="497" t="str">
        <f>'Mapa Final'!B10</f>
        <v>Demora</v>
      </c>
      <c r="C10" s="504" t="str">
        <f>'Mapa Final'!C10</f>
        <v>Incumplimiento de las metas establecidas</v>
      </c>
      <c r="D10" s="504" t="str">
        <f>'Mapa Final'!D10</f>
        <v xml:space="preserve">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v>
      </c>
      <c r="E10" s="477" t="str">
        <f>'Mapa Final'!E10</f>
        <v>Tardanza en la consolidación y análisis del seguimiento a planes y programas.</v>
      </c>
      <c r="F10" s="477" t="str">
        <f>'Mapa Final'!F10</f>
        <v>Posibilidad de incumplimiento de las metas establecidas debido a la tardanza en la consolidacion y analisis del seguimiento a planes y programas</v>
      </c>
      <c r="G10" s="477" t="str">
        <f>'Mapa Final'!G10</f>
        <v>Ejecución y Administración de Procesos</v>
      </c>
      <c r="H10" s="480" t="str">
        <f>'Mapa Final'!I10</f>
        <v>Baja</v>
      </c>
      <c r="I10" s="522" t="str">
        <f>'Mapa Final'!L10</f>
        <v>Menor</v>
      </c>
      <c r="J10" s="530" t="str">
        <f>'Mapa Final'!N10</f>
        <v>Moderado</v>
      </c>
      <c r="K10" s="516" t="str">
        <f>'Mapa Final'!AA10</f>
        <v>Baja</v>
      </c>
      <c r="L10" s="516" t="str">
        <f>'Mapa Final'!AE10</f>
        <v>Menor</v>
      </c>
      <c r="M10" s="513" t="str">
        <f>'Mapa Final'!AG10</f>
        <v>Moderado</v>
      </c>
      <c r="N10" s="516" t="str">
        <f>'Mapa Final'!AH10</f>
        <v>Aceptar</v>
      </c>
      <c r="O10" s="519"/>
      <c r="P10" s="519"/>
      <c r="Q10" s="526" t="s">
        <v>8</v>
      </c>
      <c r="R10" s="507">
        <v>44927</v>
      </c>
      <c r="S10" s="507">
        <v>45016</v>
      </c>
      <c r="T10" s="510" t="s">
        <v>562</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2"/>
      <c r="B11" s="348"/>
      <c r="C11" s="505"/>
      <c r="D11" s="505"/>
      <c r="E11" s="478"/>
      <c r="F11" s="478"/>
      <c r="G11" s="478"/>
      <c r="H11" s="481"/>
      <c r="I11" s="523"/>
      <c r="J11" s="531"/>
      <c r="K11" s="517"/>
      <c r="L11" s="517"/>
      <c r="M11" s="514"/>
      <c r="N11" s="517"/>
      <c r="O11" s="520"/>
      <c r="P11" s="520"/>
      <c r="Q11" s="527"/>
      <c r="R11" s="508"/>
      <c r="S11" s="508"/>
      <c r="T11" s="51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2"/>
      <c r="B12" s="348"/>
      <c r="C12" s="505"/>
      <c r="D12" s="505"/>
      <c r="E12" s="478"/>
      <c r="F12" s="478"/>
      <c r="G12" s="478"/>
      <c r="H12" s="481"/>
      <c r="I12" s="523"/>
      <c r="J12" s="531"/>
      <c r="K12" s="517"/>
      <c r="L12" s="517"/>
      <c r="M12" s="514"/>
      <c r="N12" s="517"/>
      <c r="O12" s="520"/>
      <c r="P12" s="520"/>
      <c r="Q12" s="527"/>
      <c r="R12" s="508"/>
      <c r="S12" s="508"/>
      <c r="T12" s="51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2"/>
      <c r="B13" s="348"/>
      <c r="C13" s="505"/>
      <c r="D13" s="505"/>
      <c r="E13" s="478"/>
      <c r="F13" s="478"/>
      <c r="G13" s="478"/>
      <c r="H13" s="481"/>
      <c r="I13" s="523"/>
      <c r="J13" s="531"/>
      <c r="K13" s="517"/>
      <c r="L13" s="517"/>
      <c r="M13" s="514"/>
      <c r="N13" s="517"/>
      <c r="O13" s="520"/>
      <c r="P13" s="520"/>
      <c r="Q13" s="527"/>
      <c r="R13" s="508"/>
      <c r="S13" s="508"/>
      <c r="T13" s="51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3"/>
      <c r="B14" s="498"/>
      <c r="C14" s="506"/>
      <c r="D14" s="506"/>
      <c r="E14" s="479"/>
      <c r="F14" s="479"/>
      <c r="G14" s="479"/>
      <c r="H14" s="482"/>
      <c r="I14" s="524"/>
      <c r="J14" s="533"/>
      <c r="K14" s="518"/>
      <c r="L14" s="518"/>
      <c r="M14" s="515"/>
      <c r="N14" s="518"/>
      <c r="O14" s="521"/>
      <c r="P14" s="521"/>
      <c r="Q14" s="528"/>
      <c r="R14" s="509"/>
      <c r="S14" s="509"/>
      <c r="T14" s="51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c r="A15" s="501">
        <f>'Mapa Final'!A13</f>
        <v>2</v>
      </c>
      <c r="B15" s="497" t="str">
        <f>'Mapa Final'!B13</f>
        <v>Incumplimiento</v>
      </c>
      <c r="C15" s="504" t="str">
        <f>'Mapa Final'!C13</f>
        <v>Reputacional</v>
      </c>
      <c r="D15" s="504" t="str">
        <f>'Mapa Final'!D13</f>
        <v xml:space="preserve">1. Falta de acciones correctivas, preventivas y de mejora en el desarrollo de planes y programas.
2. Inconsistencia en lo programado.
3.Falta de comunicación y coordinación entre los responsables del proceso.
4. Indicadores desactualizados
</v>
      </c>
      <c r="E15" s="477" t="str">
        <f>'Mapa Final'!E13</f>
        <v>Falta de seguimiento a planes y programas.</v>
      </c>
      <c r="F15" s="477" t="str">
        <f>'Mapa Final'!F13</f>
        <v>Posibilidad de perdida reputacional debido a la falta de seguimiento a planes y programas</v>
      </c>
      <c r="G15" s="477" t="str">
        <f>'Mapa Final'!G13</f>
        <v>Ejecución y Administración de Procesos</v>
      </c>
      <c r="H15" s="480" t="str">
        <f>'Mapa Final'!I13</f>
        <v>Media</v>
      </c>
      <c r="I15" s="522" t="str">
        <f>'Mapa Final'!L13</f>
        <v>Moderado</v>
      </c>
      <c r="J15" s="530" t="str">
        <f>'Mapa Final'!N13</f>
        <v>Moderado</v>
      </c>
      <c r="K15" s="516" t="str">
        <f>'Mapa Final'!AA13</f>
        <v>Baja</v>
      </c>
      <c r="L15" s="516" t="str">
        <f>'Mapa Final'!AE13</f>
        <v>Moderado</v>
      </c>
      <c r="M15" s="513" t="str">
        <f>'Mapa Final'!AG13</f>
        <v>Moderado</v>
      </c>
      <c r="N15" s="516" t="str">
        <f>'Mapa Final'!AH13</f>
        <v>Aceptar</v>
      </c>
      <c r="O15" s="519"/>
      <c r="P15" s="519"/>
      <c r="Q15" s="526" t="s">
        <v>8</v>
      </c>
      <c r="R15" s="507">
        <v>44927</v>
      </c>
      <c r="S15" s="507">
        <v>45016</v>
      </c>
      <c r="T15" s="510" t="s">
        <v>562</v>
      </c>
      <c r="U15" s="35"/>
      <c r="V15" s="35"/>
    </row>
    <row r="16" spans="1:278" ht="14.45" customHeight="1">
      <c r="A16" s="502"/>
      <c r="B16" s="348"/>
      <c r="C16" s="505"/>
      <c r="D16" s="505"/>
      <c r="E16" s="478"/>
      <c r="F16" s="478"/>
      <c r="G16" s="478"/>
      <c r="H16" s="481"/>
      <c r="I16" s="523"/>
      <c r="J16" s="531"/>
      <c r="K16" s="517"/>
      <c r="L16" s="517"/>
      <c r="M16" s="514"/>
      <c r="N16" s="517"/>
      <c r="O16" s="520"/>
      <c r="P16" s="520"/>
      <c r="Q16" s="527"/>
      <c r="R16" s="508"/>
      <c r="S16" s="508"/>
      <c r="T16" s="511"/>
      <c r="U16" s="35"/>
      <c r="V16" s="35"/>
    </row>
    <row r="17" spans="1:22" ht="14.45" customHeight="1">
      <c r="A17" s="502"/>
      <c r="B17" s="348"/>
      <c r="C17" s="505"/>
      <c r="D17" s="505"/>
      <c r="E17" s="478"/>
      <c r="F17" s="478"/>
      <c r="G17" s="478"/>
      <c r="H17" s="481"/>
      <c r="I17" s="523"/>
      <c r="J17" s="531"/>
      <c r="K17" s="517"/>
      <c r="L17" s="517"/>
      <c r="M17" s="514"/>
      <c r="N17" s="517"/>
      <c r="O17" s="520"/>
      <c r="P17" s="520"/>
      <c r="Q17" s="527"/>
      <c r="R17" s="508"/>
      <c r="S17" s="508"/>
      <c r="T17" s="511"/>
      <c r="U17" s="35"/>
      <c r="V17" s="35"/>
    </row>
    <row r="18" spans="1:22">
      <c r="A18" s="502"/>
      <c r="B18" s="348"/>
      <c r="C18" s="505"/>
      <c r="D18" s="505"/>
      <c r="E18" s="478"/>
      <c r="F18" s="478"/>
      <c r="G18" s="478"/>
      <c r="H18" s="481"/>
      <c r="I18" s="523"/>
      <c r="J18" s="531"/>
      <c r="K18" s="517"/>
      <c r="L18" s="517"/>
      <c r="M18" s="514"/>
      <c r="N18" s="517"/>
      <c r="O18" s="520"/>
      <c r="P18" s="520"/>
      <c r="Q18" s="527"/>
      <c r="R18" s="508"/>
      <c r="S18" s="508"/>
      <c r="T18" s="511"/>
      <c r="U18" s="35"/>
      <c r="V18" s="35"/>
    </row>
    <row r="19" spans="1:22" ht="307.5" customHeight="1">
      <c r="A19" s="502"/>
      <c r="B19" s="348"/>
      <c r="C19" s="505"/>
      <c r="D19" s="505"/>
      <c r="E19" s="478"/>
      <c r="F19" s="478"/>
      <c r="G19" s="478"/>
      <c r="H19" s="481"/>
      <c r="I19" s="529"/>
      <c r="J19" s="532"/>
      <c r="K19" s="525"/>
      <c r="L19" s="525"/>
      <c r="M19" s="514"/>
      <c r="N19" s="525"/>
      <c r="O19" s="520"/>
      <c r="P19" s="520"/>
      <c r="Q19" s="528"/>
      <c r="R19" s="509"/>
      <c r="S19" s="509"/>
      <c r="T19" s="511"/>
      <c r="U19" s="35"/>
      <c r="V19" s="35"/>
    </row>
    <row r="20" spans="1:22" ht="14.45" customHeight="1">
      <c r="A20" s="551">
        <f>'Mapa Final'!A17</f>
        <v>3</v>
      </c>
      <c r="B20" s="551" t="s">
        <v>563</v>
      </c>
      <c r="C20" s="553" t="s">
        <v>269</v>
      </c>
      <c r="D20" s="553" t="s">
        <v>280</v>
      </c>
      <c r="E20" s="554" t="s">
        <v>281</v>
      </c>
      <c r="F20" s="554" t="s">
        <v>282</v>
      </c>
      <c r="G20" s="554" t="s">
        <v>259</v>
      </c>
      <c r="H20" s="555" t="str">
        <f>'Mapa Final'!I17</f>
        <v>Media</v>
      </c>
      <c r="I20" s="556" t="str">
        <f>'Mapa Final'!L17</f>
        <v>Menor</v>
      </c>
      <c r="J20" s="535" t="str">
        <f>'Mapa Final'!N17</f>
        <v>Moderado</v>
      </c>
      <c r="K20" s="538" t="str">
        <f>'Mapa Final'!AA17</f>
        <v>Baja</v>
      </c>
      <c r="L20" s="541" t="str">
        <f>'Mapa Final'!AE17</f>
        <v>Moderado</v>
      </c>
      <c r="M20" s="535" t="str">
        <f>'Mapa Final'!AG17</f>
        <v>Moderado</v>
      </c>
      <c r="N20" s="542" t="str">
        <f>'Mapa Final'!AH17</f>
        <v>Aceptar</v>
      </c>
      <c r="O20" s="545"/>
      <c r="P20" s="545"/>
      <c r="Q20" s="526" t="s">
        <v>8</v>
      </c>
      <c r="R20" s="507">
        <v>44927</v>
      </c>
      <c r="S20" s="507">
        <v>45016</v>
      </c>
      <c r="T20" s="548" t="s">
        <v>562</v>
      </c>
      <c r="U20" s="35"/>
      <c r="V20" s="35"/>
    </row>
    <row r="21" spans="1:22" ht="14.45" customHeight="1">
      <c r="A21" s="551"/>
      <c r="B21" s="552"/>
      <c r="C21" s="553"/>
      <c r="D21" s="553"/>
      <c r="E21" s="554"/>
      <c r="F21" s="554"/>
      <c r="G21" s="554"/>
      <c r="H21" s="539"/>
      <c r="I21" s="557"/>
      <c r="J21" s="536"/>
      <c r="K21" s="539"/>
      <c r="L21" s="536"/>
      <c r="M21" s="536"/>
      <c r="N21" s="543"/>
      <c r="O21" s="546"/>
      <c r="P21" s="546"/>
      <c r="Q21" s="527"/>
      <c r="R21" s="508"/>
      <c r="S21" s="508"/>
      <c r="T21" s="549"/>
      <c r="U21" s="35"/>
      <c r="V21" s="35"/>
    </row>
    <row r="22" spans="1:22" ht="14.45" customHeight="1">
      <c r="A22" s="551"/>
      <c r="B22" s="552"/>
      <c r="C22" s="553"/>
      <c r="D22" s="553"/>
      <c r="E22" s="554"/>
      <c r="F22" s="554"/>
      <c r="G22" s="554"/>
      <c r="H22" s="539"/>
      <c r="I22" s="557"/>
      <c r="J22" s="536"/>
      <c r="K22" s="539"/>
      <c r="L22" s="536"/>
      <c r="M22" s="536"/>
      <c r="N22" s="543"/>
      <c r="O22" s="546"/>
      <c r="P22" s="546"/>
      <c r="Q22" s="527"/>
      <c r="R22" s="508"/>
      <c r="S22" s="508"/>
      <c r="T22" s="549"/>
      <c r="U22" s="35"/>
      <c r="V22" s="35"/>
    </row>
    <row r="23" spans="1:22" ht="14.45" customHeight="1">
      <c r="A23" s="551"/>
      <c r="B23" s="552"/>
      <c r="C23" s="553"/>
      <c r="D23" s="553"/>
      <c r="E23" s="554"/>
      <c r="F23" s="554"/>
      <c r="G23" s="554"/>
      <c r="H23" s="539"/>
      <c r="I23" s="557"/>
      <c r="J23" s="536"/>
      <c r="K23" s="539"/>
      <c r="L23" s="536"/>
      <c r="M23" s="536"/>
      <c r="N23" s="543"/>
      <c r="O23" s="546"/>
      <c r="P23" s="546"/>
      <c r="Q23" s="527"/>
      <c r="R23" s="508"/>
      <c r="S23" s="508"/>
      <c r="T23" s="549"/>
      <c r="U23" s="35"/>
      <c r="V23" s="35"/>
    </row>
    <row r="24" spans="1:22" ht="307.5" customHeight="1">
      <c r="A24" s="551"/>
      <c r="B24" s="552"/>
      <c r="C24" s="553"/>
      <c r="D24" s="553"/>
      <c r="E24" s="554"/>
      <c r="F24" s="554"/>
      <c r="G24" s="554"/>
      <c r="H24" s="540"/>
      <c r="I24" s="558"/>
      <c r="J24" s="537"/>
      <c r="K24" s="540"/>
      <c r="L24" s="537"/>
      <c r="M24" s="537"/>
      <c r="N24" s="544"/>
      <c r="O24" s="547"/>
      <c r="P24" s="547"/>
      <c r="Q24" s="528"/>
      <c r="R24" s="509"/>
      <c r="S24" s="509"/>
      <c r="T24" s="550"/>
      <c r="U24" s="35"/>
      <c r="V24" s="35"/>
    </row>
    <row r="25" spans="1:22" ht="14.45" customHeight="1">
      <c r="A25" s="501">
        <f>'Mapa Final'!A21</f>
        <v>4</v>
      </c>
      <c r="B25" s="497" t="str">
        <f>'Mapa Final'!B21</f>
        <v>Corrupción</v>
      </c>
      <c r="C25" s="504" t="str">
        <f>'Mapa Final'!C21</f>
        <v>Reputacional(Corrupción)</v>
      </c>
      <c r="D25" s="504"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7" t="str">
        <f>'Mapa Final'!E21</f>
        <v xml:space="preserve">Carencia de transparencia, etica y valores . </v>
      </c>
      <c r="F25" s="477" t="str">
        <f>'Mapa Final'!F21</f>
        <v xml:space="preserve">Posibilidad de actos indebidos de  los servidores judiciales debido a  la carencia en transparencia, etica y valores </v>
      </c>
      <c r="G25" s="477" t="str">
        <f>'Mapa Final'!G21</f>
        <v>Fraude Interno</v>
      </c>
      <c r="H25" s="480" t="str">
        <f>'Mapa Final'!I21</f>
        <v>Muy Alta</v>
      </c>
      <c r="I25" s="522" t="str">
        <f>'Mapa Final'!L21</f>
        <v>Mayor</v>
      </c>
      <c r="J25" s="530" t="str">
        <f>'Mapa Final'!N21</f>
        <v xml:space="preserve">Alto </v>
      </c>
      <c r="K25" s="516" t="str">
        <f>'Mapa Final'!AA21</f>
        <v>Media</v>
      </c>
      <c r="L25" s="516" t="str">
        <f>'Mapa Final'!AE21</f>
        <v>Mayor</v>
      </c>
      <c r="M25" s="513" t="str">
        <f>'Mapa Final'!AG21</f>
        <v xml:space="preserve">Alto </v>
      </c>
      <c r="N25" s="516" t="str">
        <f>'Mapa Final'!AH21</f>
        <v>Reducir(mitigar)</v>
      </c>
      <c r="O25" s="519"/>
      <c r="P25" s="519"/>
      <c r="Q25" s="526" t="s">
        <v>8</v>
      </c>
      <c r="R25" s="507">
        <v>44927</v>
      </c>
      <c r="S25" s="507">
        <v>45016</v>
      </c>
      <c r="T25" s="510" t="s">
        <v>564</v>
      </c>
    </row>
    <row r="26" spans="1:22" ht="14.45" customHeight="1">
      <c r="A26" s="502"/>
      <c r="B26" s="348"/>
      <c r="C26" s="505"/>
      <c r="D26" s="505"/>
      <c r="E26" s="478"/>
      <c r="F26" s="478"/>
      <c r="G26" s="478"/>
      <c r="H26" s="481"/>
      <c r="I26" s="523"/>
      <c r="J26" s="531"/>
      <c r="K26" s="517"/>
      <c r="L26" s="517"/>
      <c r="M26" s="514"/>
      <c r="N26" s="517"/>
      <c r="O26" s="520"/>
      <c r="P26" s="520"/>
      <c r="Q26" s="527"/>
      <c r="R26" s="508"/>
      <c r="S26" s="508"/>
      <c r="T26" s="511"/>
    </row>
    <row r="27" spans="1:22" ht="14.45" customHeight="1">
      <c r="A27" s="502"/>
      <c r="B27" s="348"/>
      <c r="C27" s="505"/>
      <c r="D27" s="505"/>
      <c r="E27" s="478"/>
      <c r="F27" s="478"/>
      <c r="G27" s="478"/>
      <c r="H27" s="481"/>
      <c r="I27" s="523"/>
      <c r="J27" s="531"/>
      <c r="K27" s="517"/>
      <c r="L27" s="517"/>
      <c r="M27" s="514"/>
      <c r="N27" s="517"/>
      <c r="O27" s="520"/>
      <c r="P27" s="520"/>
      <c r="Q27" s="527"/>
      <c r="R27" s="508"/>
      <c r="S27" s="508"/>
      <c r="T27" s="511"/>
    </row>
    <row r="28" spans="1:22" ht="14.45" customHeight="1">
      <c r="A28" s="502"/>
      <c r="B28" s="348"/>
      <c r="C28" s="505"/>
      <c r="D28" s="505"/>
      <c r="E28" s="478"/>
      <c r="F28" s="478"/>
      <c r="G28" s="478"/>
      <c r="H28" s="481"/>
      <c r="I28" s="523"/>
      <c r="J28" s="531"/>
      <c r="K28" s="517"/>
      <c r="L28" s="517"/>
      <c r="M28" s="514"/>
      <c r="N28" s="517"/>
      <c r="O28" s="520"/>
      <c r="P28" s="520"/>
      <c r="Q28" s="527"/>
      <c r="R28" s="508"/>
      <c r="S28" s="508"/>
      <c r="T28" s="511"/>
    </row>
    <row r="29" spans="1:22" ht="277.5" customHeight="1">
      <c r="A29" s="503"/>
      <c r="B29" s="498"/>
      <c r="C29" s="506"/>
      <c r="D29" s="506"/>
      <c r="E29" s="479"/>
      <c r="F29" s="479"/>
      <c r="G29" s="479"/>
      <c r="H29" s="482"/>
      <c r="I29" s="524"/>
      <c r="J29" s="533"/>
      <c r="K29" s="518"/>
      <c r="L29" s="518"/>
      <c r="M29" s="515"/>
      <c r="N29" s="518"/>
      <c r="O29" s="521"/>
      <c r="P29" s="521"/>
      <c r="Q29" s="528"/>
      <c r="R29" s="509"/>
      <c r="S29" s="509"/>
      <c r="T29" s="512"/>
    </row>
    <row r="30" spans="1:22">
      <c r="A30" s="501">
        <f>'Mapa Final'!A26</f>
        <v>5</v>
      </c>
      <c r="B30" s="497" t="str">
        <f>'Mapa Final'!B26</f>
        <v>Interrupción o demora en el Servicio Público de Administrar  Justicia.</v>
      </c>
      <c r="C30" s="504" t="str">
        <f>'Mapa Final'!C26</f>
        <v>Afectación en la Prestación del Servicio de Justicia</v>
      </c>
      <c r="D30" s="504" t="str">
        <f>'Mapa Final'!D26</f>
        <v>1. Paros que afecten la prestación del servicio.  
2. Huelgas, protestas ciudadana
3. Disturbios o hechos violentos
4.Pandemia
5.Emergencias Ambientales</v>
      </c>
      <c r="E30" s="477" t="str">
        <f>'Mapa Final'!E26</f>
        <v>Suceso de fuerza mayor que imposibilitan la gestión judicial</v>
      </c>
      <c r="F30" s="477" t="str">
        <f>'Mapa Final'!F26</f>
        <v>Posibilidad de  afectación en la Prestación del Servicio de Justicia debido a un suceso de fuerza mayor que imposibilita la gestión judicial</v>
      </c>
      <c r="G30" s="477" t="str">
        <f>'Mapa Final'!G26</f>
        <v>Usuarios, productos y prácticas organizacionales</v>
      </c>
      <c r="H30" s="480" t="str">
        <f>'Mapa Final'!I26</f>
        <v>Muy Alta</v>
      </c>
      <c r="I30" s="522" t="str">
        <f>'Mapa Final'!L26</f>
        <v>Moderado</v>
      </c>
      <c r="J30" s="530" t="str">
        <f>'Mapa Final'!N26</f>
        <v xml:space="preserve">Alto </v>
      </c>
      <c r="K30" s="516" t="str">
        <f>'Mapa Final'!AA26</f>
        <v>Media</v>
      </c>
      <c r="L30" s="516" t="str">
        <f>'Mapa Final'!AE26</f>
        <v>Moderado</v>
      </c>
      <c r="M30" s="513" t="str">
        <f>'Mapa Final'!AG26</f>
        <v>Moderado</v>
      </c>
      <c r="N30" s="516" t="str">
        <f>'Mapa Final'!AH26</f>
        <v>Aceptar</v>
      </c>
      <c r="O30" s="519"/>
      <c r="P30" s="519"/>
      <c r="Q30" s="526" t="s">
        <v>8</v>
      </c>
      <c r="R30" s="507">
        <v>44927</v>
      </c>
      <c r="S30" s="507">
        <v>45016</v>
      </c>
      <c r="T30" s="534" t="s">
        <v>562</v>
      </c>
    </row>
    <row r="31" spans="1:22" ht="14.45" customHeight="1">
      <c r="A31" s="502"/>
      <c r="B31" s="348"/>
      <c r="C31" s="505"/>
      <c r="D31" s="505"/>
      <c r="E31" s="478"/>
      <c r="F31" s="478"/>
      <c r="G31" s="478"/>
      <c r="H31" s="481"/>
      <c r="I31" s="523"/>
      <c r="J31" s="531"/>
      <c r="K31" s="517"/>
      <c r="L31" s="517"/>
      <c r="M31" s="514"/>
      <c r="N31" s="517"/>
      <c r="O31" s="520"/>
      <c r="P31" s="520"/>
      <c r="Q31" s="527"/>
      <c r="R31" s="508"/>
      <c r="S31" s="508"/>
      <c r="T31" s="508"/>
    </row>
    <row r="32" spans="1:22" ht="14.45" customHeight="1">
      <c r="A32" s="502"/>
      <c r="B32" s="348"/>
      <c r="C32" s="505"/>
      <c r="D32" s="505"/>
      <c r="E32" s="478"/>
      <c r="F32" s="478"/>
      <c r="G32" s="478"/>
      <c r="H32" s="481"/>
      <c r="I32" s="523"/>
      <c r="J32" s="531"/>
      <c r="K32" s="517"/>
      <c r="L32" s="517"/>
      <c r="M32" s="514"/>
      <c r="N32" s="517"/>
      <c r="O32" s="520"/>
      <c r="P32" s="520"/>
      <c r="Q32" s="527"/>
      <c r="R32" s="508"/>
      <c r="S32" s="508"/>
      <c r="T32" s="508"/>
    </row>
    <row r="33" spans="1:20" ht="14.45" customHeight="1">
      <c r="A33" s="502"/>
      <c r="B33" s="348"/>
      <c r="C33" s="505"/>
      <c r="D33" s="505"/>
      <c r="E33" s="478"/>
      <c r="F33" s="478"/>
      <c r="G33" s="478"/>
      <c r="H33" s="481"/>
      <c r="I33" s="523"/>
      <c r="J33" s="531"/>
      <c r="K33" s="517"/>
      <c r="L33" s="517"/>
      <c r="M33" s="514"/>
      <c r="N33" s="517"/>
      <c r="O33" s="520"/>
      <c r="P33" s="520"/>
      <c r="Q33" s="527"/>
      <c r="R33" s="508"/>
      <c r="S33" s="508"/>
      <c r="T33" s="508"/>
    </row>
    <row r="34" spans="1:20" ht="102.75" customHeight="1">
      <c r="A34" s="503"/>
      <c r="B34" s="498"/>
      <c r="C34" s="506"/>
      <c r="D34" s="506"/>
      <c r="E34" s="479"/>
      <c r="F34" s="479"/>
      <c r="G34" s="479"/>
      <c r="H34" s="482"/>
      <c r="I34" s="524"/>
      <c r="J34" s="533"/>
      <c r="K34" s="518"/>
      <c r="L34" s="518"/>
      <c r="M34" s="515"/>
      <c r="N34" s="518"/>
      <c r="O34" s="521"/>
      <c r="P34" s="521"/>
      <c r="Q34" s="528"/>
      <c r="R34" s="509"/>
      <c r="S34" s="509"/>
      <c r="T34" s="509"/>
    </row>
    <row r="35" spans="1:20" ht="14.45" customHeight="1">
      <c r="A35" s="501">
        <f>'Mapa Final'!A31</f>
        <v>6</v>
      </c>
      <c r="B35" s="497" t="str">
        <f>'Mapa Final'!B31</f>
        <v>Inaplicabilidad de la normavidad ambiental vigente</v>
      </c>
      <c r="C35" s="504" t="str">
        <f>'Mapa Final'!C31</f>
        <v xml:space="preserve"> Afectación Ambiental</v>
      </c>
      <c r="D35" s="504"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7" t="str">
        <f>'Mapa Final'!E31</f>
        <v>Desconocimiento de los lineamientos ambientales y normatividad  ambiental vigente</v>
      </c>
      <c r="F35" s="477" t="str">
        <f>'Mapa Final'!F31</f>
        <v>Posibilidad de afectación ambiental debido al desconocimiento de las lineamientos ambientales y normatividad ambiental vigente</v>
      </c>
      <c r="G35" s="477" t="str">
        <f>'Mapa Final'!G31</f>
        <v>Eventos Ambientales Internos</v>
      </c>
      <c r="H35" s="480" t="str">
        <f>'Mapa Final'!I31</f>
        <v>Media</v>
      </c>
      <c r="I35" s="522" t="str">
        <f>'Mapa Final'!L31</f>
        <v>Moderado</v>
      </c>
      <c r="J35" s="530" t="str">
        <f>'Mapa Final'!N31</f>
        <v>Moderado</v>
      </c>
      <c r="K35" s="516" t="str">
        <f>'Mapa Final'!AA31</f>
        <v>Baja</v>
      </c>
      <c r="L35" s="516" t="str">
        <f>'Mapa Final'!AE31</f>
        <v>Moderado</v>
      </c>
      <c r="M35" s="513" t="str">
        <f>'Mapa Final'!AG31</f>
        <v>Moderado</v>
      </c>
      <c r="N35" s="516" t="str">
        <f>'Mapa Final'!AH31</f>
        <v>Aceptar</v>
      </c>
      <c r="O35" s="519"/>
      <c r="P35" s="519"/>
      <c r="Q35" s="526" t="s">
        <v>8</v>
      </c>
      <c r="R35" s="507">
        <v>44927</v>
      </c>
      <c r="S35" s="507">
        <v>45016</v>
      </c>
      <c r="T35" s="534" t="s">
        <v>562</v>
      </c>
    </row>
    <row r="36" spans="1:20" ht="14.45" customHeight="1">
      <c r="A36" s="502"/>
      <c r="B36" s="348"/>
      <c r="C36" s="505"/>
      <c r="D36" s="505"/>
      <c r="E36" s="478"/>
      <c r="F36" s="478"/>
      <c r="G36" s="478"/>
      <c r="H36" s="481"/>
      <c r="I36" s="523"/>
      <c r="J36" s="531"/>
      <c r="K36" s="517"/>
      <c r="L36" s="517"/>
      <c r="M36" s="514"/>
      <c r="N36" s="517"/>
      <c r="O36" s="520"/>
      <c r="P36" s="520"/>
      <c r="Q36" s="527"/>
      <c r="R36" s="508"/>
      <c r="S36" s="508"/>
      <c r="T36" s="508"/>
    </row>
    <row r="37" spans="1:20" ht="14.45" customHeight="1">
      <c r="A37" s="502"/>
      <c r="B37" s="348"/>
      <c r="C37" s="505"/>
      <c r="D37" s="505"/>
      <c r="E37" s="478"/>
      <c r="F37" s="478"/>
      <c r="G37" s="478"/>
      <c r="H37" s="481"/>
      <c r="I37" s="523"/>
      <c r="J37" s="531"/>
      <c r="K37" s="517"/>
      <c r="L37" s="517"/>
      <c r="M37" s="514"/>
      <c r="N37" s="517"/>
      <c r="O37" s="520"/>
      <c r="P37" s="520"/>
      <c r="Q37" s="527"/>
      <c r="R37" s="508"/>
      <c r="S37" s="508"/>
      <c r="T37" s="508"/>
    </row>
    <row r="38" spans="1:20" ht="14.45" customHeight="1">
      <c r="A38" s="502"/>
      <c r="B38" s="348"/>
      <c r="C38" s="505"/>
      <c r="D38" s="505"/>
      <c r="E38" s="478"/>
      <c r="F38" s="478"/>
      <c r="G38" s="478"/>
      <c r="H38" s="481"/>
      <c r="I38" s="523"/>
      <c r="J38" s="531"/>
      <c r="K38" s="517"/>
      <c r="L38" s="517"/>
      <c r="M38" s="514"/>
      <c r="N38" s="517"/>
      <c r="O38" s="520"/>
      <c r="P38" s="520"/>
      <c r="Q38" s="527"/>
      <c r="R38" s="508"/>
      <c r="S38" s="508"/>
      <c r="T38" s="508"/>
    </row>
    <row r="39" spans="1:20" ht="278.25" customHeight="1">
      <c r="A39" s="503"/>
      <c r="B39" s="498"/>
      <c r="C39" s="506"/>
      <c r="D39" s="506"/>
      <c r="E39" s="479"/>
      <c r="F39" s="479"/>
      <c r="G39" s="479"/>
      <c r="H39" s="482"/>
      <c r="I39" s="524"/>
      <c r="J39" s="533"/>
      <c r="K39" s="518"/>
      <c r="L39" s="518"/>
      <c r="M39" s="515"/>
      <c r="N39" s="518"/>
      <c r="O39" s="521"/>
      <c r="P39" s="521"/>
      <c r="Q39" s="528"/>
      <c r="R39" s="509"/>
      <c r="S39" s="509"/>
      <c r="T39" s="509"/>
    </row>
  </sheetData>
  <mergeCells count="139">
    <mergeCell ref="S20:S24"/>
    <mergeCell ref="T20:T24"/>
    <mergeCell ref="A20:A24"/>
    <mergeCell ref="B20:B24"/>
    <mergeCell ref="C20:C24"/>
    <mergeCell ref="D20:D24"/>
    <mergeCell ref="E20:E24"/>
    <mergeCell ref="F20:F24"/>
    <mergeCell ref="G20:G24"/>
    <mergeCell ref="H20:H24"/>
    <mergeCell ref="I20:I24"/>
    <mergeCell ref="J20:J24"/>
    <mergeCell ref="K20:K24"/>
    <mergeCell ref="L20:L24"/>
    <mergeCell ref="M20:M24"/>
    <mergeCell ref="N20:N24"/>
    <mergeCell ref="O20:O24"/>
    <mergeCell ref="P20:P24"/>
    <mergeCell ref="Q20:Q24"/>
    <mergeCell ref="R20:R24"/>
    <mergeCell ref="A35:A39"/>
    <mergeCell ref="C35:C39"/>
    <mergeCell ref="D35:D39"/>
    <mergeCell ref="E35:E39"/>
    <mergeCell ref="F35:F39"/>
    <mergeCell ref="G35:G39"/>
    <mergeCell ref="H35:H39"/>
    <mergeCell ref="I35:I39"/>
    <mergeCell ref="B35:B39"/>
    <mergeCell ref="Q30:Q34"/>
    <mergeCell ref="R30:R34"/>
    <mergeCell ref="B25:B29"/>
    <mergeCell ref="B30:B34"/>
    <mergeCell ref="M30:M34"/>
    <mergeCell ref="G30:G34"/>
    <mergeCell ref="S35:S39"/>
    <mergeCell ref="T35:T39"/>
    <mergeCell ref="J35:J39"/>
    <mergeCell ref="K35:K39"/>
    <mergeCell ref="L35:L39"/>
    <mergeCell ref="M35:M39"/>
    <mergeCell ref="N35:N39"/>
    <mergeCell ref="O35:O39"/>
    <mergeCell ref="P35:P39"/>
    <mergeCell ref="Q35:Q39"/>
    <mergeCell ref="R35:R39"/>
    <mergeCell ref="H30:H34"/>
    <mergeCell ref="I30:I34"/>
    <mergeCell ref="J30:J34"/>
    <mergeCell ref="K30:K34"/>
    <mergeCell ref="L30:L34"/>
    <mergeCell ref="R25:R29"/>
    <mergeCell ref="I15:I19"/>
    <mergeCell ref="J15:J19"/>
    <mergeCell ref="K15:K19"/>
    <mergeCell ref="L15:L19"/>
    <mergeCell ref="P25:P29"/>
    <mergeCell ref="Q25:Q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A15:A19"/>
    <mergeCell ref="C15:C19"/>
    <mergeCell ref="D15:D19"/>
    <mergeCell ref="E15:E19"/>
    <mergeCell ref="F15:F19"/>
    <mergeCell ref="B15:B19"/>
    <mergeCell ref="S15:S19"/>
    <mergeCell ref="T15:T19"/>
    <mergeCell ref="A25:A29"/>
    <mergeCell ref="C25:C29"/>
    <mergeCell ref="D25:D29"/>
    <mergeCell ref="E25:E29"/>
    <mergeCell ref="F25:F29"/>
    <mergeCell ref="G25:G29"/>
    <mergeCell ref="H25:H29"/>
    <mergeCell ref="I25:I29"/>
    <mergeCell ref="M15:M19"/>
    <mergeCell ref="N15:N19"/>
    <mergeCell ref="O15:O19"/>
    <mergeCell ref="P15:P19"/>
    <mergeCell ref="Q15:Q19"/>
    <mergeCell ref="R15:R19"/>
    <mergeCell ref="G15:G19"/>
    <mergeCell ref="H15:H19"/>
    <mergeCell ref="D10:D14"/>
    <mergeCell ref="E10:E14"/>
    <mergeCell ref="F10:F14"/>
    <mergeCell ref="S10:S14"/>
    <mergeCell ref="T10:T14"/>
    <mergeCell ref="M10:M14"/>
    <mergeCell ref="N10:N14"/>
    <mergeCell ref="O10:O14"/>
    <mergeCell ref="P10:P14"/>
    <mergeCell ref="I10:I14"/>
    <mergeCell ref="J10:J14"/>
    <mergeCell ref="K10:K14"/>
    <mergeCell ref="L10:L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 ref="A9:N9"/>
    <mergeCell ref="A10:A14"/>
    <mergeCell ref="C10:C14"/>
  </mergeCells>
  <conditionalFormatting sqref="D8:G8 H7 H40:J1048576 A7:B7">
    <cfRule type="containsText" dxfId="1475" priority="748" operator="containsText" text="3- Moderado">
      <formula>NOT(ISERROR(SEARCH("3- Moderado",A7)))</formula>
    </cfRule>
    <cfRule type="containsText" dxfId="1474" priority="749" operator="containsText" text="6- Moderado">
      <formula>NOT(ISERROR(SEARCH("6- Moderado",A7)))</formula>
    </cfRule>
    <cfRule type="containsText" dxfId="1473" priority="750" operator="containsText" text="4- Moderado">
      <formula>NOT(ISERROR(SEARCH("4- Moderado",A7)))</formula>
    </cfRule>
    <cfRule type="containsText" dxfId="1472" priority="751" operator="containsText" text="3- Bajo">
      <formula>NOT(ISERROR(SEARCH("3- Bajo",A7)))</formula>
    </cfRule>
    <cfRule type="containsText" dxfId="1471" priority="752" operator="containsText" text="4- Bajo">
      <formula>NOT(ISERROR(SEARCH("4- Bajo",A7)))</formula>
    </cfRule>
    <cfRule type="containsText" dxfId="1470" priority="753" operator="containsText" text="1- Bajo">
      <formula>NOT(ISERROR(SEARCH("1- Bajo",A7)))</formula>
    </cfRule>
  </conditionalFormatting>
  <conditionalFormatting sqref="H8:J8">
    <cfRule type="containsText" dxfId="1469" priority="741" operator="containsText" text="3- Moderado">
      <formula>NOT(ISERROR(SEARCH("3- Moderado",H8)))</formula>
    </cfRule>
    <cfRule type="containsText" dxfId="1468" priority="742" operator="containsText" text="6- Moderado">
      <formula>NOT(ISERROR(SEARCH("6- Moderado",H8)))</formula>
    </cfRule>
    <cfRule type="containsText" dxfId="1467" priority="743" operator="containsText" text="4- Moderado">
      <formula>NOT(ISERROR(SEARCH("4- Moderado",H8)))</formula>
    </cfRule>
    <cfRule type="containsText" dxfId="1466" priority="744" operator="containsText" text="3- Bajo">
      <formula>NOT(ISERROR(SEARCH("3- Bajo",H8)))</formula>
    </cfRule>
    <cfRule type="containsText" dxfId="1465" priority="745" operator="containsText" text="4- Bajo">
      <formula>NOT(ISERROR(SEARCH("4- Bajo",H8)))</formula>
    </cfRule>
    <cfRule type="containsText" dxfId="1464" priority="747" operator="containsText" text="1- Bajo">
      <formula>NOT(ISERROR(SEARCH("1- Bajo",H8)))</formula>
    </cfRule>
  </conditionalFormatting>
  <conditionalFormatting sqref="J8 J40:J1048576">
    <cfRule type="containsText" dxfId="1463" priority="730" operator="containsText" text="25- Extremo">
      <formula>NOT(ISERROR(SEARCH("25- Extremo",J8)))</formula>
    </cfRule>
    <cfRule type="containsText" dxfId="1462" priority="731" operator="containsText" text="20- Extremo">
      <formula>NOT(ISERROR(SEARCH("20- Extremo",J8)))</formula>
    </cfRule>
    <cfRule type="containsText" dxfId="1461" priority="732" operator="containsText" text="15- Extremo">
      <formula>NOT(ISERROR(SEARCH("15- Extremo",J8)))</formula>
    </cfRule>
    <cfRule type="containsText" dxfId="1460" priority="733" operator="containsText" text="10- Extremo">
      <formula>NOT(ISERROR(SEARCH("10- Extremo",J8)))</formula>
    </cfRule>
    <cfRule type="containsText" dxfId="1459" priority="734" operator="containsText" text="5- Extremo">
      <formula>NOT(ISERROR(SEARCH("5- Extremo",J8)))</formula>
    </cfRule>
    <cfRule type="containsText" dxfId="1458" priority="735" operator="containsText" text="12- Alto">
      <formula>NOT(ISERROR(SEARCH("12- Alto",J8)))</formula>
    </cfRule>
    <cfRule type="containsText" dxfId="1457" priority="736" operator="containsText" text="10- Alto">
      <formula>NOT(ISERROR(SEARCH("10- Alto",J8)))</formula>
    </cfRule>
    <cfRule type="containsText" dxfId="1456" priority="737" operator="containsText" text="9- Alto">
      <formula>NOT(ISERROR(SEARCH("9- Alto",J8)))</formula>
    </cfRule>
    <cfRule type="containsText" dxfId="1455" priority="738" operator="containsText" text="8- Alto">
      <formula>NOT(ISERROR(SEARCH("8- Alto",J8)))</formula>
    </cfRule>
    <cfRule type="containsText" dxfId="1454" priority="739" operator="containsText" text="5- Alto">
      <formula>NOT(ISERROR(SEARCH("5- Alto",J8)))</formula>
    </cfRule>
    <cfRule type="containsText" dxfId="1453" priority="740" operator="containsText" text="4- Alto">
      <formula>NOT(ISERROR(SEARCH("4- Alto",J8)))</formula>
    </cfRule>
    <cfRule type="containsText" dxfId="1452" priority="746" operator="containsText" text="2- Bajo">
      <formula>NOT(ISERROR(SEARCH("2- Bajo",J8)))</formula>
    </cfRule>
  </conditionalFormatting>
  <conditionalFormatting sqref="K10:L10 K15:L15">
    <cfRule type="containsText" dxfId="1451" priority="724" operator="containsText" text="3- Moderado">
      <formula>NOT(ISERROR(SEARCH("3- Moderado",K10)))</formula>
    </cfRule>
    <cfRule type="containsText" dxfId="1450" priority="725" operator="containsText" text="6- Moderado">
      <formula>NOT(ISERROR(SEARCH("6- Moderado",K10)))</formula>
    </cfRule>
    <cfRule type="containsText" dxfId="1449" priority="726" operator="containsText" text="4- Moderado">
      <formula>NOT(ISERROR(SEARCH("4- Moderado",K10)))</formula>
    </cfRule>
    <cfRule type="containsText" dxfId="1448" priority="727" operator="containsText" text="3- Bajo">
      <formula>NOT(ISERROR(SEARCH("3- Bajo",K10)))</formula>
    </cfRule>
    <cfRule type="containsText" dxfId="1447" priority="728" operator="containsText" text="4- Bajo">
      <formula>NOT(ISERROR(SEARCH("4- Bajo",K10)))</formula>
    </cfRule>
    <cfRule type="containsText" dxfId="1446" priority="729" operator="containsText" text="1- Bajo">
      <formula>NOT(ISERROR(SEARCH("1- Bajo",K10)))</formula>
    </cfRule>
  </conditionalFormatting>
  <conditionalFormatting sqref="H10:I10 H15:I15">
    <cfRule type="containsText" dxfId="1445" priority="718" operator="containsText" text="3- Moderado">
      <formula>NOT(ISERROR(SEARCH("3- Moderado",H10)))</formula>
    </cfRule>
    <cfRule type="containsText" dxfId="1444" priority="719" operator="containsText" text="6- Moderado">
      <formula>NOT(ISERROR(SEARCH("6- Moderado",H10)))</formula>
    </cfRule>
    <cfRule type="containsText" dxfId="1443" priority="720" operator="containsText" text="4- Moderado">
      <formula>NOT(ISERROR(SEARCH("4- Moderado",H10)))</formula>
    </cfRule>
    <cfRule type="containsText" dxfId="1442" priority="721" operator="containsText" text="3- Bajo">
      <formula>NOT(ISERROR(SEARCH("3- Bajo",H10)))</formula>
    </cfRule>
    <cfRule type="containsText" dxfId="1441" priority="722" operator="containsText" text="4- Bajo">
      <formula>NOT(ISERROR(SEARCH("4- Bajo",H10)))</formula>
    </cfRule>
    <cfRule type="containsText" dxfId="1440" priority="723" operator="containsText" text="1- Bajo">
      <formula>NOT(ISERROR(SEARCH("1- Bajo",H10)))</formula>
    </cfRule>
  </conditionalFormatting>
  <conditionalFormatting sqref="A10:E10 B15 B25 B30 B35">
    <cfRule type="containsText" dxfId="1439" priority="712" operator="containsText" text="3- Moderado">
      <formula>NOT(ISERROR(SEARCH("3- Moderado",A10)))</formula>
    </cfRule>
    <cfRule type="containsText" dxfId="1438" priority="713" operator="containsText" text="6- Moderado">
      <formula>NOT(ISERROR(SEARCH("6- Moderado",A10)))</formula>
    </cfRule>
    <cfRule type="containsText" dxfId="1437" priority="714" operator="containsText" text="4- Moderado">
      <formula>NOT(ISERROR(SEARCH("4- Moderado",A10)))</formula>
    </cfRule>
    <cfRule type="containsText" dxfId="1436" priority="715" operator="containsText" text="3- Bajo">
      <formula>NOT(ISERROR(SEARCH("3- Bajo",A10)))</formula>
    </cfRule>
    <cfRule type="containsText" dxfId="1435" priority="716" operator="containsText" text="4- Bajo">
      <formula>NOT(ISERROR(SEARCH("4- Bajo",A10)))</formula>
    </cfRule>
    <cfRule type="containsText" dxfId="1434" priority="717" operator="containsText" text="1- Bajo">
      <formula>NOT(ISERROR(SEARCH("1- Bajo",A10)))</formula>
    </cfRule>
  </conditionalFormatting>
  <conditionalFormatting sqref="F10:G10">
    <cfRule type="containsText" dxfId="1433" priority="706" operator="containsText" text="3- Moderado">
      <formula>NOT(ISERROR(SEARCH("3- Moderado",F10)))</formula>
    </cfRule>
    <cfRule type="containsText" dxfId="1432" priority="707" operator="containsText" text="6- Moderado">
      <formula>NOT(ISERROR(SEARCH("6- Moderado",F10)))</formula>
    </cfRule>
    <cfRule type="containsText" dxfId="1431" priority="708" operator="containsText" text="4- Moderado">
      <formula>NOT(ISERROR(SEARCH("4- Moderado",F10)))</formula>
    </cfRule>
    <cfRule type="containsText" dxfId="1430" priority="709" operator="containsText" text="3- Bajo">
      <formula>NOT(ISERROR(SEARCH("3- Bajo",F10)))</formula>
    </cfRule>
    <cfRule type="containsText" dxfId="1429" priority="710" operator="containsText" text="4- Bajo">
      <formula>NOT(ISERROR(SEARCH("4- Bajo",F10)))</formula>
    </cfRule>
    <cfRule type="containsText" dxfId="1428" priority="711" operator="containsText" text="1- Bajo">
      <formula>NOT(ISERROR(SEARCH("1- Bajo",F10)))</formula>
    </cfRule>
  </conditionalFormatting>
  <conditionalFormatting sqref="K8">
    <cfRule type="containsText" dxfId="1427" priority="700" operator="containsText" text="3- Moderado">
      <formula>NOT(ISERROR(SEARCH("3- Moderado",K8)))</formula>
    </cfRule>
    <cfRule type="containsText" dxfId="1426" priority="701" operator="containsText" text="6- Moderado">
      <formula>NOT(ISERROR(SEARCH("6- Moderado",K8)))</formula>
    </cfRule>
    <cfRule type="containsText" dxfId="1425" priority="702" operator="containsText" text="4- Moderado">
      <formula>NOT(ISERROR(SEARCH("4- Moderado",K8)))</formula>
    </cfRule>
    <cfRule type="containsText" dxfId="1424" priority="703" operator="containsText" text="3- Bajo">
      <formula>NOT(ISERROR(SEARCH("3- Bajo",K8)))</formula>
    </cfRule>
    <cfRule type="containsText" dxfId="1423" priority="704" operator="containsText" text="4- Bajo">
      <formula>NOT(ISERROR(SEARCH("4- Bajo",K8)))</formula>
    </cfRule>
    <cfRule type="containsText" dxfId="1422" priority="705" operator="containsText" text="1- Bajo">
      <formula>NOT(ISERROR(SEARCH("1- Bajo",K8)))</formula>
    </cfRule>
  </conditionalFormatting>
  <conditionalFormatting sqref="L8">
    <cfRule type="containsText" dxfId="1421" priority="694" operator="containsText" text="3- Moderado">
      <formula>NOT(ISERROR(SEARCH("3- Moderado",L8)))</formula>
    </cfRule>
    <cfRule type="containsText" dxfId="1420" priority="695" operator="containsText" text="6- Moderado">
      <formula>NOT(ISERROR(SEARCH("6- Moderado",L8)))</formula>
    </cfRule>
    <cfRule type="containsText" dxfId="1419" priority="696" operator="containsText" text="4- Moderado">
      <formula>NOT(ISERROR(SEARCH("4- Moderado",L8)))</formula>
    </cfRule>
    <cfRule type="containsText" dxfId="1418" priority="697" operator="containsText" text="3- Bajo">
      <formula>NOT(ISERROR(SEARCH("3- Bajo",L8)))</formula>
    </cfRule>
    <cfRule type="containsText" dxfId="1417" priority="698" operator="containsText" text="4- Bajo">
      <formula>NOT(ISERROR(SEARCH("4- Bajo",L8)))</formula>
    </cfRule>
    <cfRule type="containsText" dxfId="1416" priority="699" operator="containsText" text="1- Bajo">
      <formula>NOT(ISERROR(SEARCH("1- Bajo",L8)))</formula>
    </cfRule>
  </conditionalFormatting>
  <conditionalFormatting sqref="M8">
    <cfRule type="containsText" dxfId="1415" priority="688" operator="containsText" text="3- Moderado">
      <formula>NOT(ISERROR(SEARCH("3- Moderado",M8)))</formula>
    </cfRule>
    <cfRule type="containsText" dxfId="1414" priority="689" operator="containsText" text="6- Moderado">
      <formula>NOT(ISERROR(SEARCH("6- Moderado",M8)))</formula>
    </cfRule>
    <cfRule type="containsText" dxfId="1413" priority="690" operator="containsText" text="4- Moderado">
      <formula>NOT(ISERROR(SEARCH("4- Moderado",M8)))</formula>
    </cfRule>
    <cfRule type="containsText" dxfId="1412" priority="691" operator="containsText" text="3- Bajo">
      <formula>NOT(ISERROR(SEARCH("3- Bajo",M8)))</formula>
    </cfRule>
    <cfRule type="containsText" dxfId="1411" priority="692" operator="containsText" text="4- Bajo">
      <formula>NOT(ISERROR(SEARCH("4- Bajo",M8)))</formula>
    </cfRule>
    <cfRule type="containsText" dxfId="1410" priority="693" operator="containsText" text="1- Bajo">
      <formula>NOT(ISERROR(SEARCH("1- Bajo",M8)))</formula>
    </cfRule>
  </conditionalFormatting>
  <conditionalFormatting sqref="N10 N15">
    <cfRule type="containsText" dxfId="1409" priority="672" operator="containsText" text="3- Moderado">
      <formula>NOT(ISERROR(SEARCH("3- Moderado",N10)))</formula>
    </cfRule>
    <cfRule type="containsText" dxfId="1408" priority="673" operator="containsText" text="6- Moderado">
      <formula>NOT(ISERROR(SEARCH("6- Moderado",N10)))</formula>
    </cfRule>
    <cfRule type="containsText" dxfId="1407" priority="674" operator="containsText" text="4- Moderado">
      <formula>NOT(ISERROR(SEARCH("4- Moderado",N10)))</formula>
    </cfRule>
    <cfRule type="containsText" dxfId="1406" priority="675" operator="containsText" text="3- Bajo">
      <formula>NOT(ISERROR(SEARCH("3- Bajo",N10)))</formula>
    </cfRule>
    <cfRule type="containsText" dxfId="1405" priority="676" operator="containsText" text="4- Bajo">
      <formula>NOT(ISERROR(SEARCH("4- Bajo",N10)))</formula>
    </cfRule>
    <cfRule type="containsText" dxfId="1404" priority="677" operator="containsText" text="1- Bajo">
      <formula>NOT(ISERROR(SEARCH("1- Bajo",N10)))</formula>
    </cfRule>
  </conditionalFormatting>
  <conditionalFormatting sqref="H10:H19">
    <cfRule type="containsText" dxfId="1403" priority="659" operator="containsText" text="Muy Alta">
      <formula>NOT(ISERROR(SEARCH("Muy Alta",H10)))</formula>
    </cfRule>
    <cfRule type="containsText" dxfId="1402" priority="660" operator="containsText" text="Alta">
      <formula>NOT(ISERROR(SEARCH("Alta",H10)))</formula>
    </cfRule>
    <cfRule type="containsText" dxfId="1401" priority="661" operator="containsText" text="Muy Alta">
      <formula>NOT(ISERROR(SEARCH("Muy Alta",H10)))</formula>
    </cfRule>
    <cfRule type="containsText" dxfId="1400" priority="666" operator="containsText" text="Muy Baja">
      <formula>NOT(ISERROR(SEARCH("Muy Baja",H10)))</formula>
    </cfRule>
    <cfRule type="containsText" dxfId="1399" priority="667" operator="containsText" text="Baja">
      <formula>NOT(ISERROR(SEARCH("Baja",H10)))</formula>
    </cfRule>
    <cfRule type="containsText" dxfId="1398" priority="668" operator="containsText" text="Media">
      <formula>NOT(ISERROR(SEARCH("Media",H10)))</formula>
    </cfRule>
    <cfRule type="containsText" dxfId="1397" priority="669" operator="containsText" text="Alta">
      <formula>NOT(ISERROR(SEARCH("Alta",H10)))</formula>
    </cfRule>
    <cfRule type="containsText" dxfId="1396" priority="671" operator="containsText" text="Muy Alta">
      <formula>NOT(ISERROR(SEARCH("Muy Alta",H10)))</formula>
    </cfRule>
  </conditionalFormatting>
  <conditionalFormatting sqref="I10:I19">
    <cfRule type="containsText" dxfId="1395" priority="662" operator="containsText" text="Catastrófico">
      <formula>NOT(ISERROR(SEARCH("Catastrófico",I10)))</formula>
    </cfRule>
    <cfRule type="containsText" dxfId="1394" priority="663" operator="containsText" text="Mayor">
      <formula>NOT(ISERROR(SEARCH("Mayor",I10)))</formula>
    </cfRule>
    <cfRule type="containsText" dxfId="1393" priority="664" operator="containsText" text="Menor">
      <formula>NOT(ISERROR(SEARCH("Menor",I10)))</formula>
    </cfRule>
    <cfRule type="containsText" dxfId="1392" priority="665" operator="containsText" text="Leve">
      <formula>NOT(ISERROR(SEARCH("Leve",I10)))</formula>
    </cfRule>
    <cfRule type="containsText" dxfId="1391" priority="670" operator="containsText" text="Moderado">
      <formula>NOT(ISERROR(SEARCH("Moderado",I10)))</formula>
    </cfRule>
  </conditionalFormatting>
  <conditionalFormatting sqref="K10:K19">
    <cfRule type="containsText" dxfId="1390" priority="657" operator="containsText" text="Media">
      <formula>NOT(ISERROR(SEARCH("Media",K10)))</formula>
    </cfRule>
  </conditionalFormatting>
  <conditionalFormatting sqref="L10:L19 J10:J19">
    <cfRule type="containsText" dxfId="1389" priority="656" operator="containsText" text="Moderado">
      <formula>NOT(ISERROR(SEARCH("Moderado",J10)))</formula>
    </cfRule>
  </conditionalFormatting>
  <conditionalFormatting sqref="J10:J19">
    <cfRule type="containsText" dxfId="1388" priority="641" operator="containsText" text="Bajo">
      <formula>NOT(ISERROR(SEARCH("Bajo",J10)))</formula>
    </cfRule>
    <cfRule type="containsText" dxfId="1387" priority="642" operator="containsText" text="Extremo">
      <formula>NOT(ISERROR(SEARCH("Extremo",J10)))</formula>
    </cfRule>
  </conditionalFormatting>
  <conditionalFormatting sqref="K10:K19">
    <cfRule type="containsText" dxfId="1386" priority="639" operator="containsText" text="Baja">
      <formula>NOT(ISERROR(SEARCH("Baja",K10)))</formula>
    </cfRule>
    <cfRule type="containsText" dxfId="1385" priority="640" operator="containsText" text="Muy Baja">
      <formula>NOT(ISERROR(SEARCH("Muy Baja",K10)))</formula>
    </cfRule>
  </conditionalFormatting>
  <conditionalFormatting sqref="K10:K19">
    <cfRule type="containsText" dxfId="1384" priority="637" operator="containsText" text="Muy Alta">
      <formula>NOT(ISERROR(SEARCH("Muy Alta",K10)))</formula>
    </cfRule>
    <cfRule type="containsText" dxfId="1383" priority="638" operator="containsText" text="Alta">
      <formula>NOT(ISERROR(SEARCH("Alta",K10)))</formula>
    </cfRule>
  </conditionalFormatting>
  <conditionalFormatting sqref="L10:L19">
    <cfRule type="containsText" dxfId="1382" priority="633" operator="containsText" text="Catastrófico">
      <formula>NOT(ISERROR(SEARCH("Catastrófico",L10)))</formula>
    </cfRule>
    <cfRule type="containsText" dxfId="1381" priority="634" operator="containsText" text="Mayor">
      <formula>NOT(ISERROR(SEARCH("Mayor",L10)))</formula>
    </cfRule>
    <cfRule type="containsText" dxfId="1380" priority="635" operator="containsText" text="Menor">
      <formula>NOT(ISERROR(SEARCH("Menor",L10)))</formula>
    </cfRule>
    <cfRule type="containsText" dxfId="1379" priority="636" operator="containsText" text="Leve">
      <formula>NOT(ISERROR(SEARCH("Leve",L10)))</formula>
    </cfRule>
  </conditionalFormatting>
  <conditionalFormatting sqref="A15 E15">
    <cfRule type="containsText" dxfId="1378" priority="627" operator="containsText" text="3- Moderado">
      <formula>NOT(ISERROR(SEARCH("3- Moderado",A15)))</formula>
    </cfRule>
    <cfRule type="containsText" dxfId="1377" priority="628" operator="containsText" text="6- Moderado">
      <formula>NOT(ISERROR(SEARCH("6- Moderado",A15)))</formula>
    </cfRule>
    <cfRule type="containsText" dxfId="1376" priority="629" operator="containsText" text="4- Moderado">
      <formula>NOT(ISERROR(SEARCH("4- Moderado",A15)))</formula>
    </cfRule>
    <cfRule type="containsText" dxfId="1375" priority="630" operator="containsText" text="3- Bajo">
      <formula>NOT(ISERROR(SEARCH("3- Bajo",A15)))</formula>
    </cfRule>
    <cfRule type="containsText" dxfId="1374" priority="631" operator="containsText" text="4- Bajo">
      <formula>NOT(ISERROR(SEARCH("4- Bajo",A15)))</formula>
    </cfRule>
    <cfRule type="containsText" dxfId="1373" priority="632" operator="containsText" text="1- Bajo">
      <formula>NOT(ISERROR(SEARCH("1- Bajo",A15)))</formula>
    </cfRule>
  </conditionalFormatting>
  <conditionalFormatting sqref="F15:G15">
    <cfRule type="containsText" dxfId="1372" priority="621" operator="containsText" text="3- Moderado">
      <formula>NOT(ISERROR(SEARCH("3- Moderado",F15)))</formula>
    </cfRule>
    <cfRule type="containsText" dxfId="1371" priority="622" operator="containsText" text="6- Moderado">
      <formula>NOT(ISERROR(SEARCH("6- Moderado",F15)))</formula>
    </cfRule>
    <cfRule type="containsText" dxfId="1370" priority="623" operator="containsText" text="4- Moderado">
      <formula>NOT(ISERROR(SEARCH("4- Moderado",F15)))</formula>
    </cfRule>
    <cfRule type="containsText" dxfId="1369" priority="624" operator="containsText" text="3- Bajo">
      <formula>NOT(ISERROR(SEARCH("3- Bajo",F15)))</formula>
    </cfRule>
    <cfRule type="containsText" dxfId="1368" priority="625" operator="containsText" text="4- Bajo">
      <formula>NOT(ISERROR(SEARCH("4- Bajo",F15)))</formula>
    </cfRule>
    <cfRule type="containsText" dxfId="1367" priority="626" operator="containsText" text="1- Bajo">
      <formula>NOT(ISERROR(SEARCH("1- Bajo",F15)))</formula>
    </cfRule>
  </conditionalFormatting>
  <conditionalFormatting sqref="C15">
    <cfRule type="containsText" dxfId="1366" priority="615" operator="containsText" text="3- Moderado">
      <formula>NOT(ISERROR(SEARCH("3- Moderado",C15)))</formula>
    </cfRule>
    <cfRule type="containsText" dxfId="1365" priority="616" operator="containsText" text="6- Moderado">
      <formula>NOT(ISERROR(SEARCH("6- Moderado",C15)))</formula>
    </cfRule>
    <cfRule type="containsText" dxfId="1364" priority="617" operator="containsText" text="4- Moderado">
      <formula>NOT(ISERROR(SEARCH("4- Moderado",C15)))</formula>
    </cfRule>
    <cfRule type="containsText" dxfId="1363" priority="618" operator="containsText" text="3- Bajo">
      <formula>NOT(ISERROR(SEARCH("3- Bajo",C15)))</formula>
    </cfRule>
    <cfRule type="containsText" dxfId="1362" priority="619" operator="containsText" text="4- Bajo">
      <formula>NOT(ISERROR(SEARCH("4- Bajo",C15)))</formula>
    </cfRule>
    <cfRule type="containsText" dxfId="1361" priority="620" operator="containsText" text="1- Bajo">
      <formula>NOT(ISERROR(SEARCH("1- Bajo",C15)))</formula>
    </cfRule>
  </conditionalFormatting>
  <conditionalFormatting sqref="D15">
    <cfRule type="containsText" dxfId="1360" priority="609" operator="containsText" text="3- Moderado">
      <formula>NOT(ISERROR(SEARCH("3- Moderado",D15)))</formula>
    </cfRule>
    <cfRule type="containsText" dxfId="1359" priority="610" operator="containsText" text="6- Moderado">
      <formula>NOT(ISERROR(SEARCH("6- Moderado",D15)))</formula>
    </cfRule>
    <cfRule type="containsText" dxfId="1358" priority="611" operator="containsText" text="4- Moderado">
      <formula>NOT(ISERROR(SEARCH("4- Moderado",D15)))</formula>
    </cfRule>
    <cfRule type="containsText" dxfId="1357" priority="612" operator="containsText" text="3- Bajo">
      <formula>NOT(ISERROR(SEARCH("3- Bajo",D15)))</formula>
    </cfRule>
    <cfRule type="containsText" dxfId="1356" priority="613" operator="containsText" text="4- Bajo">
      <formula>NOT(ISERROR(SEARCH("4- Bajo",D15)))</formula>
    </cfRule>
    <cfRule type="containsText" dxfId="1355" priority="614" operator="containsText" text="1- Bajo">
      <formula>NOT(ISERROR(SEARCH("1- Bajo",D15)))</formula>
    </cfRule>
  </conditionalFormatting>
  <conditionalFormatting sqref="K25:L25">
    <cfRule type="containsText" dxfId="1354" priority="603" operator="containsText" text="3- Moderado">
      <formula>NOT(ISERROR(SEARCH("3- Moderado",K25)))</formula>
    </cfRule>
    <cfRule type="containsText" dxfId="1353" priority="604" operator="containsText" text="6- Moderado">
      <formula>NOT(ISERROR(SEARCH("6- Moderado",K25)))</formula>
    </cfRule>
    <cfRule type="containsText" dxfId="1352" priority="605" operator="containsText" text="4- Moderado">
      <formula>NOT(ISERROR(SEARCH("4- Moderado",K25)))</formula>
    </cfRule>
    <cfRule type="containsText" dxfId="1351" priority="606" operator="containsText" text="3- Bajo">
      <formula>NOT(ISERROR(SEARCH("3- Bajo",K25)))</formula>
    </cfRule>
    <cfRule type="containsText" dxfId="1350" priority="607" operator="containsText" text="4- Bajo">
      <formula>NOT(ISERROR(SEARCH("4- Bajo",K25)))</formula>
    </cfRule>
    <cfRule type="containsText" dxfId="1349" priority="608" operator="containsText" text="1- Bajo">
      <formula>NOT(ISERROR(SEARCH("1- Bajo",K25)))</formula>
    </cfRule>
  </conditionalFormatting>
  <conditionalFormatting sqref="H25:I25">
    <cfRule type="containsText" dxfId="1348" priority="597" operator="containsText" text="3- Moderado">
      <formula>NOT(ISERROR(SEARCH("3- Moderado",H25)))</formula>
    </cfRule>
    <cfRule type="containsText" dxfId="1347" priority="598" operator="containsText" text="6- Moderado">
      <formula>NOT(ISERROR(SEARCH("6- Moderado",H25)))</formula>
    </cfRule>
    <cfRule type="containsText" dxfId="1346" priority="599" operator="containsText" text="4- Moderado">
      <formula>NOT(ISERROR(SEARCH("4- Moderado",H25)))</formula>
    </cfRule>
    <cfRule type="containsText" dxfId="1345" priority="600" operator="containsText" text="3- Bajo">
      <formula>NOT(ISERROR(SEARCH("3- Bajo",H25)))</formula>
    </cfRule>
    <cfRule type="containsText" dxfId="1344" priority="601" operator="containsText" text="4- Bajo">
      <formula>NOT(ISERROR(SEARCH("4- Bajo",H25)))</formula>
    </cfRule>
    <cfRule type="containsText" dxfId="1343" priority="602" operator="containsText" text="1- Bajo">
      <formula>NOT(ISERROR(SEARCH("1- Bajo",H25)))</formula>
    </cfRule>
  </conditionalFormatting>
  <conditionalFormatting sqref="A25 C25:E25">
    <cfRule type="containsText" dxfId="1342" priority="591" operator="containsText" text="3- Moderado">
      <formula>NOT(ISERROR(SEARCH("3- Moderado",A25)))</formula>
    </cfRule>
    <cfRule type="containsText" dxfId="1341" priority="592" operator="containsText" text="6- Moderado">
      <formula>NOT(ISERROR(SEARCH("6- Moderado",A25)))</formula>
    </cfRule>
    <cfRule type="containsText" dxfId="1340" priority="593" operator="containsText" text="4- Moderado">
      <formula>NOT(ISERROR(SEARCH("4- Moderado",A25)))</formula>
    </cfRule>
    <cfRule type="containsText" dxfId="1339" priority="594" operator="containsText" text="3- Bajo">
      <formula>NOT(ISERROR(SEARCH("3- Bajo",A25)))</formula>
    </cfRule>
    <cfRule type="containsText" dxfId="1338" priority="595" operator="containsText" text="4- Bajo">
      <formula>NOT(ISERROR(SEARCH("4- Bajo",A25)))</formula>
    </cfRule>
    <cfRule type="containsText" dxfId="1337" priority="596" operator="containsText" text="1- Bajo">
      <formula>NOT(ISERROR(SEARCH("1- Bajo",A25)))</formula>
    </cfRule>
  </conditionalFormatting>
  <conditionalFormatting sqref="F25:G25">
    <cfRule type="containsText" dxfId="1336" priority="585" operator="containsText" text="3- Moderado">
      <formula>NOT(ISERROR(SEARCH("3- Moderado",F25)))</formula>
    </cfRule>
    <cfRule type="containsText" dxfId="1335" priority="586" operator="containsText" text="6- Moderado">
      <formula>NOT(ISERROR(SEARCH("6- Moderado",F25)))</formula>
    </cfRule>
    <cfRule type="containsText" dxfId="1334" priority="587" operator="containsText" text="4- Moderado">
      <formula>NOT(ISERROR(SEARCH("4- Moderado",F25)))</formula>
    </cfRule>
    <cfRule type="containsText" dxfId="1333" priority="588" operator="containsText" text="3- Bajo">
      <formula>NOT(ISERROR(SEARCH("3- Bajo",F25)))</formula>
    </cfRule>
    <cfRule type="containsText" dxfId="1332" priority="589" operator="containsText" text="4- Bajo">
      <formula>NOT(ISERROR(SEARCH("4- Bajo",F25)))</formula>
    </cfRule>
    <cfRule type="containsText" dxfId="1331" priority="590" operator="containsText" text="1- Bajo">
      <formula>NOT(ISERROR(SEARCH("1- Bajo",F25)))</formula>
    </cfRule>
  </conditionalFormatting>
  <conditionalFormatting sqref="J25:J29">
    <cfRule type="containsText" dxfId="1330" priority="580" operator="containsText" text="Bajo">
      <formula>NOT(ISERROR(SEARCH("Bajo",J25)))</formula>
    </cfRule>
    <cfRule type="containsText" dxfId="1329" priority="581" operator="containsText" text="Moderado">
      <formula>NOT(ISERROR(SEARCH("Moderado",J25)))</formula>
    </cfRule>
    <cfRule type="containsText" dxfId="1328" priority="582" operator="containsText" text="Alto">
      <formula>NOT(ISERROR(SEARCH("Alto",J25)))</formula>
    </cfRule>
    <cfRule type="containsText" dxfId="1327" priority="583" operator="containsText" text="Extremo">
      <formula>NOT(ISERROR(SEARCH("Extremo",J25)))</formula>
    </cfRule>
    <cfRule type="colorScale" priority="584">
      <colorScale>
        <cfvo type="min"/>
        <cfvo type="max"/>
        <color rgb="FFFF7128"/>
        <color rgb="FFFFEF9C"/>
      </colorScale>
    </cfRule>
  </conditionalFormatting>
  <conditionalFormatting sqref="M25:M29">
    <cfRule type="containsText" dxfId="1326" priority="555" operator="containsText" text="Moderado">
      <formula>NOT(ISERROR(SEARCH("Moderado",M25)))</formula>
    </cfRule>
    <cfRule type="containsText" dxfId="1325" priority="575" operator="containsText" text="Bajo">
      <formula>NOT(ISERROR(SEARCH("Bajo",M25)))</formula>
    </cfRule>
    <cfRule type="containsText" dxfId="1324" priority="576" operator="containsText" text="Moderado">
      <formula>NOT(ISERROR(SEARCH("Moderado",M25)))</formula>
    </cfRule>
    <cfRule type="containsText" dxfId="1323" priority="577" operator="containsText" text="Alto">
      <formula>NOT(ISERROR(SEARCH("Alto",M25)))</formula>
    </cfRule>
    <cfRule type="containsText" dxfId="1322" priority="578" operator="containsText" text="Extremo">
      <formula>NOT(ISERROR(SEARCH("Extremo",M25)))</formula>
    </cfRule>
    <cfRule type="colorScale" priority="579">
      <colorScale>
        <cfvo type="min"/>
        <cfvo type="max"/>
        <color rgb="FFFF7128"/>
        <color rgb="FFFFEF9C"/>
      </colorScale>
    </cfRule>
  </conditionalFormatting>
  <conditionalFormatting sqref="N25">
    <cfRule type="containsText" dxfId="1321" priority="569" operator="containsText" text="3- Moderado">
      <formula>NOT(ISERROR(SEARCH("3- Moderado",N25)))</formula>
    </cfRule>
    <cfRule type="containsText" dxfId="1320" priority="570" operator="containsText" text="6- Moderado">
      <formula>NOT(ISERROR(SEARCH("6- Moderado",N25)))</formula>
    </cfRule>
    <cfRule type="containsText" dxfId="1319" priority="571" operator="containsText" text="4- Moderado">
      <formula>NOT(ISERROR(SEARCH("4- Moderado",N25)))</formula>
    </cfRule>
    <cfRule type="containsText" dxfId="1318" priority="572" operator="containsText" text="3- Bajo">
      <formula>NOT(ISERROR(SEARCH("3- Bajo",N25)))</formula>
    </cfRule>
    <cfRule type="containsText" dxfId="1317" priority="573" operator="containsText" text="4- Bajo">
      <formula>NOT(ISERROR(SEARCH("4- Bajo",N25)))</formula>
    </cfRule>
    <cfRule type="containsText" dxfId="1316" priority="574" operator="containsText" text="1- Bajo">
      <formula>NOT(ISERROR(SEARCH("1- Bajo",N25)))</formula>
    </cfRule>
  </conditionalFormatting>
  <conditionalFormatting sqref="H25:H29">
    <cfRule type="containsText" dxfId="1315" priority="556" operator="containsText" text="Muy Alta">
      <formula>NOT(ISERROR(SEARCH("Muy Alta",H25)))</formula>
    </cfRule>
    <cfRule type="containsText" dxfId="1314" priority="557" operator="containsText" text="Alta">
      <formula>NOT(ISERROR(SEARCH("Alta",H25)))</formula>
    </cfRule>
    <cfRule type="containsText" dxfId="1313" priority="558" operator="containsText" text="Muy Alta">
      <formula>NOT(ISERROR(SEARCH("Muy Alta",H25)))</formula>
    </cfRule>
    <cfRule type="containsText" dxfId="1312" priority="563" operator="containsText" text="Muy Baja">
      <formula>NOT(ISERROR(SEARCH("Muy Baja",H25)))</formula>
    </cfRule>
    <cfRule type="containsText" dxfId="1311" priority="564" operator="containsText" text="Baja">
      <formula>NOT(ISERROR(SEARCH("Baja",H25)))</formula>
    </cfRule>
    <cfRule type="containsText" dxfId="1310" priority="565" operator="containsText" text="Media">
      <formula>NOT(ISERROR(SEARCH("Media",H25)))</formula>
    </cfRule>
    <cfRule type="containsText" dxfId="1309" priority="566" operator="containsText" text="Alta">
      <formula>NOT(ISERROR(SEARCH("Alta",H25)))</formula>
    </cfRule>
    <cfRule type="containsText" dxfId="1308" priority="568" operator="containsText" text="Muy Alta">
      <formula>NOT(ISERROR(SEARCH("Muy Alta",H25)))</formula>
    </cfRule>
  </conditionalFormatting>
  <conditionalFormatting sqref="I25:I29">
    <cfRule type="containsText" dxfId="1307" priority="559" operator="containsText" text="Catastrófico">
      <formula>NOT(ISERROR(SEARCH("Catastrófico",I25)))</formula>
    </cfRule>
    <cfRule type="containsText" dxfId="1306" priority="560" operator="containsText" text="Mayor">
      <formula>NOT(ISERROR(SEARCH("Mayor",I25)))</formula>
    </cfRule>
    <cfRule type="containsText" dxfId="1305" priority="561" operator="containsText" text="Menor">
      <formula>NOT(ISERROR(SEARCH("Menor",I25)))</formula>
    </cfRule>
    <cfRule type="containsText" dxfId="1304" priority="562" operator="containsText" text="Leve">
      <formula>NOT(ISERROR(SEARCH("Leve",I25)))</formula>
    </cfRule>
    <cfRule type="containsText" dxfId="1303" priority="567" operator="containsText" text="Moderado">
      <formula>NOT(ISERROR(SEARCH("Moderado",I25)))</formula>
    </cfRule>
  </conditionalFormatting>
  <conditionalFormatting sqref="K25:K29">
    <cfRule type="containsText" dxfId="1302" priority="554" operator="containsText" text="Media">
      <formula>NOT(ISERROR(SEARCH("Media",K25)))</formula>
    </cfRule>
  </conditionalFormatting>
  <conditionalFormatting sqref="L25:L29">
    <cfRule type="containsText" dxfId="1301" priority="553" operator="containsText" text="Moderado">
      <formula>NOT(ISERROR(SEARCH("Moderado",L25)))</formula>
    </cfRule>
  </conditionalFormatting>
  <conditionalFormatting sqref="J25:J29">
    <cfRule type="containsText" dxfId="1300" priority="552" operator="containsText" text="Moderado">
      <formula>NOT(ISERROR(SEARCH("Moderado",J25)))</formula>
    </cfRule>
  </conditionalFormatting>
  <conditionalFormatting sqref="J25:J29">
    <cfRule type="containsText" dxfId="1299" priority="550" operator="containsText" text="Bajo">
      <formula>NOT(ISERROR(SEARCH("Bajo",J25)))</formula>
    </cfRule>
    <cfRule type="containsText" dxfId="1298" priority="551" operator="containsText" text="Extremo">
      <formula>NOT(ISERROR(SEARCH("Extremo",J25)))</formula>
    </cfRule>
  </conditionalFormatting>
  <conditionalFormatting sqref="K25:K29">
    <cfRule type="containsText" dxfId="1297" priority="548" operator="containsText" text="Baja">
      <formula>NOT(ISERROR(SEARCH("Baja",K25)))</formula>
    </cfRule>
    <cfRule type="containsText" dxfId="1296" priority="549" operator="containsText" text="Muy Baja">
      <formula>NOT(ISERROR(SEARCH("Muy Baja",K25)))</formula>
    </cfRule>
  </conditionalFormatting>
  <conditionalFormatting sqref="K25:K29">
    <cfRule type="containsText" dxfId="1295" priority="546" operator="containsText" text="Muy Alta">
      <formula>NOT(ISERROR(SEARCH("Muy Alta",K25)))</formula>
    </cfRule>
    <cfRule type="containsText" dxfId="1294" priority="547" operator="containsText" text="Alta">
      <formula>NOT(ISERROR(SEARCH("Alta",K25)))</formula>
    </cfRule>
  </conditionalFormatting>
  <conditionalFormatting sqref="L25:L29">
    <cfRule type="containsText" dxfId="1293" priority="542" operator="containsText" text="Catastrófico">
      <formula>NOT(ISERROR(SEARCH("Catastrófico",L25)))</formula>
    </cfRule>
    <cfRule type="containsText" dxfId="1292" priority="543" operator="containsText" text="Mayor">
      <formula>NOT(ISERROR(SEARCH("Mayor",L25)))</formula>
    </cfRule>
    <cfRule type="containsText" dxfId="1291" priority="544" operator="containsText" text="Menor">
      <formula>NOT(ISERROR(SEARCH("Menor",L25)))</formula>
    </cfRule>
    <cfRule type="containsText" dxfId="1290" priority="545" operator="containsText" text="Leve">
      <formula>NOT(ISERROR(SEARCH("Leve",L25)))</formula>
    </cfRule>
  </conditionalFormatting>
  <conditionalFormatting sqref="K30:L30">
    <cfRule type="containsText" dxfId="1289" priority="536" operator="containsText" text="3- Moderado">
      <formula>NOT(ISERROR(SEARCH("3- Moderado",K30)))</formula>
    </cfRule>
    <cfRule type="containsText" dxfId="1288" priority="537" operator="containsText" text="6- Moderado">
      <formula>NOT(ISERROR(SEARCH("6- Moderado",K30)))</formula>
    </cfRule>
    <cfRule type="containsText" dxfId="1287" priority="538" operator="containsText" text="4- Moderado">
      <formula>NOT(ISERROR(SEARCH("4- Moderado",K30)))</formula>
    </cfRule>
    <cfRule type="containsText" dxfId="1286" priority="539" operator="containsText" text="3- Bajo">
      <formula>NOT(ISERROR(SEARCH("3- Bajo",K30)))</formula>
    </cfRule>
    <cfRule type="containsText" dxfId="1285" priority="540" operator="containsText" text="4- Bajo">
      <formula>NOT(ISERROR(SEARCH("4- Bajo",K30)))</formula>
    </cfRule>
    <cfRule type="containsText" dxfId="1284" priority="541" operator="containsText" text="1- Bajo">
      <formula>NOT(ISERROR(SEARCH("1- Bajo",K30)))</formula>
    </cfRule>
  </conditionalFormatting>
  <conditionalFormatting sqref="H30:I30">
    <cfRule type="containsText" dxfId="1283" priority="530" operator="containsText" text="3- Moderado">
      <formula>NOT(ISERROR(SEARCH("3- Moderado",H30)))</formula>
    </cfRule>
    <cfRule type="containsText" dxfId="1282" priority="531" operator="containsText" text="6- Moderado">
      <formula>NOT(ISERROR(SEARCH("6- Moderado",H30)))</formula>
    </cfRule>
    <cfRule type="containsText" dxfId="1281" priority="532" operator="containsText" text="4- Moderado">
      <formula>NOT(ISERROR(SEARCH("4- Moderado",H30)))</formula>
    </cfRule>
    <cfRule type="containsText" dxfId="1280" priority="533" operator="containsText" text="3- Bajo">
      <formula>NOT(ISERROR(SEARCH("3- Bajo",H30)))</formula>
    </cfRule>
    <cfRule type="containsText" dxfId="1279" priority="534" operator="containsText" text="4- Bajo">
      <formula>NOT(ISERROR(SEARCH("4- Bajo",H30)))</formula>
    </cfRule>
    <cfRule type="containsText" dxfId="1278" priority="535" operator="containsText" text="1- Bajo">
      <formula>NOT(ISERROR(SEARCH("1- Bajo",H30)))</formula>
    </cfRule>
  </conditionalFormatting>
  <conditionalFormatting sqref="A30 C30:E30">
    <cfRule type="containsText" dxfId="1277" priority="524" operator="containsText" text="3- Moderado">
      <formula>NOT(ISERROR(SEARCH("3- Moderado",A30)))</formula>
    </cfRule>
    <cfRule type="containsText" dxfId="1276" priority="525" operator="containsText" text="6- Moderado">
      <formula>NOT(ISERROR(SEARCH("6- Moderado",A30)))</formula>
    </cfRule>
    <cfRule type="containsText" dxfId="1275" priority="526" operator="containsText" text="4- Moderado">
      <formula>NOT(ISERROR(SEARCH("4- Moderado",A30)))</formula>
    </cfRule>
    <cfRule type="containsText" dxfId="1274" priority="527" operator="containsText" text="3- Bajo">
      <formula>NOT(ISERROR(SEARCH("3- Bajo",A30)))</formula>
    </cfRule>
    <cfRule type="containsText" dxfId="1273" priority="528" operator="containsText" text="4- Bajo">
      <formula>NOT(ISERROR(SEARCH("4- Bajo",A30)))</formula>
    </cfRule>
    <cfRule type="containsText" dxfId="1272" priority="529" operator="containsText" text="1- Bajo">
      <formula>NOT(ISERROR(SEARCH("1- Bajo",A30)))</formula>
    </cfRule>
  </conditionalFormatting>
  <conditionalFormatting sqref="F30:G30">
    <cfRule type="containsText" dxfId="1271" priority="518" operator="containsText" text="3- Moderado">
      <formula>NOT(ISERROR(SEARCH("3- Moderado",F30)))</formula>
    </cfRule>
    <cfRule type="containsText" dxfId="1270" priority="519" operator="containsText" text="6- Moderado">
      <formula>NOT(ISERROR(SEARCH("6- Moderado",F30)))</formula>
    </cfRule>
    <cfRule type="containsText" dxfId="1269" priority="520" operator="containsText" text="4- Moderado">
      <formula>NOT(ISERROR(SEARCH("4- Moderado",F30)))</formula>
    </cfRule>
    <cfRule type="containsText" dxfId="1268" priority="521" operator="containsText" text="3- Bajo">
      <formula>NOT(ISERROR(SEARCH("3- Bajo",F30)))</formula>
    </cfRule>
    <cfRule type="containsText" dxfId="1267" priority="522" operator="containsText" text="4- Bajo">
      <formula>NOT(ISERROR(SEARCH("4- Bajo",F30)))</formula>
    </cfRule>
    <cfRule type="containsText" dxfId="1266" priority="523" operator="containsText" text="1- Bajo">
      <formula>NOT(ISERROR(SEARCH("1- Bajo",F30)))</formula>
    </cfRule>
  </conditionalFormatting>
  <conditionalFormatting sqref="J30:J34">
    <cfRule type="containsText" dxfId="1265" priority="513" operator="containsText" text="Bajo">
      <formula>NOT(ISERROR(SEARCH("Bajo",J30)))</formula>
    </cfRule>
    <cfRule type="containsText" dxfId="1264" priority="514" operator="containsText" text="Moderado">
      <formula>NOT(ISERROR(SEARCH("Moderado",J30)))</formula>
    </cfRule>
    <cfRule type="containsText" dxfId="1263" priority="515" operator="containsText" text="Alto">
      <formula>NOT(ISERROR(SEARCH("Alto",J30)))</formula>
    </cfRule>
    <cfRule type="containsText" dxfId="1262" priority="516" operator="containsText" text="Extremo">
      <formula>NOT(ISERROR(SEARCH("Extremo",J30)))</formula>
    </cfRule>
    <cfRule type="colorScale" priority="517">
      <colorScale>
        <cfvo type="min"/>
        <cfvo type="max"/>
        <color rgb="FFFF7128"/>
        <color rgb="FFFFEF9C"/>
      </colorScale>
    </cfRule>
  </conditionalFormatting>
  <conditionalFormatting sqref="M30:M34">
    <cfRule type="containsText" dxfId="1261" priority="488" operator="containsText" text="Moderado">
      <formula>NOT(ISERROR(SEARCH("Moderado",M30)))</formula>
    </cfRule>
    <cfRule type="containsText" dxfId="1260" priority="508" operator="containsText" text="Bajo">
      <formula>NOT(ISERROR(SEARCH("Bajo",M30)))</formula>
    </cfRule>
    <cfRule type="containsText" dxfId="1259" priority="509" operator="containsText" text="Moderado">
      <formula>NOT(ISERROR(SEARCH("Moderado",M30)))</formula>
    </cfRule>
    <cfRule type="containsText" dxfId="1258" priority="510" operator="containsText" text="Alto">
      <formula>NOT(ISERROR(SEARCH("Alto",M30)))</formula>
    </cfRule>
    <cfRule type="containsText" dxfId="1257" priority="511" operator="containsText" text="Extremo">
      <formula>NOT(ISERROR(SEARCH("Extremo",M30)))</formula>
    </cfRule>
    <cfRule type="colorScale" priority="512">
      <colorScale>
        <cfvo type="min"/>
        <cfvo type="max"/>
        <color rgb="FFFF7128"/>
        <color rgb="FFFFEF9C"/>
      </colorScale>
    </cfRule>
  </conditionalFormatting>
  <conditionalFormatting sqref="N30">
    <cfRule type="containsText" dxfId="1256" priority="502" operator="containsText" text="3- Moderado">
      <formula>NOT(ISERROR(SEARCH("3- Moderado",N30)))</formula>
    </cfRule>
    <cfRule type="containsText" dxfId="1255" priority="503" operator="containsText" text="6- Moderado">
      <formula>NOT(ISERROR(SEARCH("6- Moderado",N30)))</formula>
    </cfRule>
    <cfRule type="containsText" dxfId="1254" priority="504" operator="containsText" text="4- Moderado">
      <formula>NOT(ISERROR(SEARCH("4- Moderado",N30)))</formula>
    </cfRule>
    <cfRule type="containsText" dxfId="1253" priority="505" operator="containsText" text="3- Bajo">
      <formula>NOT(ISERROR(SEARCH("3- Bajo",N30)))</formula>
    </cfRule>
    <cfRule type="containsText" dxfId="1252" priority="506" operator="containsText" text="4- Bajo">
      <formula>NOT(ISERROR(SEARCH("4- Bajo",N30)))</formula>
    </cfRule>
    <cfRule type="containsText" dxfId="1251" priority="507" operator="containsText" text="1- Bajo">
      <formula>NOT(ISERROR(SEARCH("1- Bajo",N30)))</formula>
    </cfRule>
  </conditionalFormatting>
  <conditionalFormatting sqref="H30:H34">
    <cfRule type="containsText" dxfId="1250" priority="489" operator="containsText" text="Muy Alta">
      <formula>NOT(ISERROR(SEARCH("Muy Alta",H30)))</formula>
    </cfRule>
    <cfRule type="containsText" dxfId="1249" priority="490" operator="containsText" text="Alta">
      <formula>NOT(ISERROR(SEARCH("Alta",H30)))</formula>
    </cfRule>
    <cfRule type="containsText" dxfId="1248" priority="491" operator="containsText" text="Muy Alta">
      <formula>NOT(ISERROR(SEARCH("Muy Alta",H30)))</formula>
    </cfRule>
    <cfRule type="containsText" dxfId="1247" priority="496" operator="containsText" text="Muy Baja">
      <formula>NOT(ISERROR(SEARCH("Muy Baja",H30)))</formula>
    </cfRule>
    <cfRule type="containsText" dxfId="1246" priority="497" operator="containsText" text="Baja">
      <formula>NOT(ISERROR(SEARCH("Baja",H30)))</formula>
    </cfRule>
    <cfRule type="containsText" dxfId="1245" priority="498" operator="containsText" text="Media">
      <formula>NOT(ISERROR(SEARCH("Media",H30)))</formula>
    </cfRule>
    <cfRule type="containsText" dxfId="1244" priority="499" operator="containsText" text="Alta">
      <formula>NOT(ISERROR(SEARCH("Alta",H30)))</formula>
    </cfRule>
    <cfRule type="containsText" dxfId="1243" priority="501" operator="containsText" text="Muy Alta">
      <formula>NOT(ISERROR(SEARCH("Muy Alta",H30)))</formula>
    </cfRule>
  </conditionalFormatting>
  <conditionalFormatting sqref="I30:I34">
    <cfRule type="containsText" dxfId="1242" priority="492" operator="containsText" text="Catastrófico">
      <formula>NOT(ISERROR(SEARCH("Catastrófico",I30)))</formula>
    </cfRule>
    <cfRule type="containsText" dxfId="1241" priority="493" operator="containsText" text="Mayor">
      <formula>NOT(ISERROR(SEARCH("Mayor",I30)))</formula>
    </cfRule>
    <cfRule type="containsText" dxfId="1240" priority="494" operator="containsText" text="Menor">
      <formula>NOT(ISERROR(SEARCH("Menor",I30)))</formula>
    </cfRule>
    <cfRule type="containsText" dxfId="1239" priority="495" operator="containsText" text="Leve">
      <formula>NOT(ISERROR(SEARCH("Leve",I30)))</formula>
    </cfRule>
    <cfRule type="containsText" dxfId="1238" priority="500" operator="containsText" text="Moderado">
      <formula>NOT(ISERROR(SEARCH("Moderado",I30)))</formula>
    </cfRule>
  </conditionalFormatting>
  <conditionalFormatting sqref="K30:K34">
    <cfRule type="containsText" dxfId="1237" priority="487" operator="containsText" text="Media">
      <formula>NOT(ISERROR(SEARCH("Media",K30)))</formula>
    </cfRule>
  </conditionalFormatting>
  <conditionalFormatting sqref="L30:L34">
    <cfRule type="containsText" dxfId="1236" priority="486" operator="containsText" text="Moderado">
      <formula>NOT(ISERROR(SEARCH("Moderado",L30)))</formula>
    </cfRule>
  </conditionalFormatting>
  <conditionalFormatting sqref="J30:J34">
    <cfRule type="containsText" dxfId="1235" priority="485" operator="containsText" text="Moderado">
      <formula>NOT(ISERROR(SEARCH("Moderado",J30)))</formula>
    </cfRule>
  </conditionalFormatting>
  <conditionalFormatting sqref="J30:J34">
    <cfRule type="containsText" dxfId="1234" priority="483" operator="containsText" text="Bajo">
      <formula>NOT(ISERROR(SEARCH("Bajo",J30)))</formula>
    </cfRule>
    <cfRule type="containsText" dxfId="1233" priority="484" operator="containsText" text="Extremo">
      <formula>NOT(ISERROR(SEARCH("Extremo",J30)))</formula>
    </cfRule>
  </conditionalFormatting>
  <conditionalFormatting sqref="K30:K34">
    <cfRule type="containsText" dxfId="1232" priority="481" operator="containsText" text="Baja">
      <formula>NOT(ISERROR(SEARCH("Baja",K30)))</formula>
    </cfRule>
    <cfRule type="containsText" dxfId="1231" priority="482" operator="containsText" text="Muy Baja">
      <formula>NOT(ISERROR(SEARCH("Muy Baja",K30)))</formula>
    </cfRule>
  </conditionalFormatting>
  <conditionalFormatting sqref="K30:K34">
    <cfRule type="containsText" dxfId="1230" priority="479" operator="containsText" text="Muy Alta">
      <formula>NOT(ISERROR(SEARCH("Muy Alta",K30)))</formula>
    </cfRule>
    <cfRule type="containsText" dxfId="1229" priority="480" operator="containsText" text="Alta">
      <formula>NOT(ISERROR(SEARCH("Alta",K30)))</formula>
    </cfRule>
  </conditionalFormatting>
  <conditionalFormatting sqref="L30:L34">
    <cfRule type="containsText" dxfId="1228" priority="475" operator="containsText" text="Catastrófico">
      <formula>NOT(ISERROR(SEARCH("Catastrófico",L30)))</formula>
    </cfRule>
    <cfRule type="containsText" dxfId="1227" priority="476" operator="containsText" text="Mayor">
      <formula>NOT(ISERROR(SEARCH("Mayor",L30)))</formula>
    </cfRule>
    <cfRule type="containsText" dxfId="1226" priority="477" operator="containsText" text="Menor">
      <formula>NOT(ISERROR(SEARCH("Menor",L30)))</formula>
    </cfRule>
    <cfRule type="containsText" dxfId="1225" priority="478" operator="containsText" text="Leve">
      <formula>NOT(ISERROR(SEARCH("Leve",L30)))</formula>
    </cfRule>
  </conditionalFormatting>
  <conditionalFormatting sqref="K35:L35">
    <cfRule type="containsText" dxfId="1224" priority="469" operator="containsText" text="3- Moderado">
      <formula>NOT(ISERROR(SEARCH("3- Moderado",K35)))</formula>
    </cfRule>
    <cfRule type="containsText" dxfId="1223" priority="470" operator="containsText" text="6- Moderado">
      <formula>NOT(ISERROR(SEARCH("6- Moderado",K35)))</formula>
    </cfRule>
    <cfRule type="containsText" dxfId="1222" priority="471" operator="containsText" text="4- Moderado">
      <formula>NOT(ISERROR(SEARCH("4- Moderado",K35)))</formula>
    </cfRule>
    <cfRule type="containsText" dxfId="1221" priority="472" operator="containsText" text="3- Bajo">
      <formula>NOT(ISERROR(SEARCH("3- Bajo",K35)))</formula>
    </cfRule>
    <cfRule type="containsText" dxfId="1220" priority="473" operator="containsText" text="4- Bajo">
      <formula>NOT(ISERROR(SEARCH("4- Bajo",K35)))</formula>
    </cfRule>
    <cfRule type="containsText" dxfId="1219" priority="474" operator="containsText" text="1- Bajo">
      <formula>NOT(ISERROR(SEARCH("1- Bajo",K35)))</formula>
    </cfRule>
  </conditionalFormatting>
  <conditionalFormatting sqref="H35:I35">
    <cfRule type="containsText" dxfId="1218" priority="463" operator="containsText" text="3- Moderado">
      <formula>NOT(ISERROR(SEARCH("3- Moderado",H35)))</formula>
    </cfRule>
    <cfRule type="containsText" dxfId="1217" priority="464" operator="containsText" text="6- Moderado">
      <formula>NOT(ISERROR(SEARCH("6- Moderado",H35)))</formula>
    </cfRule>
    <cfRule type="containsText" dxfId="1216" priority="465" operator="containsText" text="4- Moderado">
      <formula>NOT(ISERROR(SEARCH("4- Moderado",H35)))</formula>
    </cfRule>
    <cfRule type="containsText" dxfId="1215" priority="466" operator="containsText" text="3- Bajo">
      <formula>NOT(ISERROR(SEARCH("3- Bajo",H35)))</formula>
    </cfRule>
    <cfRule type="containsText" dxfId="1214" priority="467" operator="containsText" text="4- Bajo">
      <formula>NOT(ISERROR(SEARCH("4- Bajo",H35)))</formula>
    </cfRule>
    <cfRule type="containsText" dxfId="1213" priority="468" operator="containsText" text="1- Bajo">
      <formula>NOT(ISERROR(SEARCH("1- Bajo",H35)))</formula>
    </cfRule>
  </conditionalFormatting>
  <conditionalFormatting sqref="A35 C35:E35">
    <cfRule type="containsText" dxfId="1212" priority="457" operator="containsText" text="3- Moderado">
      <formula>NOT(ISERROR(SEARCH("3- Moderado",A35)))</formula>
    </cfRule>
    <cfRule type="containsText" dxfId="1211" priority="458" operator="containsText" text="6- Moderado">
      <formula>NOT(ISERROR(SEARCH("6- Moderado",A35)))</formula>
    </cfRule>
    <cfRule type="containsText" dxfId="1210" priority="459" operator="containsText" text="4- Moderado">
      <formula>NOT(ISERROR(SEARCH("4- Moderado",A35)))</formula>
    </cfRule>
    <cfRule type="containsText" dxfId="1209" priority="460" operator="containsText" text="3- Bajo">
      <formula>NOT(ISERROR(SEARCH("3- Bajo",A35)))</formula>
    </cfRule>
    <cfRule type="containsText" dxfId="1208" priority="461" operator="containsText" text="4- Bajo">
      <formula>NOT(ISERROR(SEARCH("4- Bajo",A35)))</formula>
    </cfRule>
    <cfRule type="containsText" dxfId="1207" priority="462" operator="containsText" text="1- Bajo">
      <formula>NOT(ISERROR(SEARCH("1- Bajo",A35)))</formula>
    </cfRule>
  </conditionalFormatting>
  <conditionalFormatting sqref="F35:G35">
    <cfRule type="containsText" dxfId="1206" priority="451" operator="containsText" text="3- Moderado">
      <formula>NOT(ISERROR(SEARCH("3- Moderado",F35)))</formula>
    </cfRule>
    <cfRule type="containsText" dxfId="1205" priority="452" operator="containsText" text="6- Moderado">
      <formula>NOT(ISERROR(SEARCH("6- Moderado",F35)))</formula>
    </cfRule>
    <cfRule type="containsText" dxfId="1204" priority="453" operator="containsText" text="4- Moderado">
      <formula>NOT(ISERROR(SEARCH("4- Moderado",F35)))</formula>
    </cfRule>
    <cfRule type="containsText" dxfId="1203" priority="454" operator="containsText" text="3- Bajo">
      <formula>NOT(ISERROR(SEARCH("3- Bajo",F35)))</formula>
    </cfRule>
    <cfRule type="containsText" dxfId="1202" priority="455" operator="containsText" text="4- Bajo">
      <formula>NOT(ISERROR(SEARCH("4- Bajo",F35)))</formula>
    </cfRule>
    <cfRule type="containsText" dxfId="1201" priority="456" operator="containsText" text="1- Bajo">
      <formula>NOT(ISERROR(SEARCH("1- Bajo",F35)))</formula>
    </cfRule>
  </conditionalFormatting>
  <conditionalFormatting sqref="J35:J39">
    <cfRule type="containsText" dxfId="1200" priority="446" operator="containsText" text="Bajo">
      <formula>NOT(ISERROR(SEARCH("Bajo",J35)))</formula>
    </cfRule>
    <cfRule type="containsText" dxfId="1199" priority="447" operator="containsText" text="Moderado">
      <formula>NOT(ISERROR(SEARCH("Moderado",J35)))</formula>
    </cfRule>
    <cfRule type="containsText" dxfId="1198" priority="448" operator="containsText" text="Alto">
      <formula>NOT(ISERROR(SEARCH("Alto",J35)))</formula>
    </cfRule>
    <cfRule type="containsText" dxfId="1197" priority="449" operator="containsText" text="Extremo">
      <formula>NOT(ISERROR(SEARCH("Extremo",J35)))</formula>
    </cfRule>
    <cfRule type="colorScale" priority="450">
      <colorScale>
        <cfvo type="min"/>
        <cfvo type="max"/>
        <color rgb="FFFF7128"/>
        <color rgb="FFFFEF9C"/>
      </colorScale>
    </cfRule>
  </conditionalFormatting>
  <conditionalFormatting sqref="M35:M39">
    <cfRule type="containsText" dxfId="1196" priority="421" operator="containsText" text="Moderado">
      <formula>NOT(ISERROR(SEARCH("Moderado",M35)))</formula>
    </cfRule>
    <cfRule type="containsText" dxfId="1195" priority="441" operator="containsText" text="Bajo">
      <formula>NOT(ISERROR(SEARCH("Bajo",M35)))</formula>
    </cfRule>
    <cfRule type="containsText" dxfId="1194" priority="442" operator="containsText" text="Moderado">
      <formula>NOT(ISERROR(SEARCH("Moderado",M35)))</formula>
    </cfRule>
    <cfRule type="containsText" dxfId="1193" priority="443" operator="containsText" text="Alto">
      <formula>NOT(ISERROR(SEARCH("Alto",M35)))</formula>
    </cfRule>
    <cfRule type="containsText" dxfId="1192" priority="444" operator="containsText" text="Extremo">
      <formula>NOT(ISERROR(SEARCH("Extremo",M35)))</formula>
    </cfRule>
    <cfRule type="colorScale" priority="445">
      <colorScale>
        <cfvo type="min"/>
        <cfvo type="max"/>
        <color rgb="FFFF7128"/>
        <color rgb="FFFFEF9C"/>
      </colorScale>
    </cfRule>
  </conditionalFormatting>
  <conditionalFormatting sqref="N35">
    <cfRule type="containsText" dxfId="1191" priority="435" operator="containsText" text="3- Moderado">
      <formula>NOT(ISERROR(SEARCH("3- Moderado",N35)))</formula>
    </cfRule>
    <cfRule type="containsText" dxfId="1190" priority="436" operator="containsText" text="6- Moderado">
      <formula>NOT(ISERROR(SEARCH("6- Moderado",N35)))</formula>
    </cfRule>
    <cfRule type="containsText" dxfId="1189" priority="437" operator="containsText" text="4- Moderado">
      <formula>NOT(ISERROR(SEARCH("4- Moderado",N35)))</formula>
    </cfRule>
    <cfRule type="containsText" dxfId="1188" priority="438" operator="containsText" text="3- Bajo">
      <formula>NOT(ISERROR(SEARCH("3- Bajo",N35)))</formula>
    </cfRule>
    <cfRule type="containsText" dxfId="1187" priority="439" operator="containsText" text="4- Bajo">
      <formula>NOT(ISERROR(SEARCH("4- Bajo",N35)))</formula>
    </cfRule>
    <cfRule type="containsText" dxfId="1186" priority="440" operator="containsText" text="1- Bajo">
      <formula>NOT(ISERROR(SEARCH("1- Bajo",N35)))</formula>
    </cfRule>
  </conditionalFormatting>
  <conditionalFormatting sqref="H35:H39">
    <cfRule type="containsText" dxfId="1185" priority="422" operator="containsText" text="Muy Alta">
      <formula>NOT(ISERROR(SEARCH("Muy Alta",H35)))</formula>
    </cfRule>
    <cfRule type="containsText" dxfId="1184" priority="423" operator="containsText" text="Alta">
      <formula>NOT(ISERROR(SEARCH("Alta",H35)))</formula>
    </cfRule>
    <cfRule type="containsText" dxfId="1183" priority="424" operator="containsText" text="Muy Alta">
      <formula>NOT(ISERROR(SEARCH("Muy Alta",H35)))</formula>
    </cfRule>
    <cfRule type="containsText" dxfId="1182" priority="429" operator="containsText" text="Muy Baja">
      <formula>NOT(ISERROR(SEARCH("Muy Baja",H35)))</formula>
    </cfRule>
    <cfRule type="containsText" dxfId="1181" priority="430" operator="containsText" text="Baja">
      <formula>NOT(ISERROR(SEARCH("Baja",H35)))</formula>
    </cfRule>
    <cfRule type="containsText" dxfId="1180" priority="431" operator="containsText" text="Media">
      <formula>NOT(ISERROR(SEARCH("Media",H35)))</formula>
    </cfRule>
    <cfRule type="containsText" dxfId="1179" priority="432" operator="containsText" text="Alta">
      <formula>NOT(ISERROR(SEARCH("Alta",H35)))</formula>
    </cfRule>
    <cfRule type="containsText" dxfId="1178" priority="434" operator="containsText" text="Muy Alta">
      <formula>NOT(ISERROR(SEARCH("Muy Alta",H35)))</formula>
    </cfRule>
  </conditionalFormatting>
  <conditionalFormatting sqref="I35:I39">
    <cfRule type="containsText" dxfId="1177" priority="425" operator="containsText" text="Catastrófico">
      <formula>NOT(ISERROR(SEARCH("Catastrófico",I35)))</formula>
    </cfRule>
    <cfRule type="containsText" dxfId="1176" priority="426" operator="containsText" text="Mayor">
      <formula>NOT(ISERROR(SEARCH("Mayor",I35)))</formula>
    </cfRule>
    <cfRule type="containsText" dxfId="1175" priority="427" operator="containsText" text="Menor">
      <formula>NOT(ISERROR(SEARCH("Menor",I35)))</formula>
    </cfRule>
    <cfRule type="containsText" dxfId="1174" priority="428" operator="containsText" text="Leve">
      <formula>NOT(ISERROR(SEARCH("Leve",I35)))</formula>
    </cfRule>
    <cfRule type="containsText" dxfId="1173" priority="433" operator="containsText" text="Moderado">
      <formula>NOT(ISERROR(SEARCH("Moderado",I35)))</formula>
    </cfRule>
  </conditionalFormatting>
  <conditionalFormatting sqref="K35:K39">
    <cfRule type="containsText" dxfId="1172" priority="420" operator="containsText" text="Media">
      <formula>NOT(ISERROR(SEARCH("Media",K35)))</formula>
    </cfRule>
  </conditionalFormatting>
  <conditionalFormatting sqref="L35:L39">
    <cfRule type="containsText" dxfId="1171" priority="419" operator="containsText" text="Moderado">
      <formula>NOT(ISERROR(SEARCH("Moderado",L35)))</formula>
    </cfRule>
  </conditionalFormatting>
  <conditionalFormatting sqref="J35:J39">
    <cfRule type="containsText" dxfId="1170" priority="418" operator="containsText" text="Moderado">
      <formula>NOT(ISERROR(SEARCH("Moderado",J35)))</formula>
    </cfRule>
  </conditionalFormatting>
  <conditionalFormatting sqref="J35:J39">
    <cfRule type="containsText" dxfId="1169" priority="416" operator="containsText" text="Bajo">
      <formula>NOT(ISERROR(SEARCH("Bajo",J35)))</formula>
    </cfRule>
    <cfRule type="containsText" dxfId="1168" priority="417" operator="containsText" text="Extremo">
      <formula>NOT(ISERROR(SEARCH("Extremo",J35)))</formula>
    </cfRule>
  </conditionalFormatting>
  <conditionalFormatting sqref="K35:K39">
    <cfRule type="containsText" dxfId="1167" priority="414" operator="containsText" text="Baja">
      <formula>NOT(ISERROR(SEARCH("Baja",K35)))</formula>
    </cfRule>
    <cfRule type="containsText" dxfId="1166" priority="415" operator="containsText" text="Muy Baja">
      <formula>NOT(ISERROR(SEARCH("Muy Baja",K35)))</formula>
    </cfRule>
  </conditionalFormatting>
  <conditionalFormatting sqref="K35:K39">
    <cfRule type="containsText" dxfId="1165" priority="412" operator="containsText" text="Muy Alta">
      <formula>NOT(ISERROR(SEARCH("Muy Alta",K35)))</formula>
    </cfRule>
    <cfRule type="containsText" dxfId="1164" priority="413" operator="containsText" text="Alta">
      <formula>NOT(ISERROR(SEARCH("Alta",K35)))</formula>
    </cfRule>
  </conditionalFormatting>
  <conditionalFormatting sqref="L35:L39">
    <cfRule type="containsText" dxfId="1163" priority="408" operator="containsText" text="Catastrófico">
      <formula>NOT(ISERROR(SEARCH("Catastrófico",L35)))</formula>
    </cfRule>
    <cfRule type="containsText" dxfId="1162" priority="409" operator="containsText" text="Mayor">
      <formula>NOT(ISERROR(SEARCH("Mayor",L35)))</formula>
    </cfRule>
    <cfRule type="containsText" dxfId="1161" priority="410" operator="containsText" text="Menor">
      <formula>NOT(ISERROR(SEARCH("Menor",L35)))</formula>
    </cfRule>
    <cfRule type="containsText" dxfId="1160" priority="411" operator="containsText" text="Leve">
      <formula>NOT(ISERROR(SEARCH("Leve",L35)))</formula>
    </cfRule>
  </conditionalFormatting>
  <conditionalFormatting sqref="H20:N20">
    <cfRule type="containsText" dxfId="1159" priority="74" operator="containsText" text="3- Moderado">
      <formula>NOT(ISERROR(SEARCH("3- Moderado",H20)))</formula>
    </cfRule>
    <cfRule type="containsText" dxfId="1158" priority="75" operator="containsText" text="6- Moderado">
      <formula>NOT(ISERROR(SEARCH("6- Moderado",H20)))</formula>
    </cfRule>
    <cfRule type="containsText" dxfId="1157" priority="76" operator="containsText" text="4- Moderado">
      <formula>NOT(ISERROR(SEARCH("4- Moderado",H20)))</formula>
    </cfRule>
    <cfRule type="containsText" dxfId="1156" priority="77" operator="containsText" text="3- Bajo">
      <formula>NOT(ISERROR(SEARCH("3- Bajo",H20)))</formula>
    </cfRule>
    <cfRule type="containsText" dxfId="1155" priority="78" operator="containsText" text="4- Bajo">
      <formula>NOT(ISERROR(SEARCH("4- Bajo",H20)))</formula>
    </cfRule>
    <cfRule type="containsText" dxfId="1154" priority="79" operator="containsText" text="1- Bajo">
      <formula>NOT(ISERROR(SEARCH("1- Bajo",H20)))</formula>
    </cfRule>
  </conditionalFormatting>
  <conditionalFormatting sqref="B20">
    <cfRule type="containsText" dxfId="1153" priority="68" operator="containsText" text="3- Moderado">
      <formula>NOT(ISERROR(SEARCH("3- Moderado",B20)))</formula>
    </cfRule>
    <cfRule type="containsText" dxfId="1152" priority="69" operator="containsText" text="6- Moderado">
      <formula>NOT(ISERROR(SEARCH("6- Moderado",B20)))</formula>
    </cfRule>
    <cfRule type="containsText" dxfId="1151" priority="70" operator="containsText" text="4- Moderado">
      <formula>NOT(ISERROR(SEARCH("4- Moderado",B20)))</formula>
    </cfRule>
    <cfRule type="containsText" dxfId="1150" priority="71" operator="containsText" text="3- Bajo">
      <formula>NOT(ISERROR(SEARCH("3- Bajo",B20)))</formula>
    </cfRule>
    <cfRule type="containsText" dxfId="1149" priority="72" operator="containsText" text="4- Bajo">
      <formula>NOT(ISERROR(SEARCH("4- Bajo",B20)))</formula>
    </cfRule>
    <cfRule type="containsText" dxfId="1148" priority="73" operator="containsText" text="1- Bajo">
      <formula>NOT(ISERROR(SEARCH("1- Bajo",B20)))</formula>
    </cfRule>
  </conditionalFormatting>
  <conditionalFormatting sqref="H20:N24">
    <cfRule type="containsText" dxfId="1147" priority="39" operator="containsText" text="Muy Alta">
      <formula>NOT(ISERROR(SEARCH("Muy Alta",H20)))</formula>
    </cfRule>
    <cfRule type="containsText" dxfId="1146" priority="40" operator="containsText" text="Alta">
      <formula>NOT(ISERROR(SEARCH("Alta",H20)))</formula>
    </cfRule>
    <cfRule type="containsText" dxfId="1145" priority="41" operator="containsText" text="Muy Alta">
      <formula>NOT(ISERROR(SEARCH("Muy Alta",H20)))</formula>
    </cfRule>
    <cfRule type="containsText" dxfId="1144" priority="46" operator="containsText" text="Muy Baja">
      <formula>NOT(ISERROR(SEARCH("Muy Baja",H20)))</formula>
    </cfRule>
    <cfRule type="containsText" dxfId="1143" priority="47" operator="containsText" text="Baja">
      <formula>NOT(ISERROR(SEARCH("Baja",H20)))</formula>
    </cfRule>
    <cfRule type="containsText" dxfId="1142" priority="48" operator="containsText" text="Media">
      <formula>NOT(ISERROR(SEARCH("Media",H20)))</formula>
    </cfRule>
    <cfRule type="containsText" dxfId="1141" priority="49" operator="containsText" text="Alta">
      <formula>NOT(ISERROR(SEARCH("Alta",H20)))</formula>
    </cfRule>
    <cfRule type="containsText" dxfId="1140" priority="51" operator="containsText" text="Muy Alta">
      <formula>NOT(ISERROR(SEARCH("Muy Alta",H20)))</formula>
    </cfRule>
  </conditionalFormatting>
  <conditionalFormatting sqref="A20 E20">
    <cfRule type="containsText" dxfId="1139" priority="19" operator="containsText" text="3- Moderado">
      <formula>NOT(ISERROR(SEARCH("3- Moderado",A20)))</formula>
    </cfRule>
    <cfRule type="containsText" dxfId="1138" priority="20" operator="containsText" text="6- Moderado">
      <formula>NOT(ISERROR(SEARCH("6- Moderado",A20)))</formula>
    </cfRule>
    <cfRule type="containsText" dxfId="1137" priority="21" operator="containsText" text="4- Moderado">
      <formula>NOT(ISERROR(SEARCH("4- Moderado",A20)))</formula>
    </cfRule>
    <cfRule type="containsText" dxfId="1136" priority="22" operator="containsText" text="3- Bajo">
      <formula>NOT(ISERROR(SEARCH("3- Bajo",A20)))</formula>
    </cfRule>
    <cfRule type="containsText" dxfId="1135" priority="23" operator="containsText" text="4- Bajo">
      <formula>NOT(ISERROR(SEARCH("4- Bajo",A20)))</formula>
    </cfRule>
    <cfRule type="containsText" dxfId="1134" priority="24" operator="containsText" text="1- Bajo">
      <formula>NOT(ISERROR(SEARCH("1- Bajo",A20)))</formula>
    </cfRule>
  </conditionalFormatting>
  <conditionalFormatting sqref="F20:G20">
    <cfRule type="containsText" dxfId="1133" priority="13" operator="containsText" text="3- Moderado">
      <formula>NOT(ISERROR(SEARCH("3- Moderado",F20)))</formula>
    </cfRule>
    <cfRule type="containsText" dxfId="1132" priority="14" operator="containsText" text="6- Moderado">
      <formula>NOT(ISERROR(SEARCH("6- Moderado",F20)))</formula>
    </cfRule>
    <cfRule type="containsText" dxfId="1131" priority="15" operator="containsText" text="4- Moderado">
      <formula>NOT(ISERROR(SEARCH("4- Moderado",F20)))</formula>
    </cfRule>
    <cfRule type="containsText" dxfId="1130" priority="16" operator="containsText" text="3- Bajo">
      <formula>NOT(ISERROR(SEARCH("3- Bajo",F20)))</formula>
    </cfRule>
    <cfRule type="containsText" dxfId="1129" priority="17" operator="containsText" text="4- Bajo">
      <formula>NOT(ISERROR(SEARCH("4- Bajo",F20)))</formula>
    </cfRule>
    <cfRule type="containsText" dxfId="1128" priority="18" operator="containsText" text="1- Bajo">
      <formula>NOT(ISERROR(SEARCH("1- Bajo",F20)))</formula>
    </cfRule>
  </conditionalFormatting>
  <conditionalFormatting sqref="C20">
    <cfRule type="containsText" dxfId="1127" priority="7" operator="containsText" text="3- Moderado">
      <formula>NOT(ISERROR(SEARCH("3- Moderado",C20)))</formula>
    </cfRule>
    <cfRule type="containsText" dxfId="1126" priority="8" operator="containsText" text="6- Moderado">
      <formula>NOT(ISERROR(SEARCH("6- Moderado",C20)))</formula>
    </cfRule>
    <cfRule type="containsText" dxfId="1125" priority="9" operator="containsText" text="4- Moderado">
      <formula>NOT(ISERROR(SEARCH("4- Moderado",C20)))</formula>
    </cfRule>
    <cfRule type="containsText" dxfId="1124" priority="10" operator="containsText" text="3- Bajo">
      <formula>NOT(ISERROR(SEARCH("3- Bajo",C20)))</formula>
    </cfRule>
    <cfRule type="containsText" dxfId="1123" priority="11" operator="containsText" text="4- Bajo">
      <formula>NOT(ISERROR(SEARCH("4- Bajo",C20)))</formula>
    </cfRule>
    <cfRule type="containsText" dxfId="1122" priority="12" operator="containsText" text="1- Bajo">
      <formula>NOT(ISERROR(SEARCH("1- Bajo",C20)))</formula>
    </cfRule>
  </conditionalFormatting>
  <conditionalFormatting sqref="D20">
    <cfRule type="containsText" dxfId="1121" priority="1" operator="containsText" text="3- Moderado">
      <formula>NOT(ISERROR(SEARCH("3- Moderado",D20)))</formula>
    </cfRule>
    <cfRule type="containsText" dxfId="1120" priority="2" operator="containsText" text="6- Moderado">
      <formula>NOT(ISERROR(SEARCH("6- Moderado",D20)))</formula>
    </cfRule>
    <cfRule type="containsText" dxfId="1119" priority="3" operator="containsText" text="4- Moderado">
      <formula>NOT(ISERROR(SEARCH("4- Moderado",D20)))</formula>
    </cfRule>
    <cfRule type="containsText" dxfId="1118" priority="4" operator="containsText" text="3- Bajo">
      <formula>NOT(ISERROR(SEARCH("3- Bajo",D20)))</formula>
    </cfRule>
    <cfRule type="containsText" dxfId="1117" priority="5" operator="containsText" text="4- Bajo">
      <formula>NOT(ISERROR(SEARCH("4- Bajo",D20)))</formula>
    </cfRule>
    <cfRule type="containsText" dxfId="1116" priority="6" operator="containsText" text="1- Bajo">
      <formula>NOT(ISERROR(SEARCH("1- Bajo",D20)))</formula>
    </cfRule>
  </conditionalFormatting>
  <conditionalFormatting sqref="J10:J19">
    <cfRule type="containsText" dxfId="1115" priority="1066" operator="containsText" text="Bajo">
      <formula>NOT(ISERROR(SEARCH("Bajo",J10)))</formula>
    </cfRule>
    <cfRule type="containsText" dxfId="1114" priority="1067" operator="containsText" text="Moderado">
      <formula>NOT(ISERROR(SEARCH("Moderado",J10)))</formula>
    </cfRule>
    <cfRule type="containsText" dxfId="1113" priority="1068" operator="containsText" text="Alto">
      <formula>NOT(ISERROR(SEARCH("Alto",J10)))</formula>
    </cfRule>
    <cfRule type="containsText" dxfId="1112" priority="1069" operator="containsText" text="Extremo">
      <formula>NOT(ISERROR(SEARCH("Extremo",J10)))</formula>
    </cfRule>
    <cfRule type="colorScale" priority="1070">
      <colorScale>
        <cfvo type="min"/>
        <cfvo type="max"/>
        <color rgb="FFFF7128"/>
        <color rgb="FFFFEF9C"/>
      </colorScale>
    </cfRule>
  </conditionalFormatting>
  <conditionalFormatting sqref="M10:M19">
    <cfRule type="containsText" dxfId="1111" priority="1071" operator="containsText" text="Moderado">
      <formula>NOT(ISERROR(SEARCH("Moderado",M10)))</formula>
    </cfRule>
    <cfRule type="containsText" dxfId="1110" priority="1072" operator="containsText" text="Bajo">
      <formula>NOT(ISERROR(SEARCH("Bajo",M10)))</formula>
    </cfRule>
    <cfRule type="containsText" dxfId="1109" priority="1073" operator="containsText" text="Moderado">
      <formula>NOT(ISERROR(SEARCH("Moderado",M10)))</formula>
    </cfRule>
    <cfRule type="containsText" dxfId="1108" priority="1074" operator="containsText" text="Alto">
      <formula>NOT(ISERROR(SEARCH("Alto",M10)))</formula>
    </cfRule>
    <cfRule type="containsText" dxfId="1107" priority="1075" operator="containsText" text="Extremo">
      <formula>NOT(ISERROR(SEARCH("Extremo",M10)))</formula>
    </cfRule>
    <cfRule type="colorScale" priority="1076">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18AF-3C23-4780-BD0C-8863BC4F4691}">
  <sheetPr>
    <tabColor theme="9" tint="0.59999389629810485"/>
  </sheetPr>
  <dimension ref="A1:JR46"/>
  <sheetViews>
    <sheetView topLeftCell="A37" zoomScale="71" zoomScaleNormal="71" workbookViewId="0">
      <selection activeCell="E15" sqref="E15:E19"/>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40" customFormat="1" ht="16.5" customHeight="1">
      <c r="A1" s="376"/>
      <c r="B1" s="377"/>
      <c r="C1" s="377"/>
      <c r="D1" s="488" t="s">
        <v>546</v>
      </c>
      <c r="E1" s="488"/>
      <c r="F1" s="488"/>
      <c r="G1" s="488"/>
      <c r="H1" s="488"/>
      <c r="I1" s="488"/>
      <c r="J1" s="488"/>
      <c r="K1" s="488"/>
      <c r="L1" s="488"/>
      <c r="M1" s="488"/>
      <c r="N1" s="488"/>
      <c r="O1" s="488"/>
      <c r="P1" s="488"/>
      <c r="Q1" s="489"/>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78"/>
      <c r="B2" s="379"/>
      <c r="C2" s="379"/>
      <c r="D2" s="490"/>
      <c r="E2" s="490"/>
      <c r="F2" s="490"/>
      <c r="G2" s="490"/>
      <c r="H2" s="490"/>
      <c r="I2" s="490"/>
      <c r="J2" s="490"/>
      <c r="K2" s="490"/>
      <c r="L2" s="490"/>
      <c r="M2" s="490"/>
      <c r="N2" s="490"/>
      <c r="O2" s="490"/>
      <c r="P2" s="490"/>
      <c r="Q2" s="491"/>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0"/>
      <c r="E3" s="490"/>
      <c r="F3" s="490"/>
      <c r="G3" s="490"/>
      <c r="H3" s="490"/>
      <c r="I3" s="490"/>
      <c r="J3" s="490"/>
      <c r="K3" s="490"/>
      <c r="L3" s="490"/>
      <c r="M3" s="490"/>
      <c r="N3" s="490"/>
      <c r="O3" s="490"/>
      <c r="P3" s="490"/>
      <c r="Q3" s="491"/>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69" t="s">
        <v>219</v>
      </c>
      <c r="B4" s="370"/>
      <c r="C4" s="371"/>
      <c r="D4" s="372" t="str">
        <f>'Mapa Final'!D4</f>
        <v>Mejoramiento del SIGCMA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69" t="s">
        <v>221</v>
      </c>
      <c r="B5" s="370"/>
      <c r="C5" s="371"/>
      <c r="D5" s="380"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thickTop="1" thickBot="1">
      <c r="A7" s="483" t="s">
        <v>547</v>
      </c>
      <c r="B7" s="484"/>
      <c r="C7" s="484"/>
      <c r="D7" s="484"/>
      <c r="E7" s="484"/>
      <c r="F7" s="485"/>
      <c r="G7" s="163"/>
      <c r="H7" s="486" t="s">
        <v>548</v>
      </c>
      <c r="I7" s="486"/>
      <c r="J7" s="486"/>
      <c r="K7" s="486" t="s">
        <v>549</v>
      </c>
      <c r="L7" s="486"/>
      <c r="M7" s="486"/>
      <c r="N7" s="487" t="s">
        <v>550</v>
      </c>
      <c r="O7" s="492" t="s">
        <v>551</v>
      </c>
      <c r="P7" s="494" t="s">
        <v>552</v>
      </c>
      <c r="Q7" s="495"/>
      <c r="R7" s="494" t="s">
        <v>553</v>
      </c>
      <c r="S7" s="495"/>
      <c r="T7" s="496" t="s">
        <v>565</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555</v>
      </c>
      <c r="I8" s="166" t="s">
        <v>518</v>
      </c>
      <c r="J8" s="166" t="s">
        <v>556</v>
      </c>
      <c r="K8" s="166" t="s">
        <v>555</v>
      </c>
      <c r="L8" s="166" t="s">
        <v>557</v>
      </c>
      <c r="M8" s="166" t="s">
        <v>556</v>
      </c>
      <c r="N8" s="487"/>
      <c r="O8" s="493"/>
      <c r="P8" s="167" t="s">
        <v>558</v>
      </c>
      <c r="Q8" s="167" t="s">
        <v>559</v>
      </c>
      <c r="R8" s="167" t="s">
        <v>560</v>
      </c>
      <c r="S8" s="167" t="s">
        <v>561</v>
      </c>
      <c r="T8" s="496"/>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499"/>
      <c r="B9" s="500"/>
      <c r="C9" s="500"/>
      <c r="D9" s="500"/>
      <c r="E9" s="500"/>
      <c r="F9" s="500"/>
      <c r="G9" s="500"/>
      <c r="H9" s="500"/>
      <c r="I9" s="500"/>
      <c r="J9" s="500"/>
      <c r="K9" s="500"/>
      <c r="L9" s="500"/>
      <c r="M9" s="500"/>
      <c r="N9" s="500"/>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1">
        <f>'Mapa Final'!A10</f>
        <v>1</v>
      </c>
      <c r="B10" s="497" t="str">
        <f>'Mapa Final'!B10</f>
        <v>Demora</v>
      </c>
      <c r="C10" s="504" t="str">
        <f>'Mapa Final'!C10</f>
        <v>Incumplimiento de las metas establecidas</v>
      </c>
      <c r="D10" s="504" t="str">
        <f>'Mapa Final'!D10</f>
        <v xml:space="preserve">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v>
      </c>
      <c r="E10" s="477" t="str">
        <f>'Mapa Final'!E10</f>
        <v>Tardanza en la consolidación y análisis del seguimiento a planes y programas.</v>
      </c>
      <c r="F10" s="477" t="str">
        <f>'Mapa Final'!F10</f>
        <v>Posibilidad de incumplimiento de las metas establecidas debido a la tardanza en la consolidacion y analisis del seguimiento a planes y programas</v>
      </c>
      <c r="G10" s="477" t="str">
        <f>'Mapa Final'!G10</f>
        <v>Ejecución y Administración de Procesos</v>
      </c>
      <c r="H10" s="480" t="str">
        <f>'Mapa Final'!I10</f>
        <v>Baja</v>
      </c>
      <c r="I10" s="522" t="str">
        <f>'Mapa Final'!L10</f>
        <v>Menor</v>
      </c>
      <c r="J10" s="530" t="str">
        <f>'Mapa Final'!N10</f>
        <v>Moderado</v>
      </c>
      <c r="K10" s="516" t="str">
        <f>'Mapa Final'!AA10</f>
        <v>Baja</v>
      </c>
      <c r="L10" s="516" t="str">
        <f>'Mapa Final'!AE10</f>
        <v>Menor</v>
      </c>
      <c r="M10" s="513" t="str">
        <f>'Mapa Final'!AG10</f>
        <v>Moderado</v>
      </c>
      <c r="N10" s="516" t="str">
        <f>'Mapa Final'!AH10</f>
        <v>Aceptar</v>
      </c>
      <c r="O10" s="519"/>
      <c r="P10" s="519"/>
      <c r="Q10" s="526" t="s">
        <v>8</v>
      </c>
      <c r="R10" s="507">
        <v>45017</v>
      </c>
      <c r="S10" s="507">
        <v>45107</v>
      </c>
      <c r="T10" s="510" t="s">
        <v>562</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2"/>
      <c r="B11" s="348"/>
      <c r="C11" s="505"/>
      <c r="D11" s="505"/>
      <c r="E11" s="478"/>
      <c r="F11" s="478"/>
      <c r="G11" s="478"/>
      <c r="H11" s="481"/>
      <c r="I11" s="523"/>
      <c r="J11" s="531"/>
      <c r="K11" s="517"/>
      <c r="L11" s="517"/>
      <c r="M11" s="514"/>
      <c r="N11" s="517"/>
      <c r="O11" s="520"/>
      <c r="P11" s="520"/>
      <c r="Q11" s="527"/>
      <c r="R11" s="508"/>
      <c r="S11" s="508"/>
      <c r="T11" s="51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2"/>
      <c r="B12" s="348"/>
      <c r="C12" s="505"/>
      <c r="D12" s="505"/>
      <c r="E12" s="478"/>
      <c r="F12" s="478"/>
      <c r="G12" s="478"/>
      <c r="H12" s="481"/>
      <c r="I12" s="523"/>
      <c r="J12" s="531"/>
      <c r="K12" s="517"/>
      <c r="L12" s="517"/>
      <c r="M12" s="514"/>
      <c r="N12" s="517"/>
      <c r="O12" s="520"/>
      <c r="P12" s="520"/>
      <c r="Q12" s="527"/>
      <c r="R12" s="508"/>
      <c r="S12" s="508"/>
      <c r="T12" s="51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2"/>
      <c r="B13" s="348"/>
      <c r="C13" s="505"/>
      <c r="D13" s="505"/>
      <c r="E13" s="478"/>
      <c r="F13" s="478"/>
      <c r="G13" s="478"/>
      <c r="H13" s="481"/>
      <c r="I13" s="523"/>
      <c r="J13" s="531"/>
      <c r="K13" s="517"/>
      <c r="L13" s="517"/>
      <c r="M13" s="514"/>
      <c r="N13" s="517"/>
      <c r="O13" s="520"/>
      <c r="P13" s="520"/>
      <c r="Q13" s="527"/>
      <c r="R13" s="508"/>
      <c r="S13" s="508"/>
      <c r="T13" s="51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3"/>
      <c r="B14" s="498"/>
      <c r="C14" s="506"/>
      <c r="D14" s="506"/>
      <c r="E14" s="479"/>
      <c r="F14" s="479"/>
      <c r="G14" s="479"/>
      <c r="H14" s="482"/>
      <c r="I14" s="524"/>
      <c r="J14" s="533"/>
      <c r="K14" s="518"/>
      <c r="L14" s="518"/>
      <c r="M14" s="515"/>
      <c r="N14" s="518"/>
      <c r="O14" s="521"/>
      <c r="P14" s="521"/>
      <c r="Q14" s="528"/>
      <c r="R14" s="509"/>
      <c r="S14" s="509"/>
      <c r="T14" s="51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ht="14.45" customHeight="1">
      <c r="A15" s="501">
        <f>'Mapa Final'!A13</f>
        <v>2</v>
      </c>
      <c r="B15" s="497" t="str">
        <f>'Mapa Final'!B13</f>
        <v>Incumplimiento</v>
      </c>
      <c r="C15" s="504" t="str">
        <f>'Mapa Final'!C13</f>
        <v>Reputacional</v>
      </c>
      <c r="D15" s="504" t="str">
        <f>'Mapa Final'!D13</f>
        <v xml:space="preserve">1. Falta de acciones correctivas, preventivas y de mejora en el desarrollo de planes y programas.
2. Inconsistencia en lo programado.
3.Falta de comunicación y coordinación entre los responsables del proceso.
4. Indicadores desactualizados
</v>
      </c>
      <c r="E15" s="477" t="str">
        <f>'Mapa Final'!E13</f>
        <v>Falta de seguimiento a planes y programas.</v>
      </c>
      <c r="F15" s="477" t="str">
        <f>'Mapa Final'!F13</f>
        <v>Posibilidad de perdida reputacional debido a la falta de seguimiento a planes y programas</v>
      </c>
      <c r="G15" s="477" t="str">
        <f>'Mapa Final'!G13</f>
        <v>Ejecución y Administración de Procesos</v>
      </c>
      <c r="H15" s="480" t="str">
        <f>'Mapa Final'!I13</f>
        <v>Media</v>
      </c>
      <c r="I15" s="522" t="str">
        <f>'Mapa Final'!L13</f>
        <v>Moderado</v>
      </c>
      <c r="J15" s="530" t="str">
        <f>'Mapa Final'!N13</f>
        <v>Moderado</v>
      </c>
      <c r="K15" s="516" t="str">
        <f>'Mapa Final'!AA13</f>
        <v>Baja</v>
      </c>
      <c r="L15" s="516" t="str">
        <f>'Mapa Final'!AE13</f>
        <v>Moderado</v>
      </c>
      <c r="M15" s="513" t="str">
        <f>'Mapa Final'!AG13</f>
        <v>Moderado</v>
      </c>
      <c r="N15" s="516" t="str">
        <f>'Mapa Final'!AH13</f>
        <v>Aceptar</v>
      </c>
      <c r="O15" s="519"/>
      <c r="P15" s="519"/>
      <c r="Q15" s="526" t="s">
        <v>8</v>
      </c>
      <c r="R15" s="507">
        <v>45017</v>
      </c>
      <c r="S15" s="507">
        <v>45107</v>
      </c>
      <c r="T15" s="510" t="s">
        <v>562</v>
      </c>
      <c r="U15" s="35"/>
      <c r="V15" s="35"/>
    </row>
    <row r="16" spans="1:278" ht="14.45" customHeight="1">
      <c r="A16" s="502"/>
      <c r="B16" s="348"/>
      <c r="C16" s="505"/>
      <c r="D16" s="505"/>
      <c r="E16" s="478"/>
      <c r="F16" s="478"/>
      <c r="G16" s="478"/>
      <c r="H16" s="481"/>
      <c r="I16" s="523"/>
      <c r="J16" s="531"/>
      <c r="K16" s="517"/>
      <c r="L16" s="517"/>
      <c r="M16" s="514"/>
      <c r="N16" s="517"/>
      <c r="O16" s="520"/>
      <c r="P16" s="520"/>
      <c r="Q16" s="527"/>
      <c r="R16" s="508"/>
      <c r="S16" s="508"/>
      <c r="T16" s="511"/>
      <c r="U16" s="35"/>
      <c r="V16" s="35"/>
    </row>
    <row r="17" spans="1:22" ht="14.45" customHeight="1">
      <c r="A17" s="502"/>
      <c r="B17" s="348"/>
      <c r="C17" s="505"/>
      <c r="D17" s="505"/>
      <c r="E17" s="478"/>
      <c r="F17" s="478"/>
      <c r="G17" s="478"/>
      <c r="H17" s="481"/>
      <c r="I17" s="523"/>
      <c r="J17" s="531"/>
      <c r="K17" s="517"/>
      <c r="L17" s="517"/>
      <c r="M17" s="514"/>
      <c r="N17" s="517"/>
      <c r="O17" s="520"/>
      <c r="P17" s="520"/>
      <c r="Q17" s="527"/>
      <c r="R17" s="508"/>
      <c r="S17" s="508"/>
      <c r="T17" s="511"/>
      <c r="U17" s="35"/>
      <c r="V17" s="35"/>
    </row>
    <row r="18" spans="1:22" ht="14.45" customHeight="1">
      <c r="A18" s="502"/>
      <c r="B18" s="348"/>
      <c r="C18" s="505"/>
      <c r="D18" s="505"/>
      <c r="E18" s="478"/>
      <c r="F18" s="478"/>
      <c r="G18" s="478"/>
      <c r="H18" s="481"/>
      <c r="I18" s="523"/>
      <c r="J18" s="531"/>
      <c r="K18" s="517"/>
      <c r="L18" s="517"/>
      <c r="M18" s="514"/>
      <c r="N18" s="517"/>
      <c r="O18" s="520"/>
      <c r="P18" s="520"/>
      <c r="Q18" s="527"/>
      <c r="R18" s="508"/>
      <c r="S18" s="508"/>
      <c r="T18" s="511"/>
      <c r="U18" s="35"/>
      <c r="V18" s="35"/>
    </row>
    <row r="19" spans="1:22" ht="307.5" customHeight="1">
      <c r="A19" s="502"/>
      <c r="B19" s="348"/>
      <c r="C19" s="505"/>
      <c r="D19" s="505"/>
      <c r="E19" s="478"/>
      <c r="F19" s="478"/>
      <c r="G19" s="478"/>
      <c r="H19" s="481"/>
      <c r="I19" s="529"/>
      <c r="J19" s="532"/>
      <c r="K19" s="525"/>
      <c r="L19" s="525"/>
      <c r="M19" s="514"/>
      <c r="N19" s="525"/>
      <c r="O19" s="520"/>
      <c r="P19" s="520"/>
      <c r="Q19" s="528"/>
      <c r="R19" s="509"/>
      <c r="S19" s="509"/>
      <c r="T19" s="511"/>
      <c r="U19" s="35"/>
      <c r="V19" s="35"/>
    </row>
    <row r="20" spans="1:22" ht="14.45" customHeight="1">
      <c r="A20" s="551">
        <f>'Mapa Final'!A17</f>
        <v>3</v>
      </c>
      <c r="B20" s="551" t="s">
        <v>563</v>
      </c>
      <c r="C20" s="553" t="s">
        <v>269</v>
      </c>
      <c r="D20" s="553" t="s">
        <v>280</v>
      </c>
      <c r="E20" s="554" t="s">
        <v>281</v>
      </c>
      <c r="F20" s="554" t="s">
        <v>282</v>
      </c>
      <c r="G20" s="554" t="s">
        <v>259</v>
      </c>
      <c r="H20" s="555" t="str">
        <f>'Mapa Final'!I17</f>
        <v>Media</v>
      </c>
      <c r="I20" s="556" t="str">
        <f>'Mapa Final'!L17</f>
        <v>Menor</v>
      </c>
      <c r="J20" s="535" t="str">
        <f>'Mapa Final'!N17</f>
        <v>Moderado</v>
      </c>
      <c r="K20" s="538" t="str">
        <f>'Mapa Final'!AA17</f>
        <v>Baja</v>
      </c>
      <c r="L20" s="541" t="str">
        <f>'Mapa Final'!AE17</f>
        <v>Moderado</v>
      </c>
      <c r="M20" s="535" t="str">
        <f>'Mapa Final'!AG17</f>
        <v>Moderado</v>
      </c>
      <c r="N20" s="542" t="str">
        <f>'Mapa Final'!AH17</f>
        <v>Aceptar</v>
      </c>
      <c r="O20" s="545"/>
      <c r="P20" s="545"/>
      <c r="Q20" s="526" t="s">
        <v>8</v>
      </c>
      <c r="R20" s="507">
        <v>45017</v>
      </c>
      <c r="S20" s="507">
        <v>45107</v>
      </c>
      <c r="T20" s="548" t="s">
        <v>562</v>
      </c>
      <c r="U20" s="35"/>
      <c r="V20" s="35"/>
    </row>
    <row r="21" spans="1:22" ht="14.45" customHeight="1">
      <c r="A21" s="551"/>
      <c r="B21" s="552"/>
      <c r="C21" s="553"/>
      <c r="D21" s="553"/>
      <c r="E21" s="554"/>
      <c r="F21" s="554"/>
      <c r="G21" s="554"/>
      <c r="H21" s="539"/>
      <c r="I21" s="557"/>
      <c r="J21" s="536"/>
      <c r="K21" s="539"/>
      <c r="L21" s="536"/>
      <c r="M21" s="536"/>
      <c r="N21" s="543"/>
      <c r="O21" s="546"/>
      <c r="P21" s="546"/>
      <c r="Q21" s="527"/>
      <c r="R21" s="508"/>
      <c r="S21" s="508"/>
      <c r="T21" s="549"/>
      <c r="U21" s="35"/>
      <c r="V21" s="35"/>
    </row>
    <row r="22" spans="1:22" ht="14.45" customHeight="1">
      <c r="A22" s="551"/>
      <c r="B22" s="552"/>
      <c r="C22" s="553"/>
      <c r="D22" s="553"/>
      <c r="E22" s="554"/>
      <c r="F22" s="554"/>
      <c r="G22" s="554"/>
      <c r="H22" s="539"/>
      <c r="I22" s="557"/>
      <c r="J22" s="536"/>
      <c r="K22" s="539"/>
      <c r="L22" s="536"/>
      <c r="M22" s="536"/>
      <c r="N22" s="543"/>
      <c r="O22" s="546"/>
      <c r="P22" s="546"/>
      <c r="Q22" s="527"/>
      <c r="R22" s="508"/>
      <c r="S22" s="508"/>
      <c r="T22" s="549"/>
      <c r="U22" s="35"/>
      <c r="V22" s="35"/>
    </row>
    <row r="23" spans="1:22" ht="14.45" customHeight="1">
      <c r="A23" s="551"/>
      <c r="B23" s="552"/>
      <c r="C23" s="553"/>
      <c r="D23" s="553"/>
      <c r="E23" s="554"/>
      <c r="F23" s="554"/>
      <c r="G23" s="554"/>
      <c r="H23" s="539"/>
      <c r="I23" s="557"/>
      <c r="J23" s="536"/>
      <c r="K23" s="539"/>
      <c r="L23" s="536"/>
      <c r="M23" s="536"/>
      <c r="N23" s="543"/>
      <c r="O23" s="546"/>
      <c r="P23" s="546"/>
      <c r="Q23" s="527"/>
      <c r="R23" s="508"/>
      <c r="S23" s="508"/>
      <c r="T23" s="549"/>
      <c r="U23" s="35"/>
      <c r="V23" s="35"/>
    </row>
    <row r="24" spans="1:22" ht="307.5" customHeight="1">
      <c r="A24" s="551"/>
      <c r="B24" s="552"/>
      <c r="C24" s="553"/>
      <c r="D24" s="553"/>
      <c r="E24" s="554"/>
      <c r="F24" s="554"/>
      <c r="G24" s="554"/>
      <c r="H24" s="540"/>
      <c r="I24" s="558"/>
      <c r="J24" s="537"/>
      <c r="K24" s="540"/>
      <c r="L24" s="537"/>
      <c r="M24" s="537"/>
      <c r="N24" s="544"/>
      <c r="O24" s="547"/>
      <c r="P24" s="547"/>
      <c r="Q24" s="528"/>
      <c r="R24" s="509"/>
      <c r="S24" s="509"/>
      <c r="T24" s="550"/>
      <c r="U24" s="35"/>
      <c r="V24" s="35"/>
    </row>
    <row r="25" spans="1:22" ht="14.45" customHeight="1">
      <c r="A25" s="501">
        <f>'Mapa Final'!A21</f>
        <v>4</v>
      </c>
      <c r="B25" s="497" t="str">
        <f>'Mapa Final'!B21</f>
        <v>Corrupción</v>
      </c>
      <c r="C25" s="504" t="str">
        <f>'Mapa Final'!C21</f>
        <v>Reputacional(Corrupción)</v>
      </c>
      <c r="D25" s="504"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7" t="str">
        <f>'Mapa Final'!E21</f>
        <v xml:space="preserve">Carencia de transparencia, etica y valores . </v>
      </c>
      <c r="F25" s="477" t="str">
        <f>'Mapa Final'!F21</f>
        <v xml:space="preserve">Posibilidad de actos indebidos de  los servidores judiciales debido a  la carencia en transparencia, etica y valores </v>
      </c>
      <c r="G25" s="477" t="str">
        <f>'Mapa Final'!G21</f>
        <v>Fraude Interno</v>
      </c>
      <c r="H25" s="480" t="str">
        <f>'Mapa Final'!I21</f>
        <v>Muy Alta</v>
      </c>
      <c r="I25" s="522" t="str">
        <f>'Mapa Final'!L21</f>
        <v>Mayor</v>
      </c>
      <c r="J25" s="530" t="str">
        <f>'Mapa Final'!N21</f>
        <v xml:space="preserve">Alto </v>
      </c>
      <c r="K25" s="516" t="str">
        <f>'Mapa Final'!AA21</f>
        <v>Media</v>
      </c>
      <c r="L25" s="516" t="str">
        <f>'Mapa Final'!AE21</f>
        <v>Mayor</v>
      </c>
      <c r="M25" s="513" t="str">
        <f>'Mapa Final'!AG21</f>
        <v xml:space="preserve">Alto </v>
      </c>
      <c r="N25" s="516" t="str">
        <f>'Mapa Final'!AH21</f>
        <v>Reducir(mitigar)</v>
      </c>
      <c r="O25" s="519"/>
      <c r="P25" s="519"/>
      <c r="Q25" s="526" t="s">
        <v>8</v>
      </c>
      <c r="R25" s="507">
        <v>45017</v>
      </c>
      <c r="S25" s="507">
        <v>45107</v>
      </c>
      <c r="T25" s="510" t="s">
        <v>564</v>
      </c>
    </row>
    <row r="26" spans="1:22" ht="14.45" customHeight="1">
      <c r="A26" s="502"/>
      <c r="B26" s="348"/>
      <c r="C26" s="505"/>
      <c r="D26" s="505"/>
      <c r="E26" s="478"/>
      <c r="F26" s="478"/>
      <c r="G26" s="478"/>
      <c r="H26" s="481"/>
      <c r="I26" s="523"/>
      <c r="J26" s="531"/>
      <c r="K26" s="517"/>
      <c r="L26" s="517"/>
      <c r="M26" s="514"/>
      <c r="N26" s="517"/>
      <c r="O26" s="520"/>
      <c r="P26" s="520"/>
      <c r="Q26" s="527"/>
      <c r="R26" s="508"/>
      <c r="S26" s="508"/>
      <c r="T26" s="511"/>
    </row>
    <row r="27" spans="1:22" ht="14.45" customHeight="1">
      <c r="A27" s="502"/>
      <c r="B27" s="348"/>
      <c r="C27" s="505"/>
      <c r="D27" s="505"/>
      <c r="E27" s="478"/>
      <c r="F27" s="478"/>
      <c r="G27" s="478"/>
      <c r="H27" s="481"/>
      <c r="I27" s="523"/>
      <c r="J27" s="531"/>
      <c r="K27" s="517"/>
      <c r="L27" s="517"/>
      <c r="M27" s="514"/>
      <c r="N27" s="517"/>
      <c r="O27" s="520"/>
      <c r="P27" s="520"/>
      <c r="Q27" s="527"/>
      <c r="R27" s="508"/>
      <c r="S27" s="508"/>
      <c r="T27" s="511"/>
    </row>
    <row r="28" spans="1:22" ht="14.45" customHeight="1">
      <c r="A28" s="502"/>
      <c r="B28" s="348"/>
      <c r="C28" s="505"/>
      <c r="D28" s="505"/>
      <c r="E28" s="478"/>
      <c r="F28" s="478"/>
      <c r="G28" s="478"/>
      <c r="H28" s="481"/>
      <c r="I28" s="523"/>
      <c r="J28" s="531"/>
      <c r="K28" s="517"/>
      <c r="L28" s="517"/>
      <c r="M28" s="514"/>
      <c r="N28" s="517"/>
      <c r="O28" s="520"/>
      <c r="P28" s="520"/>
      <c r="Q28" s="527"/>
      <c r="R28" s="508"/>
      <c r="S28" s="508"/>
      <c r="T28" s="511"/>
    </row>
    <row r="29" spans="1:22" ht="277.5" customHeight="1">
      <c r="A29" s="503"/>
      <c r="B29" s="498"/>
      <c r="C29" s="506"/>
      <c r="D29" s="506"/>
      <c r="E29" s="479"/>
      <c r="F29" s="479"/>
      <c r="G29" s="479"/>
      <c r="H29" s="482"/>
      <c r="I29" s="524"/>
      <c r="J29" s="533"/>
      <c r="K29" s="518"/>
      <c r="L29" s="518"/>
      <c r="M29" s="515"/>
      <c r="N29" s="518"/>
      <c r="O29" s="521"/>
      <c r="P29" s="521"/>
      <c r="Q29" s="528"/>
      <c r="R29" s="509"/>
      <c r="S29" s="509"/>
      <c r="T29" s="512"/>
    </row>
    <row r="30" spans="1:22" ht="14.45" customHeight="1">
      <c r="A30" s="501">
        <f>'Mapa Final'!A26</f>
        <v>5</v>
      </c>
      <c r="B30" s="497" t="str">
        <f>'Mapa Final'!B26</f>
        <v>Interrupción o demora en el Servicio Público de Administrar  Justicia.</v>
      </c>
      <c r="C30" s="504" t="str">
        <f>'Mapa Final'!C26</f>
        <v>Afectación en la Prestación del Servicio de Justicia</v>
      </c>
      <c r="D30" s="504" t="str">
        <f>'Mapa Final'!D26</f>
        <v>1. Paros que afecten la prestación del servicio.  
2. Huelgas, protestas ciudadana
3. Disturbios o hechos violentos
4.Pandemia
5.Emergencias Ambientales</v>
      </c>
      <c r="E30" s="477" t="str">
        <f>'Mapa Final'!E26</f>
        <v>Suceso de fuerza mayor que imposibilitan la gestión judicial</v>
      </c>
      <c r="F30" s="477" t="str">
        <f>'Mapa Final'!F26</f>
        <v>Posibilidad de  afectación en la Prestación del Servicio de Justicia debido a un suceso de fuerza mayor que imposibilita la gestión judicial</v>
      </c>
      <c r="G30" s="477" t="str">
        <f>'Mapa Final'!G26</f>
        <v>Usuarios, productos y prácticas organizacionales</v>
      </c>
      <c r="H30" s="480" t="str">
        <f>'Mapa Final'!I26</f>
        <v>Muy Alta</v>
      </c>
      <c r="I30" s="522" t="str">
        <f>'Mapa Final'!L26</f>
        <v>Moderado</v>
      </c>
      <c r="J30" s="530" t="str">
        <f>'Mapa Final'!N26</f>
        <v xml:space="preserve">Alto </v>
      </c>
      <c r="K30" s="516" t="str">
        <f>'Mapa Final'!AA26</f>
        <v>Media</v>
      </c>
      <c r="L30" s="516" t="str">
        <f>'Mapa Final'!AE26</f>
        <v>Moderado</v>
      </c>
      <c r="M30" s="513" t="str">
        <f>'Mapa Final'!AG26</f>
        <v>Moderado</v>
      </c>
      <c r="N30" s="516" t="str">
        <f>'Mapa Final'!AH26</f>
        <v>Aceptar</v>
      </c>
      <c r="O30" s="519"/>
      <c r="P30" s="519"/>
      <c r="Q30" s="526" t="s">
        <v>8</v>
      </c>
      <c r="R30" s="507">
        <v>45017</v>
      </c>
      <c r="S30" s="507">
        <v>45107</v>
      </c>
      <c r="T30" s="534" t="s">
        <v>562</v>
      </c>
    </row>
    <row r="31" spans="1:22" ht="14.45" customHeight="1">
      <c r="A31" s="502"/>
      <c r="B31" s="348"/>
      <c r="C31" s="505"/>
      <c r="D31" s="505"/>
      <c r="E31" s="478"/>
      <c r="F31" s="478"/>
      <c r="G31" s="478"/>
      <c r="H31" s="481"/>
      <c r="I31" s="523"/>
      <c r="J31" s="531"/>
      <c r="K31" s="517"/>
      <c r="L31" s="517"/>
      <c r="M31" s="514"/>
      <c r="N31" s="517"/>
      <c r="O31" s="520"/>
      <c r="P31" s="520"/>
      <c r="Q31" s="527"/>
      <c r="R31" s="508"/>
      <c r="S31" s="508"/>
      <c r="T31" s="508"/>
    </row>
    <row r="32" spans="1:22" ht="14.45" customHeight="1">
      <c r="A32" s="502"/>
      <c r="B32" s="348"/>
      <c r="C32" s="505"/>
      <c r="D32" s="505"/>
      <c r="E32" s="478"/>
      <c r="F32" s="478"/>
      <c r="G32" s="478"/>
      <c r="H32" s="481"/>
      <c r="I32" s="523"/>
      <c r="J32" s="531"/>
      <c r="K32" s="517"/>
      <c r="L32" s="517"/>
      <c r="M32" s="514"/>
      <c r="N32" s="517"/>
      <c r="O32" s="520"/>
      <c r="P32" s="520"/>
      <c r="Q32" s="527"/>
      <c r="R32" s="508"/>
      <c r="S32" s="508"/>
      <c r="T32" s="508"/>
    </row>
    <row r="33" spans="1:20" ht="14.45" customHeight="1">
      <c r="A33" s="502"/>
      <c r="B33" s="348"/>
      <c r="C33" s="505"/>
      <c r="D33" s="505"/>
      <c r="E33" s="478"/>
      <c r="F33" s="478"/>
      <c r="G33" s="478"/>
      <c r="H33" s="481"/>
      <c r="I33" s="523"/>
      <c r="J33" s="531"/>
      <c r="K33" s="517"/>
      <c r="L33" s="517"/>
      <c r="M33" s="514"/>
      <c r="N33" s="517"/>
      <c r="O33" s="520"/>
      <c r="P33" s="520"/>
      <c r="Q33" s="527"/>
      <c r="R33" s="508"/>
      <c r="S33" s="508"/>
      <c r="T33" s="508"/>
    </row>
    <row r="34" spans="1:20" ht="102.75" customHeight="1">
      <c r="A34" s="503"/>
      <c r="B34" s="498"/>
      <c r="C34" s="506"/>
      <c r="D34" s="506"/>
      <c r="E34" s="479"/>
      <c r="F34" s="479"/>
      <c r="G34" s="479"/>
      <c r="H34" s="482"/>
      <c r="I34" s="524"/>
      <c r="J34" s="533"/>
      <c r="K34" s="518"/>
      <c r="L34" s="518"/>
      <c r="M34" s="515"/>
      <c r="N34" s="518"/>
      <c r="O34" s="521"/>
      <c r="P34" s="521"/>
      <c r="Q34" s="528"/>
      <c r="R34" s="509"/>
      <c r="S34" s="509"/>
      <c r="T34" s="509"/>
    </row>
    <row r="35" spans="1:20" ht="14.45" customHeight="1">
      <c r="A35" s="501">
        <f>'Mapa Final'!A31</f>
        <v>6</v>
      </c>
      <c r="B35" s="497" t="str">
        <f>'Mapa Final'!B31</f>
        <v>Inaplicabilidad de la normavidad ambiental vigente</v>
      </c>
      <c r="C35" s="504" t="str">
        <f>'Mapa Final'!C31</f>
        <v xml:space="preserve"> Afectación Ambiental</v>
      </c>
      <c r="D35" s="504"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7" t="str">
        <f>'Mapa Final'!E31</f>
        <v>Desconocimiento de los lineamientos ambientales y normatividad  ambiental vigente</v>
      </c>
      <c r="F35" s="477" t="str">
        <f>'Mapa Final'!F31</f>
        <v>Posibilidad de afectación ambiental debido al desconocimiento de las lineamientos ambientales y normatividad ambiental vigente</v>
      </c>
      <c r="G35" s="477" t="str">
        <f>'Mapa Final'!G31</f>
        <v>Eventos Ambientales Internos</v>
      </c>
      <c r="H35" s="480" t="str">
        <f>'Mapa Final'!I31</f>
        <v>Media</v>
      </c>
      <c r="I35" s="522" t="str">
        <f>'Mapa Final'!L31</f>
        <v>Moderado</v>
      </c>
      <c r="J35" s="530" t="str">
        <f>'Mapa Final'!N31</f>
        <v>Moderado</v>
      </c>
      <c r="K35" s="516" t="str">
        <f>'Mapa Final'!AA31</f>
        <v>Baja</v>
      </c>
      <c r="L35" s="516" t="str">
        <f>'Mapa Final'!AE31</f>
        <v>Moderado</v>
      </c>
      <c r="M35" s="513" t="str">
        <f>'Mapa Final'!AG31</f>
        <v>Moderado</v>
      </c>
      <c r="N35" s="516" t="str">
        <f>'Mapa Final'!AH31</f>
        <v>Aceptar</v>
      </c>
      <c r="O35" s="519"/>
      <c r="P35" s="519"/>
      <c r="Q35" s="526" t="s">
        <v>8</v>
      </c>
      <c r="R35" s="507">
        <v>45017</v>
      </c>
      <c r="S35" s="507">
        <v>45107</v>
      </c>
      <c r="T35" s="534" t="s">
        <v>562</v>
      </c>
    </row>
    <row r="36" spans="1:20" ht="14.45" customHeight="1">
      <c r="A36" s="502"/>
      <c r="B36" s="348"/>
      <c r="C36" s="505"/>
      <c r="D36" s="505"/>
      <c r="E36" s="478"/>
      <c r="F36" s="478"/>
      <c r="G36" s="478"/>
      <c r="H36" s="481"/>
      <c r="I36" s="523"/>
      <c r="J36" s="531"/>
      <c r="K36" s="517"/>
      <c r="L36" s="517"/>
      <c r="M36" s="514"/>
      <c r="N36" s="517"/>
      <c r="O36" s="520"/>
      <c r="P36" s="520"/>
      <c r="Q36" s="527"/>
      <c r="R36" s="508"/>
      <c r="S36" s="508"/>
      <c r="T36" s="508"/>
    </row>
    <row r="37" spans="1:20" ht="14.45" customHeight="1">
      <c r="A37" s="502"/>
      <c r="B37" s="348"/>
      <c r="C37" s="505"/>
      <c r="D37" s="505"/>
      <c r="E37" s="478"/>
      <c r="F37" s="478"/>
      <c r="G37" s="478"/>
      <c r="H37" s="481"/>
      <c r="I37" s="523"/>
      <c r="J37" s="531"/>
      <c r="K37" s="517"/>
      <c r="L37" s="517"/>
      <c r="M37" s="514"/>
      <c r="N37" s="517"/>
      <c r="O37" s="520"/>
      <c r="P37" s="520"/>
      <c r="Q37" s="527"/>
      <c r="R37" s="508"/>
      <c r="S37" s="508"/>
      <c r="T37" s="508"/>
    </row>
    <row r="38" spans="1:20" ht="14.45" customHeight="1">
      <c r="A38" s="502"/>
      <c r="B38" s="348"/>
      <c r="C38" s="505"/>
      <c r="D38" s="505"/>
      <c r="E38" s="478"/>
      <c r="F38" s="478"/>
      <c r="G38" s="478"/>
      <c r="H38" s="481"/>
      <c r="I38" s="523"/>
      <c r="J38" s="531"/>
      <c r="K38" s="517"/>
      <c r="L38" s="517"/>
      <c r="M38" s="514"/>
      <c r="N38" s="517"/>
      <c r="O38" s="520"/>
      <c r="P38" s="520"/>
      <c r="Q38" s="527"/>
      <c r="R38" s="508"/>
      <c r="S38" s="508"/>
      <c r="T38" s="508"/>
    </row>
    <row r="39" spans="1:20" ht="278.25" customHeight="1">
      <c r="A39" s="503"/>
      <c r="B39" s="498"/>
      <c r="C39" s="506"/>
      <c r="D39" s="506"/>
      <c r="E39" s="479"/>
      <c r="F39" s="479"/>
      <c r="G39" s="479"/>
      <c r="H39" s="482"/>
      <c r="I39" s="524"/>
      <c r="J39" s="533"/>
      <c r="K39" s="518"/>
      <c r="L39" s="518"/>
      <c r="M39" s="515"/>
      <c r="N39" s="518"/>
      <c r="O39" s="521"/>
      <c r="P39" s="521"/>
      <c r="Q39" s="528"/>
      <c r="R39" s="509"/>
      <c r="S39" s="509"/>
      <c r="T39" s="509"/>
    </row>
    <row r="40" spans="1:20" ht="15"/>
    <row r="41" spans="1:20" ht="15"/>
    <row r="42" spans="1:20" ht="15"/>
    <row r="43" spans="1:20" ht="15"/>
    <row r="44" spans="1:20" ht="15"/>
    <row r="45" spans="1:20" ht="15"/>
    <row r="46" spans="1:20" ht="15"/>
  </sheetData>
  <mergeCells count="139">
    <mergeCell ref="Q30:Q34"/>
    <mergeCell ref="R30:R34"/>
    <mergeCell ref="R35:R39"/>
    <mergeCell ref="S35:S39"/>
    <mergeCell ref="T35:T39"/>
    <mergeCell ref="L35:L39"/>
    <mergeCell ref="M35:M39"/>
    <mergeCell ref="N35:N39"/>
    <mergeCell ref="O35:O39"/>
    <mergeCell ref="P35:P39"/>
    <mergeCell ref="Q35:Q39"/>
    <mergeCell ref="N30:N34"/>
    <mergeCell ref="O30:O34"/>
    <mergeCell ref="F35:F39"/>
    <mergeCell ref="G35:G39"/>
    <mergeCell ref="H35:H39"/>
    <mergeCell ref="I35:I39"/>
    <mergeCell ref="J35:J39"/>
    <mergeCell ref="K35:K39"/>
    <mergeCell ref="P30:P34"/>
    <mergeCell ref="A35:A39"/>
    <mergeCell ref="B35:B39"/>
    <mergeCell ref="C35:C39"/>
    <mergeCell ref="D35:D39"/>
    <mergeCell ref="E35:E39"/>
    <mergeCell ref="J30:J34"/>
    <mergeCell ref="K30:K34"/>
    <mergeCell ref="L30:L34"/>
    <mergeCell ref="M30:M34"/>
    <mergeCell ref="T25:T29"/>
    <mergeCell ref="A30:A34"/>
    <mergeCell ref="B30:B34"/>
    <mergeCell ref="C30:C34"/>
    <mergeCell ref="D30:D34"/>
    <mergeCell ref="E30:E34"/>
    <mergeCell ref="F30:F34"/>
    <mergeCell ref="G30:G34"/>
    <mergeCell ref="H30:H34"/>
    <mergeCell ref="I30:I34"/>
    <mergeCell ref="N25:N29"/>
    <mergeCell ref="O25:O29"/>
    <mergeCell ref="P25:P29"/>
    <mergeCell ref="Q25:Q29"/>
    <mergeCell ref="R25:R29"/>
    <mergeCell ref="S25:S29"/>
    <mergeCell ref="H25:H29"/>
    <mergeCell ref="I25:I29"/>
    <mergeCell ref="J25:J29"/>
    <mergeCell ref="K25:K29"/>
    <mergeCell ref="L25:L29"/>
    <mergeCell ref="M25:M29"/>
    <mergeCell ref="S30:S34"/>
    <mergeCell ref="T30:T34"/>
    <mergeCell ref="A25:A29"/>
    <mergeCell ref="B25:B29"/>
    <mergeCell ref="C25:C29"/>
    <mergeCell ref="D25:D29"/>
    <mergeCell ref="E25:E29"/>
    <mergeCell ref="F25:F29"/>
    <mergeCell ref="G25:G29"/>
    <mergeCell ref="L20:L24"/>
    <mergeCell ref="M20:M24"/>
    <mergeCell ref="F20:F24"/>
    <mergeCell ref="G20:G24"/>
    <mergeCell ref="H20:H24"/>
    <mergeCell ref="I20:I24"/>
    <mergeCell ref="J20:J24"/>
    <mergeCell ref="K20:K24"/>
    <mergeCell ref="P15:P19"/>
    <mergeCell ref="Q15:Q19"/>
    <mergeCell ref="R15:R19"/>
    <mergeCell ref="S15:S19"/>
    <mergeCell ref="T15:T19"/>
    <mergeCell ref="A20:A24"/>
    <mergeCell ref="B20:B24"/>
    <mergeCell ref="C20:C24"/>
    <mergeCell ref="D20:D24"/>
    <mergeCell ref="E20:E24"/>
    <mergeCell ref="J15:J19"/>
    <mergeCell ref="K15:K19"/>
    <mergeCell ref="L15:L19"/>
    <mergeCell ref="M15:M19"/>
    <mergeCell ref="N15:N19"/>
    <mergeCell ref="O15:O19"/>
    <mergeCell ref="R20:R24"/>
    <mergeCell ref="S20:S24"/>
    <mergeCell ref="T20:T24"/>
    <mergeCell ref="N20:N24"/>
    <mergeCell ref="O20:O24"/>
    <mergeCell ref="P20:P24"/>
    <mergeCell ref="Q20:Q24"/>
    <mergeCell ref="A15:A19"/>
    <mergeCell ref="B15:B19"/>
    <mergeCell ref="C15:C19"/>
    <mergeCell ref="D15:D19"/>
    <mergeCell ref="E15:E19"/>
    <mergeCell ref="F15:F19"/>
    <mergeCell ref="G15:G19"/>
    <mergeCell ref="H15:H19"/>
    <mergeCell ref="I15:I19"/>
    <mergeCell ref="A9:N9"/>
    <mergeCell ref="A10:A14"/>
    <mergeCell ref="B10:B14"/>
    <mergeCell ref="C10:C14"/>
    <mergeCell ref="D10:D14"/>
    <mergeCell ref="E10:E14"/>
    <mergeCell ref="R10:R14"/>
    <mergeCell ref="S10:S14"/>
    <mergeCell ref="T10:T14"/>
    <mergeCell ref="N10:N14"/>
    <mergeCell ref="O10:O14"/>
    <mergeCell ref="P10:P14"/>
    <mergeCell ref="Q10:Q14"/>
    <mergeCell ref="L10:L14"/>
    <mergeCell ref="M10:M14"/>
    <mergeCell ref="F10:F14"/>
    <mergeCell ref="G10:G14"/>
    <mergeCell ref="H10:H14"/>
    <mergeCell ref="I10:I14"/>
    <mergeCell ref="J10:J14"/>
    <mergeCell ref="K10:K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40:J1048576 A7:B7">
    <cfRule type="containsText" dxfId="1106" priority="774" operator="containsText" text="3- Moderado">
      <formula>NOT(ISERROR(SEARCH("3- Moderado",A7)))</formula>
    </cfRule>
    <cfRule type="containsText" dxfId="1105" priority="775" operator="containsText" text="6- Moderado">
      <formula>NOT(ISERROR(SEARCH("6- Moderado",A7)))</formula>
    </cfRule>
    <cfRule type="containsText" dxfId="1104" priority="776" operator="containsText" text="4- Moderado">
      <formula>NOT(ISERROR(SEARCH("4- Moderado",A7)))</formula>
    </cfRule>
    <cfRule type="containsText" dxfId="1103" priority="777" operator="containsText" text="3- Bajo">
      <formula>NOT(ISERROR(SEARCH("3- Bajo",A7)))</formula>
    </cfRule>
    <cfRule type="containsText" dxfId="1102" priority="778" operator="containsText" text="4- Bajo">
      <formula>NOT(ISERROR(SEARCH("4- Bajo",A7)))</formula>
    </cfRule>
    <cfRule type="containsText" dxfId="1101" priority="779" operator="containsText" text="1- Bajo">
      <formula>NOT(ISERROR(SEARCH("1- Bajo",A7)))</formula>
    </cfRule>
  </conditionalFormatting>
  <conditionalFormatting sqref="H8:J8">
    <cfRule type="containsText" dxfId="1100" priority="767" operator="containsText" text="3- Moderado">
      <formula>NOT(ISERROR(SEARCH("3- Moderado",H8)))</formula>
    </cfRule>
    <cfRule type="containsText" dxfId="1099" priority="768" operator="containsText" text="6- Moderado">
      <formula>NOT(ISERROR(SEARCH("6- Moderado",H8)))</formula>
    </cfRule>
    <cfRule type="containsText" dxfId="1098" priority="769" operator="containsText" text="4- Moderado">
      <formula>NOT(ISERROR(SEARCH("4- Moderado",H8)))</formula>
    </cfRule>
    <cfRule type="containsText" dxfId="1097" priority="770" operator="containsText" text="3- Bajo">
      <formula>NOT(ISERROR(SEARCH("3- Bajo",H8)))</formula>
    </cfRule>
    <cfRule type="containsText" dxfId="1096" priority="771" operator="containsText" text="4- Bajo">
      <formula>NOT(ISERROR(SEARCH("4- Bajo",H8)))</formula>
    </cfRule>
    <cfRule type="containsText" dxfId="1095" priority="773" operator="containsText" text="1- Bajo">
      <formula>NOT(ISERROR(SEARCH("1- Bajo",H8)))</formula>
    </cfRule>
  </conditionalFormatting>
  <conditionalFormatting sqref="J8 J40:J1048576">
    <cfRule type="containsText" dxfId="1094" priority="756" operator="containsText" text="25- Extremo">
      <formula>NOT(ISERROR(SEARCH("25- Extremo",J8)))</formula>
    </cfRule>
    <cfRule type="containsText" dxfId="1093" priority="757" operator="containsText" text="20- Extremo">
      <formula>NOT(ISERROR(SEARCH("20- Extremo",J8)))</formula>
    </cfRule>
    <cfRule type="containsText" dxfId="1092" priority="758" operator="containsText" text="15- Extremo">
      <formula>NOT(ISERROR(SEARCH("15- Extremo",J8)))</formula>
    </cfRule>
    <cfRule type="containsText" dxfId="1091" priority="759" operator="containsText" text="10- Extremo">
      <formula>NOT(ISERROR(SEARCH("10- Extremo",J8)))</formula>
    </cfRule>
    <cfRule type="containsText" dxfId="1090" priority="760" operator="containsText" text="5- Extremo">
      <formula>NOT(ISERROR(SEARCH("5- Extremo",J8)))</formula>
    </cfRule>
    <cfRule type="containsText" dxfId="1089" priority="761" operator="containsText" text="12- Alto">
      <formula>NOT(ISERROR(SEARCH("12- Alto",J8)))</formula>
    </cfRule>
    <cfRule type="containsText" dxfId="1088" priority="762" operator="containsText" text="10- Alto">
      <formula>NOT(ISERROR(SEARCH("10- Alto",J8)))</formula>
    </cfRule>
    <cfRule type="containsText" dxfId="1087" priority="763" operator="containsText" text="9- Alto">
      <formula>NOT(ISERROR(SEARCH("9- Alto",J8)))</formula>
    </cfRule>
    <cfRule type="containsText" dxfId="1086" priority="764" operator="containsText" text="8- Alto">
      <formula>NOT(ISERROR(SEARCH("8- Alto",J8)))</formula>
    </cfRule>
    <cfRule type="containsText" dxfId="1085" priority="765" operator="containsText" text="5- Alto">
      <formula>NOT(ISERROR(SEARCH("5- Alto",J8)))</formula>
    </cfRule>
    <cfRule type="containsText" dxfId="1084" priority="766" operator="containsText" text="4- Alto">
      <formula>NOT(ISERROR(SEARCH("4- Alto",J8)))</formula>
    </cfRule>
    <cfRule type="containsText" dxfId="1083" priority="772" operator="containsText" text="2- Bajo">
      <formula>NOT(ISERROR(SEARCH("2- Bajo",J8)))</formula>
    </cfRule>
  </conditionalFormatting>
  <conditionalFormatting sqref="K8">
    <cfRule type="containsText" dxfId="1082" priority="726" operator="containsText" text="3- Moderado">
      <formula>NOT(ISERROR(SEARCH("3- Moderado",K8)))</formula>
    </cfRule>
    <cfRule type="containsText" dxfId="1081" priority="727" operator="containsText" text="6- Moderado">
      <formula>NOT(ISERROR(SEARCH("6- Moderado",K8)))</formula>
    </cfRule>
    <cfRule type="containsText" dxfId="1080" priority="728" operator="containsText" text="4- Moderado">
      <formula>NOT(ISERROR(SEARCH("4- Moderado",K8)))</formula>
    </cfRule>
    <cfRule type="containsText" dxfId="1079" priority="729" operator="containsText" text="3- Bajo">
      <formula>NOT(ISERROR(SEARCH("3- Bajo",K8)))</formula>
    </cfRule>
    <cfRule type="containsText" dxfId="1078" priority="730" operator="containsText" text="4- Bajo">
      <formula>NOT(ISERROR(SEARCH("4- Bajo",K8)))</formula>
    </cfRule>
    <cfRule type="containsText" dxfId="1077" priority="731" operator="containsText" text="1- Bajo">
      <formula>NOT(ISERROR(SEARCH("1- Bajo",K8)))</formula>
    </cfRule>
  </conditionalFormatting>
  <conditionalFormatting sqref="L8">
    <cfRule type="containsText" dxfId="1076" priority="720" operator="containsText" text="3- Moderado">
      <formula>NOT(ISERROR(SEARCH("3- Moderado",L8)))</formula>
    </cfRule>
    <cfRule type="containsText" dxfId="1075" priority="721" operator="containsText" text="6- Moderado">
      <formula>NOT(ISERROR(SEARCH("6- Moderado",L8)))</formula>
    </cfRule>
    <cfRule type="containsText" dxfId="1074" priority="722" operator="containsText" text="4- Moderado">
      <formula>NOT(ISERROR(SEARCH("4- Moderado",L8)))</formula>
    </cfRule>
    <cfRule type="containsText" dxfId="1073" priority="723" operator="containsText" text="3- Bajo">
      <formula>NOT(ISERROR(SEARCH("3- Bajo",L8)))</formula>
    </cfRule>
    <cfRule type="containsText" dxfId="1072" priority="724" operator="containsText" text="4- Bajo">
      <formula>NOT(ISERROR(SEARCH("4- Bajo",L8)))</formula>
    </cfRule>
    <cfRule type="containsText" dxfId="1071" priority="725" operator="containsText" text="1- Bajo">
      <formula>NOT(ISERROR(SEARCH("1- Bajo",L8)))</formula>
    </cfRule>
  </conditionalFormatting>
  <conditionalFormatting sqref="M8">
    <cfRule type="containsText" dxfId="1070" priority="714" operator="containsText" text="3- Moderado">
      <formula>NOT(ISERROR(SEARCH("3- Moderado",M8)))</formula>
    </cfRule>
    <cfRule type="containsText" dxfId="1069" priority="715" operator="containsText" text="6- Moderado">
      <formula>NOT(ISERROR(SEARCH("6- Moderado",M8)))</formula>
    </cfRule>
    <cfRule type="containsText" dxfId="1068" priority="716" operator="containsText" text="4- Moderado">
      <formula>NOT(ISERROR(SEARCH("4- Moderado",M8)))</formula>
    </cfRule>
    <cfRule type="containsText" dxfId="1067" priority="717" operator="containsText" text="3- Bajo">
      <formula>NOT(ISERROR(SEARCH("3- Bajo",M8)))</formula>
    </cfRule>
    <cfRule type="containsText" dxfId="1066" priority="718" operator="containsText" text="4- Bajo">
      <formula>NOT(ISERROR(SEARCH("4- Bajo",M8)))</formula>
    </cfRule>
    <cfRule type="containsText" dxfId="1065" priority="719" operator="containsText" text="1- Bajo">
      <formula>NOT(ISERROR(SEARCH("1- Bajo",M8)))</formula>
    </cfRule>
  </conditionalFormatting>
  <conditionalFormatting sqref="K10:L10 K15:L15">
    <cfRule type="containsText" dxfId="1064" priority="343" operator="containsText" text="3- Moderado">
      <formula>NOT(ISERROR(SEARCH("3- Moderado",K10)))</formula>
    </cfRule>
    <cfRule type="containsText" dxfId="1063" priority="344" operator="containsText" text="6- Moderado">
      <formula>NOT(ISERROR(SEARCH("6- Moderado",K10)))</formula>
    </cfRule>
    <cfRule type="containsText" dxfId="1062" priority="345" operator="containsText" text="4- Moderado">
      <formula>NOT(ISERROR(SEARCH("4- Moderado",K10)))</formula>
    </cfRule>
    <cfRule type="containsText" dxfId="1061" priority="346" operator="containsText" text="3- Bajo">
      <formula>NOT(ISERROR(SEARCH("3- Bajo",K10)))</formula>
    </cfRule>
    <cfRule type="containsText" dxfId="1060" priority="347" operator="containsText" text="4- Bajo">
      <formula>NOT(ISERROR(SEARCH("4- Bajo",K10)))</formula>
    </cfRule>
    <cfRule type="containsText" dxfId="1059" priority="348" operator="containsText" text="1- Bajo">
      <formula>NOT(ISERROR(SEARCH("1- Bajo",K10)))</formula>
    </cfRule>
  </conditionalFormatting>
  <conditionalFormatting sqref="H10:I10 H15:I15">
    <cfRule type="containsText" dxfId="1058" priority="337" operator="containsText" text="3- Moderado">
      <formula>NOT(ISERROR(SEARCH("3- Moderado",H10)))</formula>
    </cfRule>
    <cfRule type="containsText" dxfId="1057" priority="338" operator="containsText" text="6- Moderado">
      <formula>NOT(ISERROR(SEARCH("6- Moderado",H10)))</formula>
    </cfRule>
    <cfRule type="containsText" dxfId="1056" priority="339" operator="containsText" text="4- Moderado">
      <formula>NOT(ISERROR(SEARCH("4- Moderado",H10)))</formula>
    </cfRule>
    <cfRule type="containsText" dxfId="1055" priority="340" operator="containsText" text="3- Bajo">
      <formula>NOT(ISERROR(SEARCH("3- Bajo",H10)))</formula>
    </cfRule>
    <cfRule type="containsText" dxfId="1054" priority="341" operator="containsText" text="4- Bajo">
      <formula>NOT(ISERROR(SEARCH("4- Bajo",H10)))</formula>
    </cfRule>
    <cfRule type="containsText" dxfId="1053" priority="342" operator="containsText" text="1- Bajo">
      <formula>NOT(ISERROR(SEARCH("1- Bajo",H10)))</formula>
    </cfRule>
  </conditionalFormatting>
  <conditionalFormatting sqref="A10:E10 B15 B25 B30 B35">
    <cfRule type="containsText" dxfId="1052" priority="331" operator="containsText" text="3- Moderado">
      <formula>NOT(ISERROR(SEARCH("3- Moderado",A10)))</formula>
    </cfRule>
    <cfRule type="containsText" dxfId="1051" priority="332" operator="containsText" text="6- Moderado">
      <formula>NOT(ISERROR(SEARCH("6- Moderado",A10)))</formula>
    </cfRule>
    <cfRule type="containsText" dxfId="1050" priority="333" operator="containsText" text="4- Moderado">
      <formula>NOT(ISERROR(SEARCH("4- Moderado",A10)))</formula>
    </cfRule>
    <cfRule type="containsText" dxfId="1049" priority="334" operator="containsText" text="3- Bajo">
      <formula>NOT(ISERROR(SEARCH("3- Bajo",A10)))</formula>
    </cfRule>
    <cfRule type="containsText" dxfId="1048" priority="335" operator="containsText" text="4- Bajo">
      <formula>NOT(ISERROR(SEARCH("4- Bajo",A10)))</formula>
    </cfRule>
    <cfRule type="containsText" dxfId="1047" priority="336" operator="containsText" text="1- Bajo">
      <formula>NOT(ISERROR(SEARCH("1- Bajo",A10)))</formula>
    </cfRule>
  </conditionalFormatting>
  <conditionalFormatting sqref="F10:G10">
    <cfRule type="containsText" dxfId="1046" priority="325" operator="containsText" text="3- Moderado">
      <formula>NOT(ISERROR(SEARCH("3- Moderado",F10)))</formula>
    </cfRule>
    <cfRule type="containsText" dxfId="1045" priority="326" operator="containsText" text="6- Moderado">
      <formula>NOT(ISERROR(SEARCH("6- Moderado",F10)))</formula>
    </cfRule>
    <cfRule type="containsText" dxfId="1044" priority="327" operator="containsText" text="4- Moderado">
      <formula>NOT(ISERROR(SEARCH("4- Moderado",F10)))</formula>
    </cfRule>
    <cfRule type="containsText" dxfId="1043" priority="328" operator="containsText" text="3- Bajo">
      <formula>NOT(ISERROR(SEARCH("3- Bajo",F10)))</formula>
    </cfRule>
    <cfRule type="containsText" dxfId="1042" priority="329" operator="containsText" text="4- Bajo">
      <formula>NOT(ISERROR(SEARCH("4- Bajo",F10)))</formula>
    </cfRule>
    <cfRule type="containsText" dxfId="1041" priority="330" operator="containsText" text="1- Bajo">
      <formula>NOT(ISERROR(SEARCH("1- Bajo",F10)))</formula>
    </cfRule>
  </conditionalFormatting>
  <conditionalFormatting sqref="N10 N15">
    <cfRule type="containsText" dxfId="1040" priority="309" operator="containsText" text="3- Moderado">
      <formula>NOT(ISERROR(SEARCH("3- Moderado",N10)))</formula>
    </cfRule>
    <cfRule type="containsText" dxfId="1039" priority="310" operator="containsText" text="6- Moderado">
      <formula>NOT(ISERROR(SEARCH("6- Moderado",N10)))</formula>
    </cfRule>
    <cfRule type="containsText" dxfId="1038" priority="311" operator="containsText" text="4- Moderado">
      <formula>NOT(ISERROR(SEARCH("4- Moderado",N10)))</formula>
    </cfRule>
    <cfRule type="containsText" dxfId="1037" priority="312" operator="containsText" text="3- Bajo">
      <formula>NOT(ISERROR(SEARCH("3- Bajo",N10)))</formula>
    </cfRule>
    <cfRule type="containsText" dxfId="1036" priority="313" operator="containsText" text="4- Bajo">
      <formula>NOT(ISERROR(SEARCH("4- Bajo",N10)))</formula>
    </cfRule>
    <cfRule type="containsText" dxfId="1035" priority="314" operator="containsText" text="1- Bajo">
      <formula>NOT(ISERROR(SEARCH("1- Bajo",N10)))</formula>
    </cfRule>
  </conditionalFormatting>
  <conditionalFormatting sqref="H10:H19">
    <cfRule type="containsText" dxfId="1034" priority="296" operator="containsText" text="Muy Alta">
      <formula>NOT(ISERROR(SEARCH("Muy Alta",H10)))</formula>
    </cfRule>
    <cfRule type="containsText" dxfId="1033" priority="297" operator="containsText" text="Alta">
      <formula>NOT(ISERROR(SEARCH("Alta",H10)))</formula>
    </cfRule>
    <cfRule type="containsText" dxfId="1032" priority="298" operator="containsText" text="Muy Alta">
      <formula>NOT(ISERROR(SEARCH("Muy Alta",H10)))</formula>
    </cfRule>
    <cfRule type="containsText" dxfId="1031" priority="303" operator="containsText" text="Muy Baja">
      <formula>NOT(ISERROR(SEARCH("Muy Baja",H10)))</formula>
    </cfRule>
    <cfRule type="containsText" dxfId="1030" priority="304" operator="containsText" text="Baja">
      <formula>NOT(ISERROR(SEARCH("Baja",H10)))</formula>
    </cfRule>
    <cfRule type="containsText" dxfId="1029" priority="305" operator="containsText" text="Media">
      <formula>NOT(ISERROR(SEARCH("Media",H10)))</formula>
    </cfRule>
    <cfRule type="containsText" dxfId="1028" priority="306" operator="containsText" text="Alta">
      <formula>NOT(ISERROR(SEARCH("Alta",H10)))</formula>
    </cfRule>
    <cfRule type="containsText" dxfId="1027" priority="308" operator="containsText" text="Muy Alta">
      <formula>NOT(ISERROR(SEARCH("Muy Alta",H10)))</formula>
    </cfRule>
  </conditionalFormatting>
  <conditionalFormatting sqref="I10:I19">
    <cfRule type="containsText" dxfId="1026" priority="299" operator="containsText" text="Catastrófico">
      <formula>NOT(ISERROR(SEARCH("Catastrófico",I10)))</formula>
    </cfRule>
    <cfRule type="containsText" dxfId="1025" priority="300" operator="containsText" text="Mayor">
      <formula>NOT(ISERROR(SEARCH("Mayor",I10)))</formula>
    </cfRule>
    <cfRule type="containsText" dxfId="1024" priority="301" operator="containsText" text="Menor">
      <formula>NOT(ISERROR(SEARCH("Menor",I10)))</formula>
    </cfRule>
    <cfRule type="containsText" dxfId="1023" priority="302" operator="containsText" text="Leve">
      <formula>NOT(ISERROR(SEARCH("Leve",I10)))</formula>
    </cfRule>
    <cfRule type="containsText" dxfId="1022" priority="307" operator="containsText" text="Moderado">
      <formula>NOT(ISERROR(SEARCH("Moderado",I10)))</formula>
    </cfRule>
  </conditionalFormatting>
  <conditionalFormatting sqref="K10:K19">
    <cfRule type="containsText" dxfId="1021" priority="294" operator="containsText" text="Media">
      <formula>NOT(ISERROR(SEARCH("Media",K10)))</formula>
    </cfRule>
  </conditionalFormatting>
  <conditionalFormatting sqref="L10:L19 J10:J19">
    <cfRule type="containsText" dxfId="1020" priority="293" operator="containsText" text="Moderado">
      <formula>NOT(ISERROR(SEARCH("Moderado",J10)))</formula>
    </cfRule>
  </conditionalFormatting>
  <conditionalFormatting sqref="J10:J19">
    <cfRule type="containsText" dxfId="1019" priority="278" operator="containsText" text="Bajo">
      <formula>NOT(ISERROR(SEARCH("Bajo",J10)))</formula>
    </cfRule>
    <cfRule type="containsText" dxfId="1018" priority="279" operator="containsText" text="Extremo">
      <formula>NOT(ISERROR(SEARCH("Extremo",J10)))</formula>
    </cfRule>
  </conditionalFormatting>
  <conditionalFormatting sqref="K10:K19">
    <cfRule type="containsText" dxfId="1017" priority="276" operator="containsText" text="Baja">
      <formula>NOT(ISERROR(SEARCH("Baja",K10)))</formula>
    </cfRule>
    <cfRule type="containsText" dxfId="1016" priority="277" operator="containsText" text="Muy Baja">
      <formula>NOT(ISERROR(SEARCH("Muy Baja",K10)))</formula>
    </cfRule>
  </conditionalFormatting>
  <conditionalFormatting sqref="K10:K19">
    <cfRule type="containsText" dxfId="1015" priority="274" operator="containsText" text="Muy Alta">
      <formula>NOT(ISERROR(SEARCH("Muy Alta",K10)))</formula>
    </cfRule>
    <cfRule type="containsText" dxfId="1014" priority="275" operator="containsText" text="Alta">
      <formula>NOT(ISERROR(SEARCH("Alta",K10)))</formula>
    </cfRule>
  </conditionalFormatting>
  <conditionalFormatting sqref="L10:L19">
    <cfRule type="containsText" dxfId="1013" priority="270" operator="containsText" text="Catastrófico">
      <formula>NOT(ISERROR(SEARCH("Catastrófico",L10)))</formula>
    </cfRule>
    <cfRule type="containsText" dxfId="1012" priority="271" operator="containsText" text="Mayor">
      <formula>NOT(ISERROR(SEARCH("Mayor",L10)))</formula>
    </cfRule>
    <cfRule type="containsText" dxfId="1011" priority="272" operator="containsText" text="Menor">
      <formula>NOT(ISERROR(SEARCH("Menor",L10)))</formula>
    </cfRule>
    <cfRule type="containsText" dxfId="1010" priority="273" operator="containsText" text="Leve">
      <formula>NOT(ISERROR(SEARCH("Leve",L10)))</formula>
    </cfRule>
  </conditionalFormatting>
  <conditionalFormatting sqref="A15 E15">
    <cfRule type="containsText" dxfId="1009" priority="264" operator="containsText" text="3- Moderado">
      <formula>NOT(ISERROR(SEARCH("3- Moderado",A15)))</formula>
    </cfRule>
    <cfRule type="containsText" dxfId="1008" priority="265" operator="containsText" text="6- Moderado">
      <formula>NOT(ISERROR(SEARCH("6- Moderado",A15)))</formula>
    </cfRule>
    <cfRule type="containsText" dxfId="1007" priority="266" operator="containsText" text="4- Moderado">
      <formula>NOT(ISERROR(SEARCH("4- Moderado",A15)))</formula>
    </cfRule>
    <cfRule type="containsText" dxfId="1006" priority="267" operator="containsText" text="3- Bajo">
      <formula>NOT(ISERROR(SEARCH("3- Bajo",A15)))</formula>
    </cfRule>
    <cfRule type="containsText" dxfId="1005" priority="268" operator="containsText" text="4- Bajo">
      <formula>NOT(ISERROR(SEARCH("4- Bajo",A15)))</formula>
    </cfRule>
    <cfRule type="containsText" dxfId="1004" priority="269" operator="containsText" text="1- Bajo">
      <formula>NOT(ISERROR(SEARCH("1- Bajo",A15)))</formula>
    </cfRule>
  </conditionalFormatting>
  <conditionalFormatting sqref="F15:G15">
    <cfRule type="containsText" dxfId="1003" priority="258" operator="containsText" text="3- Moderado">
      <formula>NOT(ISERROR(SEARCH("3- Moderado",F15)))</formula>
    </cfRule>
    <cfRule type="containsText" dxfId="1002" priority="259" operator="containsText" text="6- Moderado">
      <formula>NOT(ISERROR(SEARCH("6- Moderado",F15)))</formula>
    </cfRule>
    <cfRule type="containsText" dxfId="1001" priority="260" operator="containsText" text="4- Moderado">
      <formula>NOT(ISERROR(SEARCH("4- Moderado",F15)))</formula>
    </cfRule>
    <cfRule type="containsText" dxfId="1000" priority="261" operator="containsText" text="3- Bajo">
      <formula>NOT(ISERROR(SEARCH("3- Bajo",F15)))</formula>
    </cfRule>
    <cfRule type="containsText" dxfId="999" priority="262" operator="containsText" text="4- Bajo">
      <formula>NOT(ISERROR(SEARCH("4- Bajo",F15)))</formula>
    </cfRule>
    <cfRule type="containsText" dxfId="998" priority="263" operator="containsText" text="1- Bajo">
      <formula>NOT(ISERROR(SEARCH("1- Bajo",F15)))</formula>
    </cfRule>
  </conditionalFormatting>
  <conditionalFormatting sqref="C15">
    <cfRule type="containsText" dxfId="997" priority="252" operator="containsText" text="3- Moderado">
      <formula>NOT(ISERROR(SEARCH("3- Moderado",C15)))</formula>
    </cfRule>
    <cfRule type="containsText" dxfId="996" priority="253" operator="containsText" text="6- Moderado">
      <formula>NOT(ISERROR(SEARCH("6- Moderado",C15)))</formula>
    </cfRule>
    <cfRule type="containsText" dxfId="995" priority="254" operator="containsText" text="4- Moderado">
      <formula>NOT(ISERROR(SEARCH("4- Moderado",C15)))</formula>
    </cfRule>
    <cfRule type="containsText" dxfId="994" priority="255" operator="containsText" text="3- Bajo">
      <formula>NOT(ISERROR(SEARCH("3- Bajo",C15)))</formula>
    </cfRule>
    <cfRule type="containsText" dxfId="993" priority="256" operator="containsText" text="4- Bajo">
      <formula>NOT(ISERROR(SEARCH("4- Bajo",C15)))</formula>
    </cfRule>
    <cfRule type="containsText" dxfId="992" priority="257" operator="containsText" text="1- Bajo">
      <formula>NOT(ISERROR(SEARCH("1- Bajo",C15)))</formula>
    </cfRule>
  </conditionalFormatting>
  <conditionalFormatting sqref="D15">
    <cfRule type="containsText" dxfId="991" priority="246" operator="containsText" text="3- Moderado">
      <formula>NOT(ISERROR(SEARCH("3- Moderado",D15)))</formula>
    </cfRule>
    <cfRule type="containsText" dxfId="990" priority="247" operator="containsText" text="6- Moderado">
      <formula>NOT(ISERROR(SEARCH("6- Moderado",D15)))</formula>
    </cfRule>
    <cfRule type="containsText" dxfId="989" priority="248" operator="containsText" text="4- Moderado">
      <formula>NOT(ISERROR(SEARCH("4- Moderado",D15)))</formula>
    </cfRule>
    <cfRule type="containsText" dxfId="988" priority="249" operator="containsText" text="3- Bajo">
      <formula>NOT(ISERROR(SEARCH("3- Bajo",D15)))</formula>
    </cfRule>
    <cfRule type="containsText" dxfId="987" priority="250" operator="containsText" text="4- Bajo">
      <formula>NOT(ISERROR(SEARCH("4- Bajo",D15)))</formula>
    </cfRule>
    <cfRule type="containsText" dxfId="986" priority="251" operator="containsText" text="1- Bajo">
      <formula>NOT(ISERROR(SEARCH("1- Bajo",D15)))</formula>
    </cfRule>
  </conditionalFormatting>
  <conditionalFormatting sqref="K25:L25">
    <cfRule type="containsText" dxfId="985" priority="240" operator="containsText" text="3- Moderado">
      <formula>NOT(ISERROR(SEARCH("3- Moderado",K25)))</formula>
    </cfRule>
    <cfRule type="containsText" dxfId="984" priority="241" operator="containsText" text="6- Moderado">
      <formula>NOT(ISERROR(SEARCH("6- Moderado",K25)))</formula>
    </cfRule>
    <cfRule type="containsText" dxfId="983" priority="242" operator="containsText" text="4- Moderado">
      <formula>NOT(ISERROR(SEARCH("4- Moderado",K25)))</formula>
    </cfRule>
    <cfRule type="containsText" dxfId="982" priority="243" operator="containsText" text="3- Bajo">
      <formula>NOT(ISERROR(SEARCH("3- Bajo",K25)))</formula>
    </cfRule>
    <cfRule type="containsText" dxfId="981" priority="244" operator="containsText" text="4- Bajo">
      <formula>NOT(ISERROR(SEARCH("4- Bajo",K25)))</formula>
    </cfRule>
    <cfRule type="containsText" dxfId="980" priority="245" operator="containsText" text="1- Bajo">
      <formula>NOT(ISERROR(SEARCH("1- Bajo",K25)))</formula>
    </cfRule>
  </conditionalFormatting>
  <conditionalFormatting sqref="H25:I25">
    <cfRule type="containsText" dxfId="979" priority="234" operator="containsText" text="3- Moderado">
      <formula>NOT(ISERROR(SEARCH("3- Moderado",H25)))</formula>
    </cfRule>
    <cfRule type="containsText" dxfId="978" priority="235" operator="containsText" text="6- Moderado">
      <formula>NOT(ISERROR(SEARCH("6- Moderado",H25)))</formula>
    </cfRule>
    <cfRule type="containsText" dxfId="977" priority="236" operator="containsText" text="4- Moderado">
      <formula>NOT(ISERROR(SEARCH("4- Moderado",H25)))</formula>
    </cfRule>
    <cfRule type="containsText" dxfId="976" priority="237" operator="containsText" text="3- Bajo">
      <formula>NOT(ISERROR(SEARCH("3- Bajo",H25)))</formula>
    </cfRule>
    <cfRule type="containsText" dxfId="975" priority="238" operator="containsText" text="4- Bajo">
      <formula>NOT(ISERROR(SEARCH("4- Bajo",H25)))</formula>
    </cfRule>
    <cfRule type="containsText" dxfId="974" priority="239" operator="containsText" text="1- Bajo">
      <formula>NOT(ISERROR(SEARCH("1- Bajo",H25)))</formula>
    </cfRule>
  </conditionalFormatting>
  <conditionalFormatting sqref="A25 C25:E25">
    <cfRule type="containsText" dxfId="973" priority="228" operator="containsText" text="3- Moderado">
      <formula>NOT(ISERROR(SEARCH("3- Moderado",A25)))</formula>
    </cfRule>
    <cfRule type="containsText" dxfId="972" priority="229" operator="containsText" text="6- Moderado">
      <formula>NOT(ISERROR(SEARCH("6- Moderado",A25)))</formula>
    </cfRule>
    <cfRule type="containsText" dxfId="971" priority="230" operator="containsText" text="4- Moderado">
      <formula>NOT(ISERROR(SEARCH("4- Moderado",A25)))</formula>
    </cfRule>
    <cfRule type="containsText" dxfId="970" priority="231" operator="containsText" text="3- Bajo">
      <formula>NOT(ISERROR(SEARCH("3- Bajo",A25)))</formula>
    </cfRule>
    <cfRule type="containsText" dxfId="969" priority="232" operator="containsText" text="4- Bajo">
      <formula>NOT(ISERROR(SEARCH("4- Bajo",A25)))</formula>
    </cfRule>
    <cfRule type="containsText" dxfId="968" priority="233" operator="containsText" text="1- Bajo">
      <formula>NOT(ISERROR(SEARCH("1- Bajo",A25)))</formula>
    </cfRule>
  </conditionalFormatting>
  <conditionalFormatting sqref="F25:G25">
    <cfRule type="containsText" dxfId="967" priority="222" operator="containsText" text="3- Moderado">
      <formula>NOT(ISERROR(SEARCH("3- Moderado",F25)))</formula>
    </cfRule>
    <cfRule type="containsText" dxfId="966" priority="223" operator="containsText" text="6- Moderado">
      <formula>NOT(ISERROR(SEARCH("6- Moderado",F25)))</formula>
    </cfRule>
    <cfRule type="containsText" dxfId="965" priority="224" operator="containsText" text="4- Moderado">
      <formula>NOT(ISERROR(SEARCH("4- Moderado",F25)))</formula>
    </cfRule>
    <cfRule type="containsText" dxfId="964" priority="225" operator="containsText" text="3- Bajo">
      <formula>NOT(ISERROR(SEARCH("3- Bajo",F25)))</formula>
    </cfRule>
    <cfRule type="containsText" dxfId="963" priority="226" operator="containsText" text="4- Bajo">
      <formula>NOT(ISERROR(SEARCH("4- Bajo",F25)))</formula>
    </cfRule>
    <cfRule type="containsText" dxfId="962" priority="227" operator="containsText" text="1- Bajo">
      <formula>NOT(ISERROR(SEARCH("1- Bajo",F25)))</formula>
    </cfRule>
  </conditionalFormatting>
  <conditionalFormatting sqref="J25:J29">
    <cfRule type="containsText" dxfId="961" priority="217" operator="containsText" text="Bajo">
      <formula>NOT(ISERROR(SEARCH("Bajo",J25)))</formula>
    </cfRule>
    <cfRule type="containsText" dxfId="960" priority="218" operator="containsText" text="Moderado">
      <formula>NOT(ISERROR(SEARCH("Moderado",J25)))</formula>
    </cfRule>
    <cfRule type="containsText" dxfId="959" priority="219" operator="containsText" text="Alto">
      <formula>NOT(ISERROR(SEARCH("Alto",J25)))</formula>
    </cfRule>
    <cfRule type="containsText" dxfId="958" priority="220" operator="containsText" text="Extremo">
      <formula>NOT(ISERROR(SEARCH("Extremo",J25)))</formula>
    </cfRule>
    <cfRule type="colorScale" priority="221">
      <colorScale>
        <cfvo type="min"/>
        <cfvo type="max"/>
        <color rgb="FFFF7128"/>
        <color rgb="FFFFEF9C"/>
      </colorScale>
    </cfRule>
  </conditionalFormatting>
  <conditionalFormatting sqref="M25:M29">
    <cfRule type="containsText" dxfId="957" priority="192" operator="containsText" text="Moderado">
      <formula>NOT(ISERROR(SEARCH("Moderado",M25)))</formula>
    </cfRule>
    <cfRule type="containsText" dxfId="956" priority="212" operator="containsText" text="Bajo">
      <formula>NOT(ISERROR(SEARCH("Bajo",M25)))</formula>
    </cfRule>
    <cfRule type="containsText" dxfId="955" priority="213" operator="containsText" text="Moderado">
      <formula>NOT(ISERROR(SEARCH("Moderado",M25)))</formula>
    </cfRule>
    <cfRule type="containsText" dxfId="954" priority="214" operator="containsText" text="Alto">
      <formula>NOT(ISERROR(SEARCH("Alto",M25)))</formula>
    </cfRule>
    <cfRule type="containsText" dxfId="953" priority="215" operator="containsText" text="Extremo">
      <formula>NOT(ISERROR(SEARCH("Extremo",M25)))</formula>
    </cfRule>
    <cfRule type="colorScale" priority="216">
      <colorScale>
        <cfvo type="min"/>
        <cfvo type="max"/>
        <color rgb="FFFF7128"/>
        <color rgb="FFFFEF9C"/>
      </colorScale>
    </cfRule>
  </conditionalFormatting>
  <conditionalFormatting sqref="N25">
    <cfRule type="containsText" dxfId="952" priority="206" operator="containsText" text="3- Moderado">
      <formula>NOT(ISERROR(SEARCH("3- Moderado",N25)))</formula>
    </cfRule>
    <cfRule type="containsText" dxfId="951" priority="207" operator="containsText" text="6- Moderado">
      <formula>NOT(ISERROR(SEARCH("6- Moderado",N25)))</formula>
    </cfRule>
    <cfRule type="containsText" dxfId="950" priority="208" operator="containsText" text="4- Moderado">
      <formula>NOT(ISERROR(SEARCH("4- Moderado",N25)))</formula>
    </cfRule>
    <cfRule type="containsText" dxfId="949" priority="209" operator="containsText" text="3- Bajo">
      <formula>NOT(ISERROR(SEARCH("3- Bajo",N25)))</formula>
    </cfRule>
    <cfRule type="containsText" dxfId="948" priority="210" operator="containsText" text="4- Bajo">
      <formula>NOT(ISERROR(SEARCH("4- Bajo",N25)))</formula>
    </cfRule>
    <cfRule type="containsText" dxfId="947" priority="211" operator="containsText" text="1- Bajo">
      <formula>NOT(ISERROR(SEARCH("1- Bajo",N25)))</formula>
    </cfRule>
  </conditionalFormatting>
  <conditionalFormatting sqref="H25:H29">
    <cfRule type="containsText" dxfId="946" priority="193" operator="containsText" text="Muy Alta">
      <formula>NOT(ISERROR(SEARCH("Muy Alta",H25)))</formula>
    </cfRule>
    <cfRule type="containsText" dxfId="945" priority="194" operator="containsText" text="Alta">
      <formula>NOT(ISERROR(SEARCH("Alta",H25)))</formula>
    </cfRule>
    <cfRule type="containsText" dxfId="944" priority="195" operator="containsText" text="Muy Alta">
      <formula>NOT(ISERROR(SEARCH("Muy Alta",H25)))</formula>
    </cfRule>
    <cfRule type="containsText" dxfId="943" priority="200" operator="containsText" text="Muy Baja">
      <formula>NOT(ISERROR(SEARCH("Muy Baja",H25)))</formula>
    </cfRule>
    <cfRule type="containsText" dxfId="942" priority="201" operator="containsText" text="Baja">
      <formula>NOT(ISERROR(SEARCH("Baja",H25)))</formula>
    </cfRule>
    <cfRule type="containsText" dxfId="941" priority="202" operator="containsText" text="Media">
      <formula>NOT(ISERROR(SEARCH("Media",H25)))</formula>
    </cfRule>
    <cfRule type="containsText" dxfId="940" priority="203" operator="containsText" text="Alta">
      <formula>NOT(ISERROR(SEARCH("Alta",H25)))</formula>
    </cfRule>
    <cfRule type="containsText" dxfId="939" priority="205" operator="containsText" text="Muy Alta">
      <formula>NOT(ISERROR(SEARCH("Muy Alta",H25)))</formula>
    </cfRule>
  </conditionalFormatting>
  <conditionalFormatting sqref="I25:I29">
    <cfRule type="containsText" dxfId="938" priority="196" operator="containsText" text="Catastrófico">
      <formula>NOT(ISERROR(SEARCH("Catastrófico",I25)))</formula>
    </cfRule>
    <cfRule type="containsText" dxfId="937" priority="197" operator="containsText" text="Mayor">
      <formula>NOT(ISERROR(SEARCH("Mayor",I25)))</formula>
    </cfRule>
    <cfRule type="containsText" dxfId="936" priority="198" operator="containsText" text="Menor">
      <formula>NOT(ISERROR(SEARCH("Menor",I25)))</formula>
    </cfRule>
    <cfRule type="containsText" dxfId="935" priority="199" operator="containsText" text="Leve">
      <formula>NOT(ISERROR(SEARCH("Leve",I25)))</formula>
    </cfRule>
    <cfRule type="containsText" dxfId="934" priority="204" operator="containsText" text="Moderado">
      <formula>NOT(ISERROR(SEARCH("Moderado",I25)))</formula>
    </cfRule>
  </conditionalFormatting>
  <conditionalFormatting sqref="K25:K29">
    <cfRule type="containsText" dxfId="933" priority="191" operator="containsText" text="Media">
      <formula>NOT(ISERROR(SEARCH("Media",K25)))</formula>
    </cfRule>
  </conditionalFormatting>
  <conditionalFormatting sqref="L25:L29">
    <cfRule type="containsText" dxfId="932" priority="190" operator="containsText" text="Moderado">
      <formula>NOT(ISERROR(SEARCH("Moderado",L25)))</formula>
    </cfRule>
  </conditionalFormatting>
  <conditionalFormatting sqref="J25:J29">
    <cfRule type="containsText" dxfId="931" priority="189" operator="containsText" text="Moderado">
      <formula>NOT(ISERROR(SEARCH("Moderado",J25)))</formula>
    </cfRule>
  </conditionalFormatting>
  <conditionalFormatting sqref="J25:J29">
    <cfRule type="containsText" dxfId="930" priority="187" operator="containsText" text="Bajo">
      <formula>NOT(ISERROR(SEARCH("Bajo",J25)))</formula>
    </cfRule>
    <cfRule type="containsText" dxfId="929" priority="188" operator="containsText" text="Extremo">
      <formula>NOT(ISERROR(SEARCH("Extremo",J25)))</formula>
    </cfRule>
  </conditionalFormatting>
  <conditionalFormatting sqref="K25:K29">
    <cfRule type="containsText" dxfId="928" priority="185" operator="containsText" text="Baja">
      <formula>NOT(ISERROR(SEARCH("Baja",K25)))</formula>
    </cfRule>
    <cfRule type="containsText" dxfId="927" priority="186" operator="containsText" text="Muy Baja">
      <formula>NOT(ISERROR(SEARCH("Muy Baja",K25)))</formula>
    </cfRule>
  </conditionalFormatting>
  <conditionalFormatting sqref="K25:K29">
    <cfRule type="containsText" dxfId="926" priority="183" operator="containsText" text="Muy Alta">
      <formula>NOT(ISERROR(SEARCH("Muy Alta",K25)))</formula>
    </cfRule>
    <cfRule type="containsText" dxfId="925" priority="184" operator="containsText" text="Alta">
      <formula>NOT(ISERROR(SEARCH("Alta",K25)))</formula>
    </cfRule>
  </conditionalFormatting>
  <conditionalFormatting sqref="L25:L29">
    <cfRule type="containsText" dxfId="924" priority="179" operator="containsText" text="Catastrófico">
      <formula>NOT(ISERROR(SEARCH("Catastrófico",L25)))</formula>
    </cfRule>
    <cfRule type="containsText" dxfId="923" priority="180" operator="containsText" text="Mayor">
      <formula>NOT(ISERROR(SEARCH("Mayor",L25)))</formula>
    </cfRule>
    <cfRule type="containsText" dxfId="922" priority="181" operator="containsText" text="Menor">
      <formula>NOT(ISERROR(SEARCH("Menor",L25)))</formula>
    </cfRule>
    <cfRule type="containsText" dxfId="921" priority="182" operator="containsText" text="Leve">
      <formula>NOT(ISERROR(SEARCH("Leve",L25)))</formula>
    </cfRule>
  </conditionalFormatting>
  <conditionalFormatting sqref="K30:L30">
    <cfRule type="containsText" dxfId="920" priority="173" operator="containsText" text="3- Moderado">
      <formula>NOT(ISERROR(SEARCH("3- Moderado",K30)))</formula>
    </cfRule>
    <cfRule type="containsText" dxfId="919" priority="174" operator="containsText" text="6- Moderado">
      <formula>NOT(ISERROR(SEARCH("6- Moderado",K30)))</formula>
    </cfRule>
    <cfRule type="containsText" dxfId="918" priority="175" operator="containsText" text="4- Moderado">
      <formula>NOT(ISERROR(SEARCH("4- Moderado",K30)))</formula>
    </cfRule>
    <cfRule type="containsText" dxfId="917" priority="176" operator="containsText" text="3- Bajo">
      <formula>NOT(ISERROR(SEARCH("3- Bajo",K30)))</formula>
    </cfRule>
    <cfRule type="containsText" dxfId="916" priority="177" operator="containsText" text="4- Bajo">
      <formula>NOT(ISERROR(SEARCH("4- Bajo",K30)))</formula>
    </cfRule>
    <cfRule type="containsText" dxfId="915" priority="178" operator="containsText" text="1- Bajo">
      <formula>NOT(ISERROR(SEARCH("1- Bajo",K30)))</formula>
    </cfRule>
  </conditionalFormatting>
  <conditionalFormatting sqref="H30:I30">
    <cfRule type="containsText" dxfId="914" priority="167" operator="containsText" text="3- Moderado">
      <formula>NOT(ISERROR(SEARCH("3- Moderado",H30)))</formula>
    </cfRule>
    <cfRule type="containsText" dxfId="913" priority="168" operator="containsText" text="6- Moderado">
      <formula>NOT(ISERROR(SEARCH("6- Moderado",H30)))</formula>
    </cfRule>
    <cfRule type="containsText" dxfId="912" priority="169" operator="containsText" text="4- Moderado">
      <formula>NOT(ISERROR(SEARCH("4- Moderado",H30)))</formula>
    </cfRule>
    <cfRule type="containsText" dxfId="911" priority="170" operator="containsText" text="3- Bajo">
      <formula>NOT(ISERROR(SEARCH("3- Bajo",H30)))</formula>
    </cfRule>
    <cfRule type="containsText" dxfId="910" priority="171" operator="containsText" text="4- Bajo">
      <formula>NOT(ISERROR(SEARCH("4- Bajo",H30)))</formula>
    </cfRule>
    <cfRule type="containsText" dxfId="909" priority="172" operator="containsText" text="1- Bajo">
      <formula>NOT(ISERROR(SEARCH("1- Bajo",H30)))</formula>
    </cfRule>
  </conditionalFormatting>
  <conditionalFormatting sqref="A30 C30:E30">
    <cfRule type="containsText" dxfId="908" priority="161" operator="containsText" text="3- Moderado">
      <formula>NOT(ISERROR(SEARCH("3- Moderado",A30)))</formula>
    </cfRule>
    <cfRule type="containsText" dxfId="907" priority="162" operator="containsText" text="6- Moderado">
      <formula>NOT(ISERROR(SEARCH("6- Moderado",A30)))</formula>
    </cfRule>
    <cfRule type="containsText" dxfId="906" priority="163" operator="containsText" text="4- Moderado">
      <formula>NOT(ISERROR(SEARCH("4- Moderado",A30)))</formula>
    </cfRule>
    <cfRule type="containsText" dxfId="905" priority="164" operator="containsText" text="3- Bajo">
      <formula>NOT(ISERROR(SEARCH("3- Bajo",A30)))</formula>
    </cfRule>
    <cfRule type="containsText" dxfId="904" priority="165" operator="containsText" text="4- Bajo">
      <formula>NOT(ISERROR(SEARCH("4- Bajo",A30)))</formula>
    </cfRule>
    <cfRule type="containsText" dxfId="903" priority="166" operator="containsText" text="1- Bajo">
      <formula>NOT(ISERROR(SEARCH("1- Bajo",A30)))</formula>
    </cfRule>
  </conditionalFormatting>
  <conditionalFormatting sqref="F30:G30">
    <cfRule type="containsText" dxfId="902" priority="155" operator="containsText" text="3- Moderado">
      <formula>NOT(ISERROR(SEARCH("3- Moderado",F30)))</formula>
    </cfRule>
    <cfRule type="containsText" dxfId="901" priority="156" operator="containsText" text="6- Moderado">
      <formula>NOT(ISERROR(SEARCH("6- Moderado",F30)))</formula>
    </cfRule>
    <cfRule type="containsText" dxfId="900" priority="157" operator="containsText" text="4- Moderado">
      <formula>NOT(ISERROR(SEARCH("4- Moderado",F30)))</formula>
    </cfRule>
    <cfRule type="containsText" dxfId="899" priority="158" operator="containsText" text="3- Bajo">
      <formula>NOT(ISERROR(SEARCH("3- Bajo",F30)))</formula>
    </cfRule>
    <cfRule type="containsText" dxfId="898" priority="159" operator="containsText" text="4- Bajo">
      <formula>NOT(ISERROR(SEARCH("4- Bajo",F30)))</formula>
    </cfRule>
    <cfRule type="containsText" dxfId="897" priority="160" operator="containsText" text="1- Bajo">
      <formula>NOT(ISERROR(SEARCH("1- Bajo",F30)))</formula>
    </cfRule>
  </conditionalFormatting>
  <conditionalFormatting sqref="J30:J34">
    <cfRule type="containsText" dxfId="896" priority="150" operator="containsText" text="Bajo">
      <formula>NOT(ISERROR(SEARCH("Bajo",J30)))</formula>
    </cfRule>
    <cfRule type="containsText" dxfId="895" priority="151" operator="containsText" text="Moderado">
      <formula>NOT(ISERROR(SEARCH("Moderado",J30)))</formula>
    </cfRule>
    <cfRule type="containsText" dxfId="894" priority="152" operator="containsText" text="Alto">
      <formula>NOT(ISERROR(SEARCH("Alto",J30)))</formula>
    </cfRule>
    <cfRule type="containsText" dxfId="893" priority="153" operator="containsText" text="Extremo">
      <formula>NOT(ISERROR(SEARCH("Extremo",J30)))</formula>
    </cfRule>
    <cfRule type="colorScale" priority="154">
      <colorScale>
        <cfvo type="min"/>
        <cfvo type="max"/>
        <color rgb="FFFF7128"/>
        <color rgb="FFFFEF9C"/>
      </colorScale>
    </cfRule>
  </conditionalFormatting>
  <conditionalFormatting sqref="M30:M34">
    <cfRule type="containsText" dxfId="892" priority="125" operator="containsText" text="Moderado">
      <formula>NOT(ISERROR(SEARCH("Moderado",M30)))</formula>
    </cfRule>
    <cfRule type="containsText" dxfId="891" priority="145" operator="containsText" text="Bajo">
      <formula>NOT(ISERROR(SEARCH("Bajo",M30)))</formula>
    </cfRule>
    <cfRule type="containsText" dxfId="890" priority="146" operator="containsText" text="Moderado">
      <formula>NOT(ISERROR(SEARCH("Moderado",M30)))</formula>
    </cfRule>
    <cfRule type="containsText" dxfId="889" priority="147" operator="containsText" text="Alto">
      <formula>NOT(ISERROR(SEARCH("Alto",M30)))</formula>
    </cfRule>
    <cfRule type="containsText" dxfId="888" priority="148" operator="containsText" text="Extremo">
      <formula>NOT(ISERROR(SEARCH("Extremo",M30)))</formula>
    </cfRule>
    <cfRule type="colorScale" priority="149">
      <colorScale>
        <cfvo type="min"/>
        <cfvo type="max"/>
        <color rgb="FFFF7128"/>
        <color rgb="FFFFEF9C"/>
      </colorScale>
    </cfRule>
  </conditionalFormatting>
  <conditionalFormatting sqref="N30">
    <cfRule type="containsText" dxfId="887" priority="139" operator="containsText" text="3- Moderado">
      <formula>NOT(ISERROR(SEARCH("3- Moderado",N30)))</formula>
    </cfRule>
    <cfRule type="containsText" dxfId="886" priority="140" operator="containsText" text="6- Moderado">
      <formula>NOT(ISERROR(SEARCH("6- Moderado",N30)))</formula>
    </cfRule>
    <cfRule type="containsText" dxfId="885" priority="141" operator="containsText" text="4- Moderado">
      <formula>NOT(ISERROR(SEARCH("4- Moderado",N30)))</formula>
    </cfRule>
    <cfRule type="containsText" dxfId="884" priority="142" operator="containsText" text="3- Bajo">
      <formula>NOT(ISERROR(SEARCH("3- Bajo",N30)))</formula>
    </cfRule>
    <cfRule type="containsText" dxfId="883" priority="143" operator="containsText" text="4- Bajo">
      <formula>NOT(ISERROR(SEARCH("4- Bajo",N30)))</formula>
    </cfRule>
    <cfRule type="containsText" dxfId="882" priority="144" operator="containsText" text="1- Bajo">
      <formula>NOT(ISERROR(SEARCH("1- Bajo",N30)))</formula>
    </cfRule>
  </conditionalFormatting>
  <conditionalFormatting sqref="H30:H34">
    <cfRule type="containsText" dxfId="881" priority="126" operator="containsText" text="Muy Alta">
      <formula>NOT(ISERROR(SEARCH("Muy Alta",H30)))</formula>
    </cfRule>
    <cfRule type="containsText" dxfId="880" priority="127" operator="containsText" text="Alta">
      <formula>NOT(ISERROR(SEARCH("Alta",H30)))</formula>
    </cfRule>
    <cfRule type="containsText" dxfId="879" priority="128" operator="containsText" text="Muy Alta">
      <formula>NOT(ISERROR(SEARCH("Muy Alta",H30)))</formula>
    </cfRule>
    <cfRule type="containsText" dxfId="878" priority="133" operator="containsText" text="Muy Baja">
      <formula>NOT(ISERROR(SEARCH("Muy Baja",H30)))</formula>
    </cfRule>
    <cfRule type="containsText" dxfId="877" priority="134" operator="containsText" text="Baja">
      <formula>NOT(ISERROR(SEARCH("Baja",H30)))</formula>
    </cfRule>
    <cfRule type="containsText" dxfId="876" priority="135" operator="containsText" text="Media">
      <formula>NOT(ISERROR(SEARCH("Media",H30)))</formula>
    </cfRule>
    <cfRule type="containsText" dxfId="875" priority="136" operator="containsText" text="Alta">
      <formula>NOT(ISERROR(SEARCH("Alta",H30)))</formula>
    </cfRule>
    <cfRule type="containsText" dxfId="874" priority="138" operator="containsText" text="Muy Alta">
      <formula>NOT(ISERROR(SEARCH("Muy Alta",H30)))</formula>
    </cfRule>
  </conditionalFormatting>
  <conditionalFormatting sqref="I30:I34">
    <cfRule type="containsText" dxfId="873" priority="129" operator="containsText" text="Catastrófico">
      <formula>NOT(ISERROR(SEARCH("Catastrófico",I30)))</formula>
    </cfRule>
    <cfRule type="containsText" dxfId="872" priority="130" operator="containsText" text="Mayor">
      <formula>NOT(ISERROR(SEARCH("Mayor",I30)))</formula>
    </cfRule>
    <cfRule type="containsText" dxfId="871" priority="131" operator="containsText" text="Menor">
      <formula>NOT(ISERROR(SEARCH("Menor",I30)))</formula>
    </cfRule>
    <cfRule type="containsText" dxfId="870" priority="132" operator="containsText" text="Leve">
      <formula>NOT(ISERROR(SEARCH("Leve",I30)))</formula>
    </cfRule>
    <cfRule type="containsText" dxfId="869" priority="137" operator="containsText" text="Moderado">
      <formula>NOT(ISERROR(SEARCH("Moderado",I30)))</formula>
    </cfRule>
  </conditionalFormatting>
  <conditionalFormatting sqref="K30:K34">
    <cfRule type="containsText" dxfId="868" priority="124" operator="containsText" text="Media">
      <formula>NOT(ISERROR(SEARCH("Media",K30)))</formula>
    </cfRule>
  </conditionalFormatting>
  <conditionalFormatting sqref="L30:L34">
    <cfRule type="containsText" dxfId="867" priority="123" operator="containsText" text="Moderado">
      <formula>NOT(ISERROR(SEARCH("Moderado",L30)))</formula>
    </cfRule>
  </conditionalFormatting>
  <conditionalFormatting sqref="J30:J34">
    <cfRule type="containsText" dxfId="866" priority="122" operator="containsText" text="Moderado">
      <formula>NOT(ISERROR(SEARCH("Moderado",J30)))</formula>
    </cfRule>
  </conditionalFormatting>
  <conditionalFormatting sqref="J30:J34">
    <cfRule type="containsText" dxfId="865" priority="120" operator="containsText" text="Bajo">
      <formula>NOT(ISERROR(SEARCH("Bajo",J30)))</formula>
    </cfRule>
    <cfRule type="containsText" dxfId="864" priority="121" operator="containsText" text="Extremo">
      <formula>NOT(ISERROR(SEARCH("Extremo",J30)))</formula>
    </cfRule>
  </conditionalFormatting>
  <conditionalFormatting sqref="K30:K34">
    <cfRule type="containsText" dxfId="863" priority="118" operator="containsText" text="Baja">
      <formula>NOT(ISERROR(SEARCH("Baja",K30)))</formula>
    </cfRule>
    <cfRule type="containsText" dxfId="862" priority="119" operator="containsText" text="Muy Baja">
      <formula>NOT(ISERROR(SEARCH("Muy Baja",K30)))</formula>
    </cfRule>
  </conditionalFormatting>
  <conditionalFormatting sqref="K30:K34">
    <cfRule type="containsText" dxfId="861" priority="116" operator="containsText" text="Muy Alta">
      <formula>NOT(ISERROR(SEARCH("Muy Alta",K30)))</formula>
    </cfRule>
    <cfRule type="containsText" dxfId="860" priority="117" operator="containsText" text="Alta">
      <formula>NOT(ISERROR(SEARCH("Alta",K30)))</formula>
    </cfRule>
  </conditionalFormatting>
  <conditionalFormatting sqref="L30:L34">
    <cfRule type="containsText" dxfId="859" priority="112" operator="containsText" text="Catastrófico">
      <formula>NOT(ISERROR(SEARCH("Catastrófico",L30)))</formula>
    </cfRule>
    <cfRule type="containsText" dxfId="858" priority="113" operator="containsText" text="Mayor">
      <formula>NOT(ISERROR(SEARCH("Mayor",L30)))</formula>
    </cfRule>
    <cfRule type="containsText" dxfId="857" priority="114" operator="containsText" text="Menor">
      <formula>NOT(ISERROR(SEARCH("Menor",L30)))</formula>
    </cfRule>
    <cfRule type="containsText" dxfId="856" priority="115" operator="containsText" text="Leve">
      <formula>NOT(ISERROR(SEARCH("Leve",L30)))</formula>
    </cfRule>
  </conditionalFormatting>
  <conditionalFormatting sqref="K35:L35">
    <cfRule type="containsText" dxfId="855" priority="106" operator="containsText" text="3- Moderado">
      <formula>NOT(ISERROR(SEARCH("3- Moderado",K35)))</formula>
    </cfRule>
    <cfRule type="containsText" dxfId="854" priority="107" operator="containsText" text="6- Moderado">
      <formula>NOT(ISERROR(SEARCH("6- Moderado",K35)))</formula>
    </cfRule>
    <cfRule type="containsText" dxfId="853" priority="108" operator="containsText" text="4- Moderado">
      <formula>NOT(ISERROR(SEARCH("4- Moderado",K35)))</formula>
    </cfRule>
    <cfRule type="containsText" dxfId="852" priority="109" operator="containsText" text="3- Bajo">
      <formula>NOT(ISERROR(SEARCH("3- Bajo",K35)))</formula>
    </cfRule>
    <cfRule type="containsText" dxfId="851" priority="110" operator="containsText" text="4- Bajo">
      <formula>NOT(ISERROR(SEARCH("4- Bajo",K35)))</formula>
    </cfRule>
    <cfRule type="containsText" dxfId="850" priority="111" operator="containsText" text="1- Bajo">
      <formula>NOT(ISERROR(SEARCH("1- Bajo",K35)))</formula>
    </cfRule>
  </conditionalFormatting>
  <conditionalFormatting sqref="H35:I35">
    <cfRule type="containsText" dxfId="849" priority="100" operator="containsText" text="3- Moderado">
      <formula>NOT(ISERROR(SEARCH("3- Moderado",H35)))</formula>
    </cfRule>
    <cfRule type="containsText" dxfId="848" priority="101" operator="containsText" text="6- Moderado">
      <formula>NOT(ISERROR(SEARCH("6- Moderado",H35)))</formula>
    </cfRule>
    <cfRule type="containsText" dxfId="847" priority="102" operator="containsText" text="4- Moderado">
      <formula>NOT(ISERROR(SEARCH("4- Moderado",H35)))</formula>
    </cfRule>
    <cfRule type="containsText" dxfId="846" priority="103" operator="containsText" text="3- Bajo">
      <formula>NOT(ISERROR(SEARCH("3- Bajo",H35)))</formula>
    </cfRule>
    <cfRule type="containsText" dxfId="845" priority="104" operator="containsText" text="4- Bajo">
      <formula>NOT(ISERROR(SEARCH("4- Bajo",H35)))</formula>
    </cfRule>
    <cfRule type="containsText" dxfId="844" priority="105" operator="containsText" text="1- Bajo">
      <formula>NOT(ISERROR(SEARCH("1- Bajo",H35)))</formula>
    </cfRule>
  </conditionalFormatting>
  <conditionalFormatting sqref="A35 C35:E35">
    <cfRule type="containsText" dxfId="843" priority="94" operator="containsText" text="3- Moderado">
      <formula>NOT(ISERROR(SEARCH("3- Moderado",A35)))</formula>
    </cfRule>
    <cfRule type="containsText" dxfId="842" priority="95" operator="containsText" text="6- Moderado">
      <formula>NOT(ISERROR(SEARCH("6- Moderado",A35)))</formula>
    </cfRule>
    <cfRule type="containsText" dxfId="841" priority="96" operator="containsText" text="4- Moderado">
      <formula>NOT(ISERROR(SEARCH("4- Moderado",A35)))</formula>
    </cfRule>
    <cfRule type="containsText" dxfId="840" priority="97" operator="containsText" text="3- Bajo">
      <formula>NOT(ISERROR(SEARCH("3- Bajo",A35)))</formula>
    </cfRule>
    <cfRule type="containsText" dxfId="839" priority="98" operator="containsText" text="4- Bajo">
      <formula>NOT(ISERROR(SEARCH("4- Bajo",A35)))</formula>
    </cfRule>
    <cfRule type="containsText" dxfId="838" priority="99" operator="containsText" text="1- Bajo">
      <formula>NOT(ISERROR(SEARCH("1- Bajo",A35)))</formula>
    </cfRule>
  </conditionalFormatting>
  <conditionalFormatting sqref="F35:G35">
    <cfRule type="containsText" dxfId="837" priority="88" operator="containsText" text="3- Moderado">
      <formula>NOT(ISERROR(SEARCH("3- Moderado",F35)))</formula>
    </cfRule>
    <cfRule type="containsText" dxfId="836" priority="89" operator="containsText" text="6- Moderado">
      <formula>NOT(ISERROR(SEARCH("6- Moderado",F35)))</formula>
    </cfRule>
    <cfRule type="containsText" dxfId="835" priority="90" operator="containsText" text="4- Moderado">
      <formula>NOT(ISERROR(SEARCH("4- Moderado",F35)))</formula>
    </cfRule>
    <cfRule type="containsText" dxfId="834" priority="91" operator="containsText" text="3- Bajo">
      <formula>NOT(ISERROR(SEARCH("3- Bajo",F35)))</formula>
    </cfRule>
    <cfRule type="containsText" dxfId="833" priority="92" operator="containsText" text="4- Bajo">
      <formula>NOT(ISERROR(SEARCH("4- Bajo",F35)))</formula>
    </cfRule>
    <cfRule type="containsText" dxfId="832" priority="93" operator="containsText" text="1- Bajo">
      <formula>NOT(ISERROR(SEARCH("1- Bajo",F35)))</formula>
    </cfRule>
  </conditionalFormatting>
  <conditionalFormatting sqref="J35:J39">
    <cfRule type="containsText" dxfId="831" priority="83" operator="containsText" text="Bajo">
      <formula>NOT(ISERROR(SEARCH("Bajo",J35)))</formula>
    </cfRule>
    <cfRule type="containsText" dxfId="830" priority="84" operator="containsText" text="Moderado">
      <formula>NOT(ISERROR(SEARCH("Moderado",J35)))</formula>
    </cfRule>
    <cfRule type="containsText" dxfId="829" priority="85" operator="containsText" text="Alto">
      <formula>NOT(ISERROR(SEARCH("Alto",J35)))</formula>
    </cfRule>
    <cfRule type="containsText" dxfId="828" priority="86" operator="containsText" text="Extremo">
      <formula>NOT(ISERROR(SEARCH("Extremo",J35)))</formula>
    </cfRule>
    <cfRule type="colorScale" priority="87">
      <colorScale>
        <cfvo type="min"/>
        <cfvo type="max"/>
        <color rgb="FFFF7128"/>
        <color rgb="FFFFEF9C"/>
      </colorScale>
    </cfRule>
  </conditionalFormatting>
  <conditionalFormatting sqref="M35:M39">
    <cfRule type="containsText" dxfId="827" priority="58" operator="containsText" text="Moderado">
      <formula>NOT(ISERROR(SEARCH("Moderado",M35)))</formula>
    </cfRule>
    <cfRule type="containsText" dxfId="826" priority="78" operator="containsText" text="Bajo">
      <formula>NOT(ISERROR(SEARCH("Bajo",M35)))</formula>
    </cfRule>
    <cfRule type="containsText" dxfId="825" priority="79" operator="containsText" text="Moderado">
      <formula>NOT(ISERROR(SEARCH("Moderado",M35)))</formula>
    </cfRule>
    <cfRule type="containsText" dxfId="824" priority="80" operator="containsText" text="Alto">
      <formula>NOT(ISERROR(SEARCH("Alto",M35)))</formula>
    </cfRule>
    <cfRule type="containsText" dxfId="823" priority="81" operator="containsText" text="Extremo">
      <formula>NOT(ISERROR(SEARCH("Extremo",M35)))</formula>
    </cfRule>
    <cfRule type="colorScale" priority="82">
      <colorScale>
        <cfvo type="min"/>
        <cfvo type="max"/>
        <color rgb="FFFF7128"/>
        <color rgb="FFFFEF9C"/>
      </colorScale>
    </cfRule>
  </conditionalFormatting>
  <conditionalFormatting sqref="N35">
    <cfRule type="containsText" dxfId="822" priority="72" operator="containsText" text="3- Moderado">
      <formula>NOT(ISERROR(SEARCH("3- Moderado",N35)))</formula>
    </cfRule>
    <cfRule type="containsText" dxfId="821" priority="73" operator="containsText" text="6- Moderado">
      <formula>NOT(ISERROR(SEARCH("6- Moderado",N35)))</formula>
    </cfRule>
    <cfRule type="containsText" dxfId="820" priority="74" operator="containsText" text="4- Moderado">
      <formula>NOT(ISERROR(SEARCH("4- Moderado",N35)))</formula>
    </cfRule>
    <cfRule type="containsText" dxfId="819" priority="75" operator="containsText" text="3- Bajo">
      <formula>NOT(ISERROR(SEARCH("3- Bajo",N35)))</formula>
    </cfRule>
    <cfRule type="containsText" dxfId="818" priority="76" operator="containsText" text="4- Bajo">
      <formula>NOT(ISERROR(SEARCH("4- Bajo",N35)))</formula>
    </cfRule>
    <cfRule type="containsText" dxfId="817" priority="77" operator="containsText" text="1- Bajo">
      <formula>NOT(ISERROR(SEARCH("1- Bajo",N35)))</formula>
    </cfRule>
  </conditionalFormatting>
  <conditionalFormatting sqref="H35:H39">
    <cfRule type="containsText" dxfId="816" priority="59" operator="containsText" text="Muy Alta">
      <formula>NOT(ISERROR(SEARCH("Muy Alta",H35)))</formula>
    </cfRule>
    <cfRule type="containsText" dxfId="815" priority="60" operator="containsText" text="Alta">
      <formula>NOT(ISERROR(SEARCH("Alta",H35)))</formula>
    </cfRule>
    <cfRule type="containsText" dxfId="814" priority="61" operator="containsText" text="Muy Alta">
      <formula>NOT(ISERROR(SEARCH("Muy Alta",H35)))</formula>
    </cfRule>
    <cfRule type="containsText" dxfId="813" priority="66" operator="containsText" text="Muy Baja">
      <formula>NOT(ISERROR(SEARCH("Muy Baja",H35)))</formula>
    </cfRule>
    <cfRule type="containsText" dxfId="812" priority="67" operator="containsText" text="Baja">
      <formula>NOT(ISERROR(SEARCH("Baja",H35)))</formula>
    </cfRule>
    <cfRule type="containsText" dxfId="811" priority="68" operator="containsText" text="Media">
      <formula>NOT(ISERROR(SEARCH("Media",H35)))</formula>
    </cfRule>
    <cfRule type="containsText" dxfId="810" priority="69" operator="containsText" text="Alta">
      <formula>NOT(ISERROR(SEARCH("Alta",H35)))</formula>
    </cfRule>
    <cfRule type="containsText" dxfId="809" priority="71" operator="containsText" text="Muy Alta">
      <formula>NOT(ISERROR(SEARCH("Muy Alta",H35)))</formula>
    </cfRule>
  </conditionalFormatting>
  <conditionalFormatting sqref="I35:I39">
    <cfRule type="containsText" dxfId="808" priority="62" operator="containsText" text="Catastrófico">
      <formula>NOT(ISERROR(SEARCH("Catastrófico",I35)))</formula>
    </cfRule>
    <cfRule type="containsText" dxfId="807" priority="63" operator="containsText" text="Mayor">
      <formula>NOT(ISERROR(SEARCH("Mayor",I35)))</formula>
    </cfRule>
    <cfRule type="containsText" dxfId="806" priority="64" operator="containsText" text="Menor">
      <formula>NOT(ISERROR(SEARCH("Menor",I35)))</formula>
    </cfRule>
    <cfRule type="containsText" dxfId="805" priority="65" operator="containsText" text="Leve">
      <formula>NOT(ISERROR(SEARCH("Leve",I35)))</formula>
    </cfRule>
    <cfRule type="containsText" dxfId="804" priority="70" operator="containsText" text="Moderado">
      <formula>NOT(ISERROR(SEARCH("Moderado",I35)))</formula>
    </cfRule>
  </conditionalFormatting>
  <conditionalFormatting sqref="K35:K39">
    <cfRule type="containsText" dxfId="803" priority="57" operator="containsText" text="Media">
      <formula>NOT(ISERROR(SEARCH("Media",K35)))</formula>
    </cfRule>
  </conditionalFormatting>
  <conditionalFormatting sqref="L35:L39">
    <cfRule type="containsText" dxfId="802" priority="56" operator="containsText" text="Moderado">
      <formula>NOT(ISERROR(SEARCH("Moderado",L35)))</formula>
    </cfRule>
  </conditionalFormatting>
  <conditionalFormatting sqref="J35:J39">
    <cfRule type="containsText" dxfId="801" priority="55" operator="containsText" text="Moderado">
      <formula>NOT(ISERROR(SEARCH("Moderado",J35)))</formula>
    </cfRule>
  </conditionalFormatting>
  <conditionalFormatting sqref="J35:J39">
    <cfRule type="containsText" dxfId="800" priority="53" operator="containsText" text="Bajo">
      <formula>NOT(ISERROR(SEARCH("Bajo",J35)))</formula>
    </cfRule>
    <cfRule type="containsText" dxfId="799" priority="54" operator="containsText" text="Extremo">
      <formula>NOT(ISERROR(SEARCH("Extremo",J35)))</formula>
    </cfRule>
  </conditionalFormatting>
  <conditionalFormatting sqref="K35:K39">
    <cfRule type="containsText" dxfId="798" priority="51" operator="containsText" text="Baja">
      <formula>NOT(ISERROR(SEARCH("Baja",K35)))</formula>
    </cfRule>
    <cfRule type="containsText" dxfId="797" priority="52" operator="containsText" text="Muy Baja">
      <formula>NOT(ISERROR(SEARCH("Muy Baja",K35)))</formula>
    </cfRule>
  </conditionalFormatting>
  <conditionalFormatting sqref="K35:K39">
    <cfRule type="containsText" dxfId="796" priority="49" operator="containsText" text="Muy Alta">
      <formula>NOT(ISERROR(SEARCH("Muy Alta",K35)))</formula>
    </cfRule>
    <cfRule type="containsText" dxfId="795" priority="50" operator="containsText" text="Alta">
      <formula>NOT(ISERROR(SEARCH("Alta",K35)))</formula>
    </cfRule>
  </conditionalFormatting>
  <conditionalFormatting sqref="L35:L39">
    <cfRule type="containsText" dxfId="794" priority="45" operator="containsText" text="Catastrófico">
      <formula>NOT(ISERROR(SEARCH("Catastrófico",L35)))</formula>
    </cfRule>
    <cfRule type="containsText" dxfId="793" priority="46" operator="containsText" text="Mayor">
      <formula>NOT(ISERROR(SEARCH("Mayor",L35)))</formula>
    </cfRule>
    <cfRule type="containsText" dxfId="792" priority="47" operator="containsText" text="Menor">
      <formula>NOT(ISERROR(SEARCH("Menor",L35)))</formula>
    </cfRule>
    <cfRule type="containsText" dxfId="791" priority="48" operator="containsText" text="Leve">
      <formula>NOT(ISERROR(SEARCH("Leve",L35)))</formula>
    </cfRule>
  </conditionalFormatting>
  <conditionalFormatting sqref="H20:N20">
    <cfRule type="containsText" dxfId="790" priority="39" operator="containsText" text="3- Moderado">
      <formula>NOT(ISERROR(SEARCH("3- Moderado",H20)))</formula>
    </cfRule>
    <cfRule type="containsText" dxfId="789" priority="40" operator="containsText" text="6- Moderado">
      <formula>NOT(ISERROR(SEARCH("6- Moderado",H20)))</formula>
    </cfRule>
    <cfRule type="containsText" dxfId="788" priority="41" operator="containsText" text="4- Moderado">
      <formula>NOT(ISERROR(SEARCH("4- Moderado",H20)))</formula>
    </cfRule>
    <cfRule type="containsText" dxfId="787" priority="42" operator="containsText" text="3- Bajo">
      <formula>NOT(ISERROR(SEARCH("3- Bajo",H20)))</formula>
    </cfRule>
    <cfRule type="containsText" dxfId="786" priority="43" operator="containsText" text="4- Bajo">
      <formula>NOT(ISERROR(SEARCH("4- Bajo",H20)))</formula>
    </cfRule>
    <cfRule type="containsText" dxfId="785" priority="44" operator="containsText" text="1- Bajo">
      <formula>NOT(ISERROR(SEARCH("1- Bajo",H20)))</formula>
    </cfRule>
  </conditionalFormatting>
  <conditionalFormatting sqref="B20">
    <cfRule type="containsText" dxfId="784" priority="33" operator="containsText" text="3- Moderado">
      <formula>NOT(ISERROR(SEARCH("3- Moderado",B20)))</formula>
    </cfRule>
    <cfRule type="containsText" dxfId="783" priority="34" operator="containsText" text="6- Moderado">
      <formula>NOT(ISERROR(SEARCH("6- Moderado",B20)))</formula>
    </cfRule>
    <cfRule type="containsText" dxfId="782" priority="35" operator="containsText" text="4- Moderado">
      <formula>NOT(ISERROR(SEARCH("4- Moderado",B20)))</formula>
    </cfRule>
    <cfRule type="containsText" dxfId="781" priority="36" operator="containsText" text="3- Bajo">
      <formula>NOT(ISERROR(SEARCH("3- Bajo",B20)))</formula>
    </cfRule>
    <cfRule type="containsText" dxfId="780" priority="37" operator="containsText" text="4- Bajo">
      <formula>NOT(ISERROR(SEARCH("4- Bajo",B20)))</formula>
    </cfRule>
    <cfRule type="containsText" dxfId="779" priority="38" operator="containsText" text="1- Bajo">
      <formula>NOT(ISERROR(SEARCH("1- Bajo",B20)))</formula>
    </cfRule>
  </conditionalFormatting>
  <conditionalFormatting sqref="H20:N24">
    <cfRule type="containsText" dxfId="778" priority="25" operator="containsText" text="Muy Alta">
      <formula>NOT(ISERROR(SEARCH("Muy Alta",H20)))</formula>
    </cfRule>
    <cfRule type="containsText" dxfId="777" priority="26" operator="containsText" text="Alta">
      <formula>NOT(ISERROR(SEARCH("Alta",H20)))</formula>
    </cfRule>
    <cfRule type="containsText" dxfId="776" priority="27" operator="containsText" text="Muy Alta">
      <formula>NOT(ISERROR(SEARCH("Muy Alta",H20)))</formula>
    </cfRule>
    <cfRule type="containsText" dxfId="775" priority="28" operator="containsText" text="Muy Baja">
      <formula>NOT(ISERROR(SEARCH("Muy Baja",H20)))</formula>
    </cfRule>
    <cfRule type="containsText" dxfId="774" priority="29" operator="containsText" text="Baja">
      <formula>NOT(ISERROR(SEARCH("Baja",H20)))</formula>
    </cfRule>
    <cfRule type="containsText" dxfId="773" priority="30" operator="containsText" text="Media">
      <formula>NOT(ISERROR(SEARCH("Media",H20)))</formula>
    </cfRule>
    <cfRule type="containsText" dxfId="772" priority="31" operator="containsText" text="Alta">
      <formula>NOT(ISERROR(SEARCH("Alta",H20)))</formula>
    </cfRule>
    <cfRule type="containsText" dxfId="771" priority="32" operator="containsText" text="Muy Alta">
      <formula>NOT(ISERROR(SEARCH("Muy Alta",H20)))</formula>
    </cfRule>
  </conditionalFormatting>
  <conditionalFormatting sqref="A20 E20">
    <cfRule type="containsText" dxfId="770" priority="19" operator="containsText" text="3- Moderado">
      <formula>NOT(ISERROR(SEARCH("3- Moderado",A20)))</formula>
    </cfRule>
    <cfRule type="containsText" dxfId="769" priority="20" operator="containsText" text="6- Moderado">
      <formula>NOT(ISERROR(SEARCH("6- Moderado",A20)))</formula>
    </cfRule>
    <cfRule type="containsText" dxfId="768" priority="21" operator="containsText" text="4- Moderado">
      <formula>NOT(ISERROR(SEARCH("4- Moderado",A20)))</formula>
    </cfRule>
    <cfRule type="containsText" dxfId="767" priority="22" operator="containsText" text="3- Bajo">
      <formula>NOT(ISERROR(SEARCH("3- Bajo",A20)))</formula>
    </cfRule>
    <cfRule type="containsText" dxfId="766" priority="23" operator="containsText" text="4- Bajo">
      <formula>NOT(ISERROR(SEARCH("4- Bajo",A20)))</formula>
    </cfRule>
    <cfRule type="containsText" dxfId="765" priority="24" operator="containsText" text="1- Bajo">
      <formula>NOT(ISERROR(SEARCH("1- Bajo",A20)))</formula>
    </cfRule>
  </conditionalFormatting>
  <conditionalFormatting sqref="F20:G20">
    <cfRule type="containsText" dxfId="764" priority="13" operator="containsText" text="3- Moderado">
      <formula>NOT(ISERROR(SEARCH("3- Moderado",F20)))</formula>
    </cfRule>
    <cfRule type="containsText" dxfId="763" priority="14" operator="containsText" text="6- Moderado">
      <formula>NOT(ISERROR(SEARCH("6- Moderado",F20)))</formula>
    </cfRule>
    <cfRule type="containsText" dxfId="762" priority="15" operator="containsText" text="4- Moderado">
      <formula>NOT(ISERROR(SEARCH("4- Moderado",F20)))</formula>
    </cfRule>
    <cfRule type="containsText" dxfId="761" priority="16" operator="containsText" text="3- Bajo">
      <formula>NOT(ISERROR(SEARCH("3- Bajo",F20)))</formula>
    </cfRule>
    <cfRule type="containsText" dxfId="760" priority="17" operator="containsText" text="4- Bajo">
      <formula>NOT(ISERROR(SEARCH("4- Bajo",F20)))</formula>
    </cfRule>
    <cfRule type="containsText" dxfId="759" priority="18" operator="containsText" text="1- Bajo">
      <formula>NOT(ISERROR(SEARCH("1- Bajo",F20)))</formula>
    </cfRule>
  </conditionalFormatting>
  <conditionalFormatting sqref="C20">
    <cfRule type="containsText" dxfId="758" priority="7" operator="containsText" text="3- Moderado">
      <formula>NOT(ISERROR(SEARCH("3- Moderado",C20)))</formula>
    </cfRule>
    <cfRule type="containsText" dxfId="757" priority="8" operator="containsText" text="6- Moderado">
      <formula>NOT(ISERROR(SEARCH("6- Moderado",C20)))</formula>
    </cfRule>
    <cfRule type="containsText" dxfId="756" priority="9" operator="containsText" text="4- Moderado">
      <formula>NOT(ISERROR(SEARCH("4- Moderado",C20)))</formula>
    </cfRule>
    <cfRule type="containsText" dxfId="755" priority="10" operator="containsText" text="3- Bajo">
      <formula>NOT(ISERROR(SEARCH("3- Bajo",C20)))</formula>
    </cfRule>
    <cfRule type="containsText" dxfId="754" priority="11" operator="containsText" text="4- Bajo">
      <formula>NOT(ISERROR(SEARCH("4- Bajo",C20)))</formula>
    </cfRule>
    <cfRule type="containsText" dxfId="753" priority="12" operator="containsText" text="1- Bajo">
      <formula>NOT(ISERROR(SEARCH("1- Bajo",C20)))</formula>
    </cfRule>
  </conditionalFormatting>
  <conditionalFormatting sqref="D20">
    <cfRule type="containsText" dxfId="752" priority="1" operator="containsText" text="3- Moderado">
      <formula>NOT(ISERROR(SEARCH("3- Moderado",D20)))</formula>
    </cfRule>
    <cfRule type="containsText" dxfId="751" priority="2" operator="containsText" text="6- Moderado">
      <formula>NOT(ISERROR(SEARCH("6- Moderado",D20)))</formula>
    </cfRule>
    <cfRule type="containsText" dxfId="750" priority="3" operator="containsText" text="4- Moderado">
      <formula>NOT(ISERROR(SEARCH("4- Moderado",D20)))</formula>
    </cfRule>
    <cfRule type="containsText" dxfId="749" priority="4" operator="containsText" text="3- Bajo">
      <formula>NOT(ISERROR(SEARCH("3- Bajo",D20)))</formula>
    </cfRule>
    <cfRule type="containsText" dxfId="748" priority="5" operator="containsText" text="4- Bajo">
      <formula>NOT(ISERROR(SEARCH("4- Bajo",D20)))</formula>
    </cfRule>
    <cfRule type="containsText" dxfId="747" priority="6" operator="containsText" text="1- Bajo">
      <formula>NOT(ISERROR(SEARCH("1- Bajo",D20)))</formula>
    </cfRule>
  </conditionalFormatting>
  <conditionalFormatting sqref="J10:J19">
    <cfRule type="containsText" dxfId="746" priority="1077" operator="containsText" text="Bajo">
      <formula>NOT(ISERROR(SEARCH("Bajo",J10)))</formula>
    </cfRule>
    <cfRule type="containsText" dxfId="745" priority="1078" operator="containsText" text="Moderado">
      <formula>NOT(ISERROR(SEARCH("Moderado",J10)))</formula>
    </cfRule>
    <cfRule type="containsText" dxfId="744" priority="1079" operator="containsText" text="Alto">
      <formula>NOT(ISERROR(SEARCH("Alto",J10)))</formula>
    </cfRule>
    <cfRule type="containsText" dxfId="743" priority="1080" operator="containsText" text="Extremo">
      <formula>NOT(ISERROR(SEARCH("Extremo",J10)))</formula>
    </cfRule>
    <cfRule type="colorScale" priority="1081">
      <colorScale>
        <cfvo type="min"/>
        <cfvo type="max"/>
        <color rgb="FFFF7128"/>
        <color rgb="FFFFEF9C"/>
      </colorScale>
    </cfRule>
  </conditionalFormatting>
  <conditionalFormatting sqref="M10:M19">
    <cfRule type="containsText" dxfId="742" priority="1082" operator="containsText" text="Moderado">
      <formula>NOT(ISERROR(SEARCH("Moderado",M10)))</formula>
    </cfRule>
    <cfRule type="containsText" dxfId="741" priority="1083" operator="containsText" text="Bajo">
      <formula>NOT(ISERROR(SEARCH("Bajo",M10)))</formula>
    </cfRule>
    <cfRule type="containsText" dxfId="740" priority="1084" operator="containsText" text="Moderado">
      <formula>NOT(ISERROR(SEARCH("Moderado",M10)))</formula>
    </cfRule>
    <cfRule type="containsText" dxfId="739" priority="1085" operator="containsText" text="Alto">
      <formula>NOT(ISERROR(SEARCH("Alto",M10)))</formula>
    </cfRule>
    <cfRule type="containsText" dxfId="738" priority="1086" operator="containsText" text="Extremo">
      <formula>NOT(ISERROR(SEARCH("Extremo",M10)))</formula>
    </cfRule>
    <cfRule type="colorScale" priority="1087">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EF2F574E-7013-4D39-A770-E6B1556A1ECB}"/>
    <dataValidation allowBlank="1" showInputMessage="1" showErrorMessage="1" prompt="Registrar qué factor  que ocasina el riesgo: un facot identtficado el contexto._x000a_O  personas, recursos, estilo de direccion , factores externos, , codiciones ambientales" sqref="F8:G8" xr:uid="{BB7A3373-C5C7-4955-8BFE-6CA120F616F2}"/>
    <dataValidation allowBlank="1" showInputMessage="1" showErrorMessage="1" prompt="Que tan factible es que materialize el riesgo?" sqref="H8" xr:uid="{A97A7DFE-A9E6-4847-83F0-0FF6A0FE80DE}"/>
    <dataValidation allowBlank="1" showInputMessage="1" showErrorMessage="1" prompt="El grado de afectación puede ser " sqref="I8" xr:uid="{1A9A03F6-AC54-47C3-A8FA-BC297C5181F2}"/>
    <dataValidation allowBlank="1" showInputMessage="1" showErrorMessage="1" prompt="Describir las actividades que se van a desarrollar para el proyecto" sqref="O7" xr:uid="{C588A40C-0BAB-4789-B34C-10C7D9D075B2}"/>
    <dataValidation allowBlank="1" showInputMessage="1" showErrorMessage="1" prompt="Seleccionar si el responsable es el responsable de las acciones es el nivel central" sqref="P7:P8" xr:uid="{03D93DCA-6687-4B35-A740-2703CE7140C1}"/>
    <dataValidation allowBlank="1" showInputMessage="1" showErrorMessage="1" prompt="seleccionar si el responsable de ejecutar las acciones es el nivel central" sqref="Q8" xr:uid="{EF54A240-812E-4DE8-ADD9-9684332EA8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ACB4-4BA5-41FD-8B10-92E67D599843}">
  <sheetPr>
    <tabColor theme="7" tint="0.59999389629810485"/>
  </sheetPr>
  <dimension ref="A1:JR46"/>
  <sheetViews>
    <sheetView topLeftCell="A39" zoomScale="71" zoomScaleNormal="71" workbookViewId="0">
      <selection activeCell="E20" sqref="E20:E2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40" customFormat="1" ht="16.5" customHeight="1">
      <c r="A1" s="376"/>
      <c r="B1" s="377"/>
      <c r="C1" s="377"/>
      <c r="D1" s="488" t="s">
        <v>546</v>
      </c>
      <c r="E1" s="488"/>
      <c r="F1" s="488"/>
      <c r="G1" s="488"/>
      <c r="H1" s="488"/>
      <c r="I1" s="488"/>
      <c r="J1" s="488"/>
      <c r="K1" s="488"/>
      <c r="L1" s="488"/>
      <c r="M1" s="488"/>
      <c r="N1" s="488"/>
      <c r="O1" s="488"/>
      <c r="P1" s="488"/>
      <c r="Q1" s="489"/>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78"/>
      <c r="B2" s="379"/>
      <c r="C2" s="379"/>
      <c r="D2" s="490"/>
      <c r="E2" s="490"/>
      <c r="F2" s="490"/>
      <c r="G2" s="490"/>
      <c r="H2" s="490"/>
      <c r="I2" s="490"/>
      <c r="J2" s="490"/>
      <c r="K2" s="490"/>
      <c r="L2" s="490"/>
      <c r="M2" s="490"/>
      <c r="N2" s="490"/>
      <c r="O2" s="490"/>
      <c r="P2" s="490"/>
      <c r="Q2" s="491"/>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0"/>
      <c r="E3" s="490"/>
      <c r="F3" s="490"/>
      <c r="G3" s="490"/>
      <c r="H3" s="490"/>
      <c r="I3" s="490"/>
      <c r="J3" s="490"/>
      <c r="K3" s="490"/>
      <c r="L3" s="490"/>
      <c r="M3" s="490"/>
      <c r="N3" s="490"/>
      <c r="O3" s="490"/>
      <c r="P3" s="490"/>
      <c r="Q3" s="491"/>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69" t="s">
        <v>219</v>
      </c>
      <c r="B4" s="370"/>
      <c r="C4" s="371"/>
      <c r="D4" s="372" t="str">
        <f>'Mapa Final'!D4</f>
        <v>Mejoramiento del SIGCMA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69" t="s">
        <v>221</v>
      </c>
      <c r="B5" s="370"/>
      <c r="C5" s="371"/>
      <c r="D5" s="380"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thickTop="1" thickBot="1">
      <c r="A7" s="483" t="s">
        <v>547</v>
      </c>
      <c r="B7" s="484"/>
      <c r="C7" s="484"/>
      <c r="D7" s="484"/>
      <c r="E7" s="484"/>
      <c r="F7" s="485"/>
      <c r="G7" s="163"/>
      <c r="H7" s="486" t="s">
        <v>548</v>
      </c>
      <c r="I7" s="486"/>
      <c r="J7" s="486"/>
      <c r="K7" s="486" t="s">
        <v>549</v>
      </c>
      <c r="L7" s="486"/>
      <c r="M7" s="486"/>
      <c r="N7" s="487" t="s">
        <v>550</v>
      </c>
      <c r="O7" s="492" t="s">
        <v>551</v>
      </c>
      <c r="P7" s="494" t="s">
        <v>552</v>
      </c>
      <c r="Q7" s="495"/>
      <c r="R7" s="494" t="s">
        <v>553</v>
      </c>
      <c r="S7" s="495"/>
      <c r="T7" s="496" t="s">
        <v>566</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555</v>
      </c>
      <c r="I8" s="166" t="s">
        <v>518</v>
      </c>
      <c r="J8" s="166" t="s">
        <v>556</v>
      </c>
      <c r="K8" s="166" t="s">
        <v>555</v>
      </c>
      <c r="L8" s="166" t="s">
        <v>557</v>
      </c>
      <c r="M8" s="166" t="s">
        <v>556</v>
      </c>
      <c r="N8" s="487"/>
      <c r="O8" s="493"/>
      <c r="P8" s="167" t="s">
        <v>558</v>
      </c>
      <c r="Q8" s="167" t="s">
        <v>559</v>
      </c>
      <c r="R8" s="167" t="s">
        <v>560</v>
      </c>
      <c r="S8" s="167" t="s">
        <v>561</v>
      </c>
      <c r="T8" s="496"/>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499"/>
      <c r="B9" s="500"/>
      <c r="C9" s="500"/>
      <c r="D9" s="500"/>
      <c r="E9" s="500"/>
      <c r="F9" s="500"/>
      <c r="G9" s="500"/>
      <c r="H9" s="500"/>
      <c r="I9" s="500"/>
      <c r="J9" s="500"/>
      <c r="K9" s="500"/>
      <c r="L9" s="500"/>
      <c r="M9" s="500"/>
      <c r="N9" s="500"/>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1">
        <f>'Mapa Final'!A10</f>
        <v>1</v>
      </c>
      <c r="B10" s="497" t="str">
        <f>'Mapa Final'!B10</f>
        <v>Demora</v>
      </c>
      <c r="C10" s="504" t="str">
        <f>'Mapa Final'!C10</f>
        <v>Incumplimiento de las metas establecidas</v>
      </c>
      <c r="D10" s="504" t="str">
        <f>'Mapa Final'!D10</f>
        <v xml:space="preserve">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v>
      </c>
      <c r="E10" s="477" t="str">
        <f>'Mapa Final'!E10</f>
        <v>Tardanza en la consolidación y análisis del seguimiento a planes y programas.</v>
      </c>
      <c r="F10" s="477" t="str">
        <f>'Mapa Final'!F10</f>
        <v>Posibilidad de incumplimiento de las metas establecidas debido a la tardanza en la consolidacion y analisis del seguimiento a planes y programas</v>
      </c>
      <c r="G10" s="477" t="str">
        <f>'Mapa Final'!G10</f>
        <v>Ejecución y Administración de Procesos</v>
      </c>
      <c r="H10" s="480" t="str">
        <f>'Mapa Final'!I10</f>
        <v>Baja</v>
      </c>
      <c r="I10" s="522" t="str">
        <f>'Mapa Final'!L10</f>
        <v>Menor</v>
      </c>
      <c r="J10" s="530" t="str">
        <f>'Mapa Final'!N10</f>
        <v>Moderado</v>
      </c>
      <c r="K10" s="516" t="str">
        <f>'Mapa Final'!AA10</f>
        <v>Baja</v>
      </c>
      <c r="L10" s="516" t="str">
        <f>'Mapa Final'!AE10</f>
        <v>Menor</v>
      </c>
      <c r="M10" s="513" t="str">
        <f>'Mapa Final'!AG10</f>
        <v>Moderado</v>
      </c>
      <c r="N10" s="516" t="str">
        <f>'Mapa Final'!AH10</f>
        <v>Aceptar</v>
      </c>
      <c r="O10" s="519"/>
      <c r="P10" s="519"/>
      <c r="Q10" s="526" t="s">
        <v>8</v>
      </c>
      <c r="R10" s="507">
        <v>45108</v>
      </c>
      <c r="S10" s="507">
        <v>45199</v>
      </c>
      <c r="T10" s="510"/>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2"/>
      <c r="B11" s="348"/>
      <c r="C11" s="505"/>
      <c r="D11" s="505"/>
      <c r="E11" s="478"/>
      <c r="F11" s="478"/>
      <c r="G11" s="478"/>
      <c r="H11" s="481"/>
      <c r="I11" s="523"/>
      <c r="J11" s="531"/>
      <c r="K11" s="517"/>
      <c r="L11" s="517"/>
      <c r="M11" s="514"/>
      <c r="N11" s="517"/>
      <c r="O11" s="520"/>
      <c r="P11" s="520"/>
      <c r="Q11" s="527"/>
      <c r="R11" s="508"/>
      <c r="S11" s="508"/>
      <c r="T11" s="51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2"/>
      <c r="B12" s="348"/>
      <c r="C12" s="505"/>
      <c r="D12" s="505"/>
      <c r="E12" s="478"/>
      <c r="F12" s="478"/>
      <c r="G12" s="478"/>
      <c r="H12" s="481"/>
      <c r="I12" s="523"/>
      <c r="J12" s="531"/>
      <c r="K12" s="517"/>
      <c r="L12" s="517"/>
      <c r="M12" s="514"/>
      <c r="N12" s="517"/>
      <c r="O12" s="520"/>
      <c r="P12" s="520"/>
      <c r="Q12" s="527"/>
      <c r="R12" s="508"/>
      <c r="S12" s="508"/>
      <c r="T12" s="51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2"/>
      <c r="B13" s="348"/>
      <c r="C13" s="505"/>
      <c r="D13" s="505"/>
      <c r="E13" s="478"/>
      <c r="F13" s="478"/>
      <c r="G13" s="478"/>
      <c r="H13" s="481"/>
      <c r="I13" s="523"/>
      <c r="J13" s="531"/>
      <c r="K13" s="517"/>
      <c r="L13" s="517"/>
      <c r="M13" s="514"/>
      <c r="N13" s="517"/>
      <c r="O13" s="520"/>
      <c r="P13" s="520"/>
      <c r="Q13" s="527"/>
      <c r="R13" s="508"/>
      <c r="S13" s="508"/>
      <c r="T13" s="51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3"/>
      <c r="B14" s="498"/>
      <c r="C14" s="506"/>
      <c r="D14" s="506"/>
      <c r="E14" s="479"/>
      <c r="F14" s="479"/>
      <c r="G14" s="479"/>
      <c r="H14" s="482"/>
      <c r="I14" s="524"/>
      <c r="J14" s="533"/>
      <c r="K14" s="518"/>
      <c r="L14" s="518"/>
      <c r="M14" s="515"/>
      <c r="N14" s="518"/>
      <c r="O14" s="521"/>
      <c r="P14" s="521"/>
      <c r="Q14" s="528"/>
      <c r="R14" s="509"/>
      <c r="S14" s="509"/>
      <c r="T14" s="51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ht="14.45" customHeight="1">
      <c r="A15" s="501">
        <f>'Mapa Final'!A13</f>
        <v>2</v>
      </c>
      <c r="B15" s="497" t="str">
        <f>'Mapa Final'!B13</f>
        <v>Incumplimiento</v>
      </c>
      <c r="C15" s="504" t="str">
        <f>'Mapa Final'!C13</f>
        <v>Reputacional</v>
      </c>
      <c r="D15" s="504" t="str">
        <f>'Mapa Final'!D13</f>
        <v xml:space="preserve">1. Falta de acciones correctivas, preventivas y de mejora en el desarrollo de planes y programas.
2. Inconsistencia en lo programado.
3.Falta de comunicación y coordinación entre los responsables del proceso.
4. Indicadores desactualizados
</v>
      </c>
      <c r="E15" s="477" t="str">
        <f>'Mapa Final'!E13</f>
        <v>Falta de seguimiento a planes y programas.</v>
      </c>
      <c r="F15" s="477" t="str">
        <f>'Mapa Final'!F13</f>
        <v>Posibilidad de perdida reputacional debido a la falta de seguimiento a planes y programas</v>
      </c>
      <c r="G15" s="477" t="str">
        <f>'Mapa Final'!G13</f>
        <v>Ejecución y Administración de Procesos</v>
      </c>
      <c r="H15" s="480" t="str">
        <f>'Mapa Final'!I13</f>
        <v>Media</v>
      </c>
      <c r="I15" s="522" t="str">
        <f>'Mapa Final'!L13</f>
        <v>Moderado</v>
      </c>
      <c r="J15" s="530" t="str">
        <f>'Mapa Final'!N13</f>
        <v>Moderado</v>
      </c>
      <c r="K15" s="516" t="str">
        <f>'Mapa Final'!AA13</f>
        <v>Baja</v>
      </c>
      <c r="L15" s="516" t="str">
        <f>'Mapa Final'!AE13</f>
        <v>Moderado</v>
      </c>
      <c r="M15" s="513" t="str">
        <f>'Mapa Final'!AG13</f>
        <v>Moderado</v>
      </c>
      <c r="N15" s="516" t="str">
        <f>'Mapa Final'!AH13</f>
        <v>Aceptar</v>
      </c>
      <c r="O15" s="519"/>
      <c r="P15" s="519"/>
      <c r="Q15" s="526" t="s">
        <v>8</v>
      </c>
      <c r="R15" s="507">
        <v>45108</v>
      </c>
      <c r="S15" s="507">
        <v>45199</v>
      </c>
      <c r="T15" s="510"/>
      <c r="U15" s="35"/>
      <c r="V15" s="35"/>
    </row>
    <row r="16" spans="1:278" ht="14.45" customHeight="1">
      <c r="A16" s="502"/>
      <c r="B16" s="348"/>
      <c r="C16" s="505"/>
      <c r="D16" s="505"/>
      <c r="E16" s="478"/>
      <c r="F16" s="478"/>
      <c r="G16" s="478"/>
      <c r="H16" s="481"/>
      <c r="I16" s="523"/>
      <c r="J16" s="531"/>
      <c r="K16" s="517"/>
      <c r="L16" s="517"/>
      <c r="M16" s="514"/>
      <c r="N16" s="517"/>
      <c r="O16" s="520"/>
      <c r="P16" s="520"/>
      <c r="Q16" s="527"/>
      <c r="R16" s="508"/>
      <c r="S16" s="508"/>
      <c r="T16" s="511"/>
      <c r="U16" s="35"/>
      <c r="V16" s="35"/>
    </row>
    <row r="17" spans="1:22" ht="14.45" customHeight="1">
      <c r="A17" s="502"/>
      <c r="B17" s="348"/>
      <c r="C17" s="505"/>
      <c r="D17" s="505"/>
      <c r="E17" s="478"/>
      <c r="F17" s="478"/>
      <c r="G17" s="478"/>
      <c r="H17" s="481"/>
      <c r="I17" s="523"/>
      <c r="J17" s="531"/>
      <c r="K17" s="517"/>
      <c r="L17" s="517"/>
      <c r="M17" s="514"/>
      <c r="N17" s="517"/>
      <c r="O17" s="520"/>
      <c r="P17" s="520"/>
      <c r="Q17" s="527"/>
      <c r="R17" s="508"/>
      <c r="S17" s="508"/>
      <c r="T17" s="511"/>
      <c r="U17" s="35"/>
      <c r="V17" s="35"/>
    </row>
    <row r="18" spans="1:22" ht="14.45" customHeight="1">
      <c r="A18" s="502"/>
      <c r="B18" s="348"/>
      <c r="C18" s="505"/>
      <c r="D18" s="505"/>
      <c r="E18" s="478"/>
      <c r="F18" s="478"/>
      <c r="G18" s="478"/>
      <c r="H18" s="481"/>
      <c r="I18" s="523"/>
      <c r="J18" s="531"/>
      <c r="K18" s="517"/>
      <c r="L18" s="517"/>
      <c r="M18" s="514"/>
      <c r="N18" s="517"/>
      <c r="O18" s="520"/>
      <c r="P18" s="520"/>
      <c r="Q18" s="527"/>
      <c r="R18" s="508"/>
      <c r="S18" s="508"/>
      <c r="T18" s="511"/>
      <c r="U18" s="35"/>
      <c r="V18" s="35"/>
    </row>
    <row r="19" spans="1:22" ht="307.5" customHeight="1">
      <c r="A19" s="502"/>
      <c r="B19" s="348"/>
      <c r="C19" s="505"/>
      <c r="D19" s="505"/>
      <c r="E19" s="478"/>
      <c r="F19" s="478"/>
      <c r="G19" s="478"/>
      <c r="H19" s="481"/>
      <c r="I19" s="529"/>
      <c r="J19" s="532"/>
      <c r="K19" s="525"/>
      <c r="L19" s="525"/>
      <c r="M19" s="514"/>
      <c r="N19" s="525"/>
      <c r="O19" s="520"/>
      <c r="P19" s="520"/>
      <c r="Q19" s="528"/>
      <c r="R19" s="509"/>
      <c r="S19" s="509"/>
      <c r="T19" s="511"/>
      <c r="U19" s="35"/>
      <c r="V19" s="35"/>
    </row>
    <row r="20" spans="1:22" ht="14.45" customHeight="1">
      <c r="A20" s="551">
        <f>'Mapa Final'!A17</f>
        <v>3</v>
      </c>
      <c r="B20" s="551" t="s">
        <v>563</v>
      </c>
      <c r="C20" s="553" t="s">
        <v>269</v>
      </c>
      <c r="D20" s="553" t="s">
        <v>280</v>
      </c>
      <c r="E20" s="554" t="s">
        <v>281</v>
      </c>
      <c r="F20" s="554" t="s">
        <v>282</v>
      </c>
      <c r="G20" s="554" t="s">
        <v>259</v>
      </c>
      <c r="H20" s="555" t="str">
        <f>'Mapa Final'!I17</f>
        <v>Media</v>
      </c>
      <c r="I20" s="556" t="str">
        <f>'Mapa Final'!L17</f>
        <v>Menor</v>
      </c>
      <c r="J20" s="535" t="str">
        <f>'Mapa Final'!N17</f>
        <v>Moderado</v>
      </c>
      <c r="K20" s="538" t="str">
        <f>'Mapa Final'!AA17</f>
        <v>Baja</v>
      </c>
      <c r="L20" s="541" t="str">
        <f>'Mapa Final'!AE17</f>
        <v>Moderado</v>
      </c>
      <c r="M20" s="535" t="str">
        <f>'Mapa Final'!AG17</f>
        <v>Moderado</v>
      </c>
      <c r="N20" s="542" t="str">
        <f>'Mapa Final'!AH17</f>
        <v>Aceptar</v>
      </c>
      <c r="O20" s="545"/>
      <c r="P20" s="545"/>
      <c r="Q20" s="526" t="s">
        <v>8</v>
      </c>
      <c r="R20" s="507">
        <v>45108</v>
      </c>
      <c r="S20" s="507">
        <v>45199</v>
      </c>
      <c r="T20" s="548"/>
      <c r="U20" s="35"/>
      <c r="V20" s="35"/>
    </row>
    <row r="21" spans="1:22" ht="14.45" customHeight="1">
      <c r="A21" s="551"/>
      <c r="B21" s="552"/>
      <c r="C21" s="553"/>
      <c r="D21" s="553"/>
      <c r="E21" s="554"/>
      <c r="F21" s="554"/>
      <c r="G21" s="554"/>
      <c r="H21" s="539"/>
      <c r="I21" s="557"/>
      <c r="J21" s="536"/>
      <c r="K21" s="539"/>
      <c r="L21" s="536"/>
      <c r="M21" s="536"/>
      <c r="N21" s="543"/>
      <c r="O21" s="546"/>
      <c r="P21" s="546"/>
      <c r="Q21" s="527"/>
      <c r="R21" s="508"/>
      <c r="S21" s="508"/>
      <c r="T21" s="549"/>
      <c r="U21" s="35"/>
      <c r="V21" s="35"/>
    </row>
    <row r="22" spans="1:22" ht="14.45" customHeight="1">
      <c r="A22" s="551"/>
      <c r="B22" s="552"/>
      <c r="C22" s="553"/>
      <c r="D22" s="553"/>
      <c r="E22" s="554"/>
      <c r="F22" s="554"/>
      <c r="G22" s="554"/>
      <c r="H22" s="539"/>
      <c r="I22" s="557"/>
      <c r="J22" s="536"/>
      <c r="K22" s="539"/>
      <c r="L22" s="536"/>
      <c r="M22" s="536"/>
      <c r="N22" s="543"/>
      <c r="O22" s="546"/>
      <c r="P22" s="546"/>
      <c r="Q22" s="527"/>
      <c r="R22" s="508"/>
      <c r="S22" s="508"/>
      <c r="T22" s="549"/>
      <c r="U22" s="35"/>
      <c r="V22" s="35"/>
    </row>
    <row r="23" spans="1:22" ht="14.45" customHeight="1">
      <c r="A23" s="551"/>
      <c r="B23" s="552"/>
      <c r="C23" s="553"/>
      <c r="D23" s="553"/>
      <c r="E23" s="554"/>
      <c r="F23" s="554"/>
      <c r="G23" s="554"/>
      <c r="H23" s="539"/>
      <c r="I23" s="557"/>
      <c r="J23" s="536"/>
      <c r="K23" s="539"/>
      <c r="L23" s="536"/>
      <c r="M23" s="536"/>
      <c r="N23" s="543"/>
      <c r="O23" s="546"/>
      <c r="P23" s="546"/>
      <c r="Q23" s="527"/>
      <c r="R23" s="508"/>
      <c r="S23" s="508"/>
      <c r="T23" s="549"/>
      <c r="U23" s="35"/>
      <c r="V23" s="35"/>
    </row>
    <row r="24" spans="1:22" ht="307.5" customHeight="1">
      <c r="A24" s="551"/>
      <c r="B24" s="552"/>
      <c r="C24" s="553"/>
      <c r="D24" s="553"/>
      <c r="E24" s="554"/>
      <c r="F24" s="554"/>
      <c r="G24" s="554"/>
      <c r="H24" s="540"/>
      <c r="I24" s="558"/>
      <c r="J24" s="537"/>
      <c r="K24" s="540"/>
      <c r="L24" s="537"/>
      <c r="M24" s="537"/>
      <c r="N24" s="544"/>
      <c r="O24" s="547"/>
      <c r="P24" s="547"/>
      <c r="Q24" s="528"/>
      <c r="R24" s="509"/>
      <c r="S24" s="509"/>
      <c r="T24" s="550"/>
      <c r="U24" s="35"/>
      <c r="V24" s="35"/>
    </row>
    <row r="25" spans="1:22" ht="14.45" customHeight="1">
      <c r="A25" s="501">
        <f>'Mapa Final'!A21</f>
        <v>4</v>
      </c>
      <c r="B25" s="497" t="str">
        <f>'Mapa Final'!B21</f>
        <v>Corrupción</v>
      </c>
      <c r="C25" s="504" t="str">
        <f>'Mapa Final'!C21</f>
        <v>Reputacional(Corrupción)</v>
      </c>
      <c r="D25" s="504"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7" t="str">
        <f>'Mapa Final'!E21</f>
        <v xml:space="preserve">Carencia de transparencia, etica y valores . </v>
      </c>
      <c r="F25" s="477" t="str">
        <f>'Mapa Final'!F21</f>
        <v xml:space="preserve">Posibilidad de actos indebidos de  los servidores judiciales debido a  la carencia en transparencia, etica y valores </v>
      </c>
      <c r="G25" s="477" t="str">
        <f>'Mapa Final'!G21</f>
        <v>Fraude Interno</v>
      </c>
      <c r="H25" s="480" t="str">
        <f>'Mapa Final'!I21</f>
        <v>Muy Alta</v>
      </c>
      <c r="I25" s="522" t="str">
        <f>'Mapa Final'!L21</f>
        <v>Mayor</v>
      </c>
      <c r="J25" s="530" t="str">
        <f>'Mapa Final'!N21</f>
        <v xml:space="preserve">Alto </v>
      </c>
      <c r="K25" s="516" t="str">
        <f>'Mapa Final'!AA21</f>
        <v>Media</v>
      </c>
      <c r="L25" s="516" t="str">
        <f>'Mapa Final'!AE21</f>
        <v>Mayor</v>
      </c>
      <c r="M25" s="513" t="str">
        <f>'Mapa Final'!AG21</f>
        <v xml:space="preserve">Alto </v>
      </c>
      <c r="N25" s="516" t="str">
        <f>'Mapa Final'!AH21</f>
        <v>Reducir(mitigar)</v>
      </c>
      <c r="O25" s="519"/>
      <c r="P25" s="519"/>
      <c r="Q25" s="526" t="s">
        <v>8</v>
      </c>
      <c r="R25" s="507">
        <v>45108</v>
      </c>
      <c r="S25" s="507">
        <v>45199</v>
      </c>
      <c r="T25" s="510"/>
    </row>
    <row r="26" spans="1:22" ht="14.45" customHeight="1">
      <c r="A26" s="502"/>
      <c r="B26" s="348"/>
      <c r="C26" s="505"/>
      <c r="D26" s="505"/>
      <c r="E26" s="478"/>
      <c r="F26" s="478"/>
      <c r="G26" s="478"/>
      <c r="H26" s="481"/>
      <c r="I26" s="523"/>
      <c r="J26" s="531"/>
      <c r="K26" s="517"/>
      <c r="L26" s="517"/>
      <c r="M26" s="514"/>
      <c r="N26" s="517"/>
      <c r="O26" s="520"/>
      <c r="P26" s="520"/>
      <c r="Q26" s="527"/>
      <c r="R26" s="508"/>
      <c r="S26" s="508"/>
      <c r="T26" s="511"/>
    </row>
    <row r="27" spans="1:22" ht="14.45" customHeight="1">
      <c r="A27" s="502"/>
      <c r="B27" s="348"/>
      <c r="C27" s="505"/>
      <c r="D27" s="505"/>
      <c r="E27" s="478"/>
      <c r="F27" s="478"/>
      <c r="G27" s="478"/>
      <c r="H27" s="481"/>
      <c r="I27" s="523"/>
      <c r="J27" s="531"/>
      <c r="K27" s="517"/>
      <c r="L27" s="517"/>
      <c r="M27" s="514"/>
      <c r="N27" s="517"/>
      <c r="O27" s="520"/>
      <c r="P27" s="520"/>
      <c r="Q27" s="527"/>
      <c r="R27" s="508"/>
      <c r="S27" s="508"/>
      <c r="T27" s="511"/>
    </row>
    <row r="28" spans="1:22" ht="14.45" customHeight="1">
      <c r="A28" s="502"/>
      <c r="B28" s="348"/>
      <c r="C28" s="505"/>
      <c r="D28" s="505"/>
      <c r="E28" s="478"/>
      <c r="F28" s="478"/>
      <c r="G28" s="478"/>
      <c r="H28" s="481"/>
      <c r="I28" s="523"/>
      <c r="J28" s="531"/>
      <c r="K28" s="517"/>
      <c r="L28" s="517"/>
      <c r="M28" s="514"/>
      <c r="N28" s="517"/>
      <c r="O28" s="520"/>
      <c r="P28" s="520"/>
      <c r="Q28" s="527"/>
      <c r="R28" s="508"/>
      <c r="S28" s="508"/>
      <c r="T28" s="511"/>
    </row>
    <row r="29" spans="1:22" ht="277.5" customHeight="1">
      <c r="A29" s="503"/>
      <c r="B29" s="498"/>
      <c r="C29" s="506"/>
      <c r="D29" s="506"/>
      <c r="E29" s="479"/>
      <c r="F29" s="479"/>
      <c r="G29" s="479"/>
      <c r="H29" s="482"/>
      <c r="I29" s="524"/>
      <c r="J29" s="533"/>
      <c r="K29" s="518"/>
      <c r="L29" s="518"/>
      <c r="M29" s="515"/>
      <c r="N29" s="518"/>
      <c r="O29" s="521"/>
      <c r="P29" s="521"/>
      <c r="Q29" s="528"/>
      <c r="R29" s="509"/>
      <c r="S29" s="509"/>
      <c r="T29" s="512"/>
    </row>
    <row r="30" spans="1:22" ht="14.45" customHeight="1">
      <c r="A30" s="501">
        <f>'Mapa Final'!A26</f>
        <v>5</v>
      </c>
      <c r="B30" s="497" t="str">
        <f>'Mapa Final'!B26</f>
        <v>Interrupción o demora en el Servicio Público de Administrar  Justicia.</v>
      </c>
      <c r="C30" s="504" t="str">
        <f>'Mapa Final'!C26</f>
        <v>Afectación en la Prestación del Servicio de Justicia</v>
      </c>
      <c r="D30" s="504" t="str">
        <f>'Mapa Final'!D26</f>
        <v>1. Paros que afecten la prestación del servicio.  
2. Huelgas, protestas ciudadana
3. Disturbios o hechos violentos
4.Pandemia
5.Emergencias Ambientales</v>
      </c>
      <c r="E30" s="477" t="str">
        <f>'Mapa Final'!E26</f>
        <v>Suceso de fuerza mayor que imposibilitan la gestión judicial</v>
      </c>
      <c r="F30" s="477" t="str">
        <f>'Mapa Final'!F26</f>
        <v>Posibilidad de  afectación en la Prestación del Servicio de Justicia debido a un suceso de fuerza mayor que imposibilita la gestión judicial</v>
      </c>
      <c r="G30" s="477" t="str">
        <f>'Mapa Final'!G26</f>
        <v>Usuarios, productos y prácticas organizacionales</v>
      </c>
      <c r="H30" s="480" t="str">
        <f>'Mapa Final'!I26</f>
        <v>Muy Alta</v>
      </c>
      <c r="I30" s="522" t="str">
        <f>'Mapa Final'!L26</f>
        <v>Moderado</v>
      </c>
      <c r="J30" s="530" t="str">
        <f>'Mapa Final'!N26</f>
        <v xml:space="preserve">Alto </v>
      </c>
      <c r="K30" s="516" t="str">
        <f>'Mapa Final'!AA26</f>
        <v>Media</v>
      </c>
      <c r="L30" s="516" t="str">
        <f>'Mapa Final'!AE26</f>
        <v>Moderado</v>
      </c>
      <c r="M30" s="513" t="str">
        <f>'Mapa Final'!AG26</f>
        <v>Moderado</v>
      </c>
      <c r="N30" s="516" t="str">
        <f>'Mapa Final'!AH26</f>
        <v>Aceptar</v>
      </c>
      <c r="O30" s="519"/>
      <c r="P30" s="519"/>
      <c r="Q30" s="526" t="s">
        <v>8</v>
      </c>
      <c r="R30" s="507">
        <v>45108</v>
      </c>
      <c r="S30" s="507">
        <v>45199</v>
      </c>
      <c r="T30" s="534"/>
    </row>
    <row r="31" spans="1:22" ht="14.45" customHeight="1">
      <c r="A31" s="502"/>
      <c r="B31" s="348"/>
      <c r="C31" s="505"/>
      <c r="D31" s="505"/>
      <c r="E31" s="478"/>
      <c r="F31" s="478"/>
      <c r="G31" s="478"/>
      <c r="H31" s="481"/>
      <c r="I31" s="523"/>
      <c r="J31" s="531"/>
      <c r="K31" s="517"/>
      <c r="L31" s="517"/>
      <c r="M31" s="514"/>
      <c r="N31" s="517"/>
      <c r="O31" s="520"/>
      <c r="P31" s="520"/>
      <c r="Q31" s="527"/>
      <c r="R31" s="508"/>
      <c r="S31" s="508"/>
      <c r="T31" s="508"/>
    </row>
    <row r="32" spans="1:22" ht="14.45" customHeight="1">
      <c r="A32" s="502"/>
      <c r="B32" s="348"/>
      <c r="C32" s="505"/>
      <c r="D32" s="505"/>
      <c r="E32" s="478"/>
      <c r="F32" s="478"/>
      <c r="G32" s="478"/>
      <c r="H32" s="481"/>
      <c r="I32" s="523"/>
      <c r="J32" s="531"/>
      <c r="K32" s="517"/>
      <c r="L32" s="517"/>
      <c r="M32" s="514"/>
      <c r="N32" s="517"/>
      <c r="O32" s="520"/>
      <c r="P32" s="520"/>
      <c r="Q32" s="527"/>
      <c r="R32" s="508"/>
      <c r="S32" s="508"/>
      <c r="T32" s="508"/>
    </row>
    <row r="33" spans="1:20" ht="14.45" customHeight="1">
      <c r="A33" s="502"/>
      <c r="B33" s="348"/>
      <c r="C33" s="505"/>
      <c r="D33" s="505"/>
      <c r="E33" s="478"/>
      <c r="F33" s="478"/>
      <c r="G33" s="478"/>
      <c r="H33" s="481"/>
      <c r="I33" s="523"/>
      <c r="J33" s="531"/>
      <c r="K33" s="517"/>
      <c r="L33" s="517"/>
      <c r="M33" s="514"/>
      <c r="N33" s="517"/>
      <c r="O33" s="520"/>
      <c r="P33" s="520"/>
      <c r="Q33" s="527"/>
      <c r="R33" s="508"/>
      <c r="S33" s="508"/>
      <c r="T33" s="508"/>
    </row>
    <row r="34" spans="1:20" ht="102.75" customHeight="1">
      <c r="A34" s="503"/>
      <c r="B34" s="498"/>
      <c r="C34" s="506"/>
      <c r="D34" s="506"/>
      <c r="E34" s="479"/>
      <c r="F34" s="479"/>
      <c r="G34" s="479"/>
      <c r="H34" s="482"/>
      <c r="I34" s="524"/>
      <c r="J34" s="533"/>
      <c r="K34" s="518"/>
      <c r="L34" s="518"/>
      <c r="M34" s="515"/>
      <c r="N34" s="518"/>
      <c r="O34" s="521"/>
      <c r="P34" s="521"/>
      <c r="Q34" s="528"/>
      <c r="R34" s="509"/>
      <c r="S34" s="509"/>
      <c r="T34" s="509"/>
    </row>
    <row r="35" spans="1:20" ht="14.45" customHeight="1">
      <c r="A35" s="501">
        <f>'Mapa Final'!A31</f>
        <v>6</v>
      </c>
      <c r="B35" s="497" t="str">
        <f>'Mapa Final'!B31</f>
        <v>Inaplicabilidad de la normavidad ambiental vigente</v>
      </c>
      <c r="C35" s="504" t="str">
        <f>'Mapa Final'!C31</f>
        <v xml:space="preserve"> Afectación Ambiental</v>
      </c>
      <c r="D35" s="504"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7" t="str">
        <f>'Mapa Final'!E31</f>
        <v>Desconocimiento de los lineamientos ambientales y normatividad  ambiental vigente</v>
      </c>
      <c r="F35" s="477" t="str">
        <f>'Mapa Final'!F31</f>
        <v>Posibilidad de afectación ambiental debido al desconocimiento de las lineamientos ambientales y normatividad ambiental vigente</v>
      </c>
      <c r="G35" s="477" t="str">
        <f>'Mapa Final'!G31</f>
        <v>Eventos Ambientales Internos</v>
      </c>
      <c r="H35" s="480" t="str">
        <f>'Mapa Final'!I31</f>
        <v>Media</v>
      </c>
      <c r="I35" s="522" t="str">
        <f>'Mapa Final'!L31</f>
        <v>Moderado</v>
      </c>
      <c r="J35" s="530" t="str">
        <f>'Mapa Final'!N31</f>
        <v>Moderado</v>
      </c>
      <c r="K35" s="516" t="str">
        <f>'Mapa Final'!AA31</f>
        <v>Baja</v>
      </c>
      <c r="L35" s="516" t="str">
        <f>'Mapa Final'!AE31</f>
        <v>Moderado</v>
      </c>
      <c r="M35" s="513" t="str">
        <f>'Mapa Final'!AG31</f>
        <v>Moderado</v>
      </c>
      <c r="N35" s="516" t="str">
        <f>'Mapa Final'!AH31</f>
        <v>Aceptar</v>
      </c>
      <c r="O35" s="519"/>
      <c r="P35" s="519"/>
      <c r="Q35" s="526" t="s">
        <v>8</v>
      </c>
      <c r="R35" s="507">
        <v>45108</v>
      </c>
      <c r="S35" s="507">
        <v>45199</v>
      </c>
      <c r="T35" s="534"/>
    </row>
    <row r="36" spans="1:20" ht="14.45" customHeight="1">
      <c r="A36" s="502"/>
      <c r="B36" s="348"/>
      <c r="C36" s="505"/>
      <c r="D36" s="505"/>
      <c r="E36" s="478"/>
      <c r="F36" s="478"/>
      <c r="G36" s="478"/>
      <c r="H36" s="481"/>
      <c r="I36" s="523"/>
      <c r="J36" s="531"/>
      <c r="K36" s="517"/>
      <c r="L36" s="517"/>
      <c r="M36" s="514"/>
      <c r="N36" s="517"/>
      <c r="O36" s="520"/>
      <c r="P36" s="520"/>
      <c r="Q36" s="527"/>
      <c r="R36" s="508"/>
      <c r="S36" s="508"/>
      <c r="T36" s="508"/>
    </row>
    <row r="37" spans="1:20" ht="14.45" customHeight="1">
      <c r="A37" s="502"/>
      <c r="B37" s="348"/>
      <c r="C37" s="505"/>
      <c r="D37" s="505"/>
      <c r="E37" s="478"/>
      <c r="F37" s="478"/>
      <c r="G37" s="478"/>
      <c r="H37" s="481"/>
      <c r="I37" s="523"/>
      <c r="J37" s="531"/>
      <c r="K37" s="517"/>
      <c r="L37" s="517"/>
      <c r="M37" s="514"/>
      <c r="N37" s="517"/>
      <c r="O37" s="520"/>
      <c r="P37" s="520"/>
      <c r="Q37" s="527"/>
      <c r="R37" s="508"/>
      <c r="S37" s="508"/>
      <c r="T37" s="508"/>
    </row>
    <row r="38" spans="1:20" ht="14.45" customHeight="1">
      <c r="A38" s="502"/>
      <c r="B38" s="348"/>
      <c r="C38" s="505"/>
      <c r="D38" s="505"/>
      <c r="E38" s="478"/>
      <c r="F38" s="478"/>
      <c r="G38" s="478"/>
      <c r="H38" s="481"/>
      <c r="I38" s="523"/>
      <c r="J38" s="531"/>
      <c r="K38" s="517"/>
      <c r="L38" s="517"/>
      <c r="M38" s="514"/>
      <c r="N38" s="517"/>
      <c r="O38" s="520"/>
      <c r="P38" s="520"/>
      <c r="Q38" s="527"/>
      <c r="R38" s="508"/>
      <c r="S38" s="508"/>
      <c r="T38" s="508"/>
    </row>
    <row r="39" spans="1:20" ht="278.25" customHeight="1">
      <c r="A39" s="503"/>
      <c r="B39" s="498"/>
      <c r="C39" s="506"/>
      <c r="D39" s="506"/>
      <c r="E39" s="479"/>
      <c r="F39" s="479"/>
      <c r="G39" s="479"/>
      <c r="H39" s="482"/>
      <c r="I39" s="524"/>
      <c r="J39" s="533"/>
      <c r="K39" s="518"/>
      <c r="L39" s="518"/>
      <c r="M39" s="515"/>
      <c r="N39" s="518"/>
      <c r="O39" s="521"/>
      <c r="P39" s="521"/>
      <c r="Q39" s="528"/>
      <c r="R39" s="509"/>
      <c r="S39" s="509"/>
      <c r="T39" s="509"/>
    </row>
    <row r="40" spans="1:20" ht="15"/>
    <row r="41" spans="1:20" ht="15"/>
    <row r="42" spans="1:20" ht="15"/>
    <row r="43" spans="1:20" ht="15"/>
    <row r="44" spans="1:20" ht="15"/>
    <row r="45" spans="1:20" ht="15"/>
    <row r="46" spans="1:20" ht="15"/>
  </sheetData>
  <mergeCells count="139">
    <mergeCell ref="Q30:Q34"/>
    <mergeCell ref="R30:R34"/>
    <mergeCell ref="R35:R39"/>
    <mergeCell ref="S35:S39"/>
    <mergeCell ref="T35:T39"/>
    <mergeCell ref="L35:L39"/>
    <mergeCell ref="M35:M39"/>
    <mergeCell ref="N35:N39"/>
    <mergeCell ref="O35:O39"/>
    <mergeCell ref="P35:P39"/>
    <mergeCell ref="Q35:Q39"/>
    <mergeCell ref="N30:N34"/>
    <mergeCell ref="O30:O34"/>
    <mergeCell ref="F35:F39"/>
    <mergeCell ref="G35:G39"/>
    <mergeCell ref="H35:H39"/>
    <mergeCell ref="I35:I39"/>
    <mergeCell ref="J35:J39"/>
    <mergeCell ref="K35:K39"/>
    <mergeCell ref="P30:P34"/>
    <mergeCell ref="A35:A39"/>
    <mergeCell ref="B35:B39"/>
    <mergeCell ref="C35:C39"/>
    <mergeCell ref="D35:D39"/>
    <mergeCell ref="E35:E39"/>
    <mergeCell ref="J30:J34"/>
    <mergeCell ref="K30:K34"/>
    <mergeCell ref="L30:L34"/>
    <mergeCell ref="M30:M34"/>
    <mergeCell ref="T25:T29"/>
    <mergeCell ref="A30:A34"/>
    <mergeCell ref="B30:B34"/>
    <mergeCell ref="C30:C34"/>
    <mergeCell ref="D30:D34"/>
    <mergeCell ref="E30:E34"/>
    <mergeCell ref="F30:F34"/>
    <mergeCell ref="G30:G34"/>
    <mergeCell ref="H30:H34"/>
    <mergeCell ref="I30:I34"/>
    <mergeCell ref="N25:N29"/>
    <mergeCell ref="O25:O29"/>
    <mergeCell ref="P25:P29"/>
    <mergeCell ref="Q25:Q29"/>
    <mergeCell ref="R25:R29"/>
    <mergeCell ref="S25:S29"/>
    <mergeCell ref="H25:H29"/>
    <mergeCell ref="I25:I29"/>
    <mergeCell ref="J25:J29"/>
    <mergeCell ref="K25:K29"/>
    <mergeCell ref="L25:L29"/>
    <mergeCell ref="M25:M29"/>
    <mergeCell ref="S30:S34"/>
    <mergeCell ref="T30:T34"/>
    <mergeCell ref="A25:A29"/>
    <mergeCell ref="B25:B29"/>
    <mergeCell ref="C25:C29"/>
    <mergeCell ref="D25:D29"/>
    <mergeCell ref="E25:E29"/>
    <mergeCell ref="F25:F29"/>
    <mergeCell ref="G25:G29"/>
    <mergeCell ref="L20:L24"/>
    <mergeCell ref="M20:M24"/>
    <mergeCell ref="F20:F24"/>
    <mergeCell ref="G20:G24"/>
    <mergeCell ref="H20:H24"/>
    <mergeCell ref="I20:I24"/>
    <mergeCell ref="J20:J24"/>
    <mergeCell ref="K20:K24"/>
    <mergeCell ref="P15:P19"/>
    <mergeCell ref="Q15:Q19"/>
    <mergeCell ref="R15:R19"/>
    <mergeCell ref="S15:S19"/>
    <mergeCell ref="T15:T19"/>
    <mergeCell ref="A20:A24"/>
    <mergeCell ref="B20:B24"/>
    <mergeCell ref="C20:C24"/>
    <mergeCell ref="D20:D24"/>
    <mergeCell ref="E20:E24"/>
    <mergeCell ref="J15:J19"/>
    <mergeCell ref="K15:K19"/>
    <mergeCell ref="L15:L19"/>
    <mergeCell ref="M15:M19"/>
    <mergeCell ref="N15:N19"/>
    <mergeCell ref="O15:O19"/>
    <mergeCell ref="R20:R24"/>
    <mergeCell ref="S20:S24"/>
    <mergeCell ref="T20:T24"/>
    <mergeCell ref="N20:N24"/>
    <mergeCell ref="O20:O24"/>
    <mergeCell ref="P20:P24"/>
    <mergeCell ref="Q20:Q24"/>
    <mergeCell ref="A15:A19"/>
    <mergeCell ref="B15:B19"/>
    <mergeCell ref="C15:C19"/>
    <mergeCell ref="D15:D19"/>
    <mergeCell ref="E15:E19"/>
    <mergeCell ref="F15:F19"/>
    <mergeCell ref="G15:G19"/>
    <mergeCell ref="H15:H19"/>
    <mergeCell ref="I15:I19"/>
    <mergeCell ref="A9:N9"/>
    <mergeCell ref="A10:A14"/>
    <mergeCell ref="B10:B14"/>
    <mergeCell ref="C10:C14"/>
    <mergeCell ref="D10:D14"/>
    <mergeCell ref="E10:E14"/>
    <mergeCell ref="R10:R14"/>
    <mergeCell ref="S10:S14"/>
    <mergeCell ref="T10:T14"/>
    <mergeCell ref="N10:N14"/>
    <mergeCell ref="O10:O14"/>
    <mergeCell ref="P10:P14"/>
    <mergeCell ref="Q10:Q14"/>
    <mergeCell ref="L10:L14"/>
    <mergeCell ref="M10:M14"/>
    <mergeCell ref="F10:F14"/>
    <mergeCell ref="G10:G14"/>
    <mergeCell ref="H10:H14"/>
    <mergeCell ref="I10:I14"/>
    <mergeCell ref="J10:J14"/>
    <mergeCell ref="K10:K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40:J1048576 A7:B7">
    <cfRule type="containsText" dxfId="737" priority="774" operator="containsText" text="3- Moderado">
      <formula>NOT(ISERROR(SEARCH("3- Moderado",A7)))</formula>
    </cfRule>
    <cfRule type="containsText" dxfId="736" priority="775" operator="containsText" text="6- Moderado">
      <formula>NOT(ISERROR(SEARCH("6- Moderado",A7)))</formula>
    </cfRule>
    <cfRule type="containsText" dxfId="735" priority="776" operator="containsText" text="4- Moderado">
      <formula>NOT(ISERROR(SEARCH("4- Moderado",A7)))</formula>
    </cfRule>
    <cfRule type="containsText" dxfId="734" priority="777" operator="containsText" text="3- Bajo">
      <formula>NOT(ISERROR(SEARCH("3- Bajo",A7)))</formula>
    </cfRule>
    <cfRule type="containsText" dxfId="733" priority="778" operator="containsText" text="4- Bajo">
      <formula>NOT(ISERROR(SEARCH("4- Bajo",A7)))</formula>
    </cfRule>
    <cfRule type="containsText" dxfId="732" priority="779" operator="containsText" text="1- Bajo">
      <formula>NOT(ISERROR(SEARCH("1- Bajo",A7)))</formula>
    </cfRule>
  </conditionalFormatting>
  <conditionalFormatting sqref="H8:J8">
    <cfRule type="containsText" dxfId="731" priority="767" operator="containsText" text="3- Moderado">
      <formula>NOT(ISERROR(SEARCH("3- Moderado",H8)))</formula>
    </cfRule>
    <cfRule type="containsText" dxfId="730" priority="768" operator="containsText" text="6- Moderado">
      <formula>NOT(ISERROR(SEARCH("6- Moderado",H8)))</formula>
    </cfRule>
    <cfRule type="containsText" dxfId="729" priority="769" operator="containsText" text="4- Moderado">
      <formula>NOT(ISERROR(SEARCH("4- Moderado",H8)))</formula>
    </cfRule>
    <cfRule type="containsText" dxfId="728" priority="770" operator="containsText" text="3- Bajo">
      <formula>NOT(ISERROR(SEARCH("3- Bajo",H8)))</formula>
    </cfRule>
    <cfRule type="containsText" dxfId="727" priority="771" operator="containsText" text="4- Bajo">
      <formula>NOT(ISERROR(SEARCH("4- Bajo",H8)))</formula>
    </cfRule>
    <cfRule type="containsText" dxfId="726" priority="773" operator="containsText" text="1- Bajo">
      <formula>NOT(ISERROR(SEARCH("1- Bajo",H8)))</formula>
    </cfRule>
  </conditionalFormatting>
  <conditionalFormatting sqref="J8 J40:J1048576">
    <cfRule type="containsText" dxfId="725" priority="756" operator="containsText" text="25- Extremo">
      <formula>NOT(ISERROR(SEARCH("25- Extremo",J8)))</formula>
    </cfRule>
    <cfRule type="containsText" dxfId="724" priority="757" operator="containsText" text="20- Extremo">
      <formula>NOT(ISERROR(SEARCH("20- Extremo",J8)))</formula>
    </cfRule>
    <cfRule type="containsText" dxfId="723" priority="758" operator="containsText" text="15- Extremo">
      <formula>NOT(ISERROR(SEARCH("15- Extremo",J8)))</formula>
    </cfRule>
    <cfRule type="containsText" dxfId="722" priority="759" operator="containsText" text="10- Extremo">
      <formula>NOT(ISERROR(SEARCH("10- Extremo",J8)))</formula>
    </cfRule>
    <cfRule type="containsText" dxfId="721" priority="760" operator="containsText" text="5- Extremo">
      <formula>NOT(ISERROR(SEARCH("5- Extremo",J8)))</formula>
    </cfRule>
    <cfRule type="containsText" dxfId="720" priority="761" operator="containsText" text="12- Alto">
      <formula>NOT(ISERROR(SEARCH("12- Alto",J8)))</formula>
    </cfRule>
    <cfRule type="containsText" dxfId="719" priority="762" operator="containsText" text="10- Alto">
      <formula>NOT(ISERROR(SEARCH("10- Alto",J8)))</formula>
    </cfRule>
    <cfRule type="containsText" dxfId="718" priority="763" operator="containsText" text="9- Alto">
      <formula>NOT(ISERROR(SEARCH("9- Alto",J8)))</formula>
    </cfRule>
    <cfRule type="containsText" dxfId="717" priority="764" operator="containsText" text="8- Alto">
      <formula>NOT(ISERROR(SEARCH("8- Alto",J8)))</formula>
    </cfRule>
    <cfRule type="containsText" dxfId="716" priority="765" operator="containsText" text="5- Alto">
      <formula>NOT(ISERROR(SEARCH("5- Alto",J8)))</formula>
    </cfRule>
    <cfRule type="containsText" dxfId="715" priority="766" operator="containsText" text="4- Alto">
      <formula>NOT(ISERROR(SEARCH("4- Alto",J8)))</formula>
    </cfRule>
    <cfRule type="containsText" dxfId="714" priority="772" operator="containsText" text="2- Bajo">
      <formula>NOT(ISERROR(SEARCH("2- Bajo",J8)))</formula>
    </cfRule>
  </conditionalFormatting>
  <conditionalFormatting sqref="K8">
    <cfRule type="containsText" dxfId="713" priority="726" operator="containsText" text="3- Moderado">
      <formula>NOT(ISERROR(SEARCH("3- Moderado",K8)))</formula>
    </cfRule>
    <cfRule type="containsText" dxfId="712" priority="727" operator="containsText" text="6- Moderado">
      <formula>NOT(ISERROR(SEARCH("6- Moderado",K8)))</formula>
    </cfRule>
    <cfRule type="containsText" dxfId="711" priority="728" operator="containsText" text="4- Moderado">
      <formula>NOT(ISERROR(SEARCH("4- Moderado",K8)))</formula>
    </cfRule>
    <cfRule type="containsText" dxfId="710" priority="729" operator="containsText" text="3- Bajo">
      <formula>NOT(ISERROR(SEARCH("3- Bajo",K8)))</formula>
    </cfRule>
    <cfRule type="containsText" dxfId="709" priority="730" operator="containsText" text="4- Bajo">
      <formula>NOT(ISERROR(SEARCH("4- Bajo",K8)))</formula>
    </cfRule>
    <cfRule type="containsText" dxfId="708" priority="731" operator="containsText" text="1- Bajo">
      <formula>NOT(ISERROR(SEARCH("1- Bajo",K8)))</formula>
    </cfRule>
  </conditionalFormatting>
  <conditionalFormatting sqref="L8">
    <cfRule type="containsText" dxfId="707" priority="720" operator="containsText" text="3- Moderado">
      <formula>NOT(ISERROR(SEARCH("3- Moderado",L8)))</formula>
    </cfRule>
    <cfRule type="containsText" dxfId="706" priority="721" operator="containsText" text="6- Moderado">
      <formula>NOT(ISERROR(SEARCH("6- Moderado",L8)))</formula>
    </cfRule>
    <cfRule type="containsText" dxfId="705" priority="722" operator="containsText" text="4- Moderado">
      <formula>NOT(ISERROR(SEARCH("4- Moderado",L8)))</formula>
    </cfRule>
    <cfRule type="containsText" dxfId="704" priority="723" operator="containsText" text="3- Bajo">
      <formula>NOT(ISERROR(SEARCH("3- Bajo",L8)))</formula>
    </cfRule>
    <cfRule type="containsText" dxfId="703" priority="724" operator="containsText" text="4- Bajo">
      <formula>NOT(ISERROR(SEARCH("4- Bajo",L8)))</formula>
    </cfRule>
    <cfRule type="containsText" dxfId="702" priority="725" operator="containsText" text="1- Bajo">
      <formula>NOT(ISERROR(SEARCH("1- Bajo",L8)))</formula>
    </cfRule>
  </conditionalFormatting>
  <conditionalFormatting sqref="M8">
    <cfRule type="containsText" dxfId="701" priority="714" operator="containsText" text="3- Moderado">
      <formula>NOT(ISERROR(SEARCH("3- Moderado",M8)))</formula>
    </cfRule>
    <cfRule type="containsText" dxfId="700" priority="715" operator="containsText" text="6- Moderado">
      <formula>NOT(ISERROR(SEARCH("6- Moderado",M8)))</formula>
    </cfRule>
    <cfRule type="containsText" dxfId="699" priority="716" operator="containsText" text="4- Moderado">
      <formula>NOT(ISERROR(SEARCH("4- Moderado",M8)))</formula>
    </cfRule>
    <cfRule type="containsText" dxfId="698" priority="717" operator="containsText" text="3- Bajo">
      <formula>NOT(ISERROR(SEARCH("3- Bajo",M8)))</formula>
    </cfRule>
    <cfRule type="containsText" dxfId="697" priority="718" operator="containsText" text="4- Bajo">
      <formula>NOT(ISERROR(SEARCH("4- Bajo",M8)))</formula>
    </cfRule>
    <cfRule type="containsText" dxfId="696" priority="719" operator="containsText" text="1- Bajo">
      <formula>NOT(ISERROR(SEARCH("1- Bajo",M8)))</formula>
    </cfRule>
  </conditionalFormatting>
  <conditionalFormatting sqref="K10:L10 K15:L15">
    <cfRule type="containsText" dxfId="695" priority="343" operator="containsText" text="3- Moderado">
      <formula>NOT(ISERROR(SEARCH("3- Moderado",K10)))</formula>
    </cfRule>
    <cfRule type="containsText" dxfId="694" priority="344" operator="containsText" text="6- Moderado">
      <formula>NOT(ISERROR(SEARCH("6- Moderado",K10)))</formula>
    </cfRule>
    <cfRule type="containsText" dxfId="693" priority="345" operator="containsText" text="4- Moderado">
      <formula>NOT(ISERROR(SEARCH("4- Moderado",K10)))</formula>
    </cfRule>
    <cfRule type="containsText" dxfId="692" priority="346" operator="containsText" text="3- Bajo">
      <formula>NOT(ISERROR(SEARCH("3- Bajo",K10)))</formula>
    </cfRule>
    <cfRule type="containsText" dxfId="691" priority="347" operator="containsText" text="4- Bajo">
      <formula>NOT(ISERROR(SEARCH("4- Bajo",K10)))</formula>
    </cfRule>
    <cfRule type="containsText" dxfId="690" priority="348" operator="containsText" text="1- Bajo">
      <formula>NOT(ISERROR(SEARCH("1- Bajo",K10)))</formula>
    </cfRule>
  </conditionalFormatting>
  <conditionalFormatting sqref="H10:I10 H15:I15">
    <cfRule type="containsText" dxfId="689" priority="337" operator="containsText" text="3- Moderado">
      <formula>NOT(ISERROR(SEARCH("3- Moderado",H10)))</formula>
    </cfRule>
    <cfRule type="containsText" dxfId="688" priority="338" operator="containsText" text="6- Moderado">
      <formula>NOT(ISERROR(SEARCH("6- Moderado",H10)))</formula>
    </cfRule>
    <cfRule type="containsText" dxfId="687" priority="339" operator="containsText" text="4- Moderado">
      <formula>NOT(ISERROR(SEARCH("4- Moderado",H10)))</formula>
    </cfRule>
    <cfRule type="containsText" dxfId="686" priority="340" operator="containsText" text="3- Bajo">
      <formula>NOT(ISERROR(SEARCH("3- Bajo",H10)))</formula>
    </cfRule>
    <cfRule type="containsText" dxfId="685" priority="341" operator="containsText" text="4- Bajo">
      <formula>NOT(ISERROR(SEARCH("4- Bajo",H10)))</formula>
    </cfRule>
    <cfRule type="containsText" dxfId="684" priority="342" operator="containsText" text="1- Bajo">
      <formula>NOT(ISERROR(SEARCH("1- Bajo",H10)))</formula>
    </cfRule>
  </conditionalFormatting>
  <conditionalFormatting sqref="A10:E10 B15 B25 B30 B35">
    <cfRule type="containsText" dxfId="683" priority="331" operator="containsText" text="3- Moderado">
      <formula>NOT(ISERROR(SEARCH("3- Moderado",A10)))</formula>
    </cfRule>
    <cfRule type="containsText" dxfId="682" priority="332" operator="containsText" text="6- Moderado">
      <formula>NOT(ISERROR(SEARCH("6- Moderado",A10)))</formula>
    </cfRule>
    <cfRule type="containsText" dxfId="681" priority="333" operator="containsText" text="4- Moderado">
      <formula>NOT(ISERROR(SEARCH("4- Moderado",A10)))</formula>
    </cfRule>
    <cfRule type="containsText" dxfId="680" priority="334" operator="containsText" text="3- Bajo">
      <formula>NOT(ISERROR(SEARCH("3- Bajo",A10)))</formula>
    </cfRule>
    <cfRule type="containsText" dxfId="679" priority="335" operator="containsText" text="4- Bajo">
      <formula>NOT(ISERROR(SEARCH("4- Bajo",A10)))</formula>
    </cfRule>
    <cfRule type="containsText" dxfId="678" priority="336" operator="containsText" text="1- Bajo">
      <formula>NOT(ISERROR(SEARCH("1- Bajo",A10)))</formula>
    </cfRule>
  </conditionalFormatting>
  <conditionalFormatting sqref="F10:G10">
    <cfRule type="containsText" dxfId="677" priority="325" operator="containsText" text="3- Moderado">
      <formula>NOT(ISERROR(SEARCH("3- Moderado",F10)))</formula>
    </cfRule>
    <cfRule type="containsText" dxfId="676" priority="326" operator="containsText" text="6- Moderado">
      <formula>NOT(ISERROR(SEARCH("6- Moderado",F10)))</formula>
    </cfRule>
    <cfRule type="containsText" dxfId="675" priority="327" operator="containsText" text="4- Moderado">
      <formula>NOT(ISERROR(SEARCH("4- Moderado",F10)))</formula>
    </cfRule>
    <cfRule type="containsText" dxfId="674" priority="328" operator="containsText" text="3- Bajo">
      <formula>NOT(ISERROR(SEARCH("3- Bajo",F10)))</formula>
    </cfRule>
    <cfRule type="containsText" dxfId="673" priority="329" operator="containsText" text="4- Bajo">
      <formula>NOT(ISERROR(SEARCH("4- Bajo",F10)))</formula>
    </cfRule>
    <cfRule type="containsText" dxfId="672" priority="330" operator="containsText" text="1- Bajo">
      <formula>NOT(ISERROR(SEARCH("1- Bajo",F10)))</formula>
    </cfRule>
  </conditionalFormatting>
  <conditionalFormatting sqref="N10 N15">
    <cfRule type="containsText" dxfId="671" priority="309" operator="containsText" text="3- Moderado">
      <formula>NOT(ISERROR(SEARCH("3- Moderado",N10)))</formula>
    </cfRule>
    <cfRule type="containsText" dxfId="670" priority="310" operator="containsText" text="6- Moderado">
      <formula>NOT(ISERROR(SEARCH("6- Moderado",N10)))</formula>
    </cfRule>
    <cfRule type="containsText" dxfId="669" priority="311" operator="containsText" text="4- Moderado">
      <formula>NOT(ISERROR(SEARCH("4- Moderado",N10)))</formula>
    </cfRule>
    <cfRule type="containsText" dxfId="668" priority="312" operator="containsText" text="3- Bajo">
      <formula>NOT(ISERROR(SEARCH("3- Bajo",N10)))</formula>
    </cfRule>
    <cfRule type="containsText" dxfId="667" priority="313" operator="containsText" text="4- Bajo">
      <formula>NOT(ISERROR(SEARCH("4- Bajo",N10)))</formula>
    </cfRule>
    <cfRule type="containsText" dxfId="666" priority="314" operator="containsText" text="1- Bajo">
      <formula>NOT(ISERROR(SEARCH("1- Bajo",N10)))</formula>
    </cfRule>
  </conditionalFormatting>
  <conditionalFormatting sqref="H10:H19">
    <cfRule type="containsText" dxfId="665" priority="296" operator="containsText" text="Muy Alta">
      <formula>NOT(ISERROR(SEARCH("Muy Alta",H10)))</formula>
    </cfRule>
    <cfRule type="containsText" dxfId="664" priority="297" operator="containsText" text="Alta">
      <formula>NOT(ISERROR(SEARCH("Alta",H10)))</formula>
    </cfRule>
    <cfRule type="containsText" dxfId="663" priority="298" operator="containsText" text="Muy Alta">
      <formula>NOT(ISERROR(SEARCH("Muy Alta",H10)))</formula>
    </cfRule>
    <cfRule type="containsText" dxfId="662" priority="303" operator="containsText" text="Muy Baja">
      <formula>NOT(ISERROR(SEARCH("Muy Baja",H10)))</formula>
    </cfRule>
    <cfRule type="containsText" dxfId="661" priority="304" operator="containsText" text="Baja">
      <formula>NOT(ISERROR(SEARCH("Baja",H10)))</formula>
    </cfRule>
    <cfRule type="containsText" dxfId="660" priority="305" operator="containsText" text="Media">
      <formula>NOT(ISERROR(SEARCH("Media",H10)))</formula>
    </cfRule>
    <cfRule type="containsText" dxfId="659" priority="306" operator="containsText" text="Alta">
      <formula>NOT(ISERROR(SEARCH("Alta",H10)))</formula>
    </cfRule>
    <cfRule type="containsText" dxfId="658" priority="308" operator="containsText" text="Muy Alta">
      <formula>NOT(ISERROR(SEARCH("Muy Alta",H10)))</formula>
    </cfRule>
  </conditionalFormatting>
  <conditionalFormatting sqref="I10:I19">
    <cfRule type="containsText" dxfId="657" priority="299" operator="containsText" text="Catastrófico">
      <formula>NOT(ISERROR(SEARCH("Catastrófico",I10)))</formula>
    </cfRule>
    <cfRule type="containsText" dxfId="656" priority="300" operator="containsText" text="Mayor">
      <formula>NOT(ISERROR(SEARCH("Mayor",I10)))</formula>
    </cfRule>
    <cfRule type="containsText" dxfId="655" priority="301" operator="containsText" text="Menor">
      <formula>NOT(ISERROR(SEARCH("Menor",I10)))</formula>
    </cfRule>
    <cfRule type="containsText" dxfId="654" priority="302" operator="containsText" text="Leve">
      <formula>NOT(ISERROR(SEARCH("Leve",I10)))</formula>
    </cfRule>
    <cfRule type="containsText" dxfId="653" priority="307" operator="containsText" text="Moderado">
      <formula>NOT(ISERROR(SEARCH("Moderado",I10)))</formula>
    </cfRule>
  </conditionalFormatting>
  <conditionalFormatting sqref="K10:K19">
    <cfRule type="containsText" dxfId="652" priority="294" operator="containsText" text="Media">
      <formula>NOT(ISERROR(SEARCH("Media",K10)))</formula>
    </cfRule>
  </conditionalFormatting>
  <conditionalFormatting sqref="L10:L19 J10:J19">
    <cfRule type="containsText" dxfId="651" priority="293" operator="containsText" text="Moderado">
      <formula>NOT(ISERROR(SEARCH("Moderado",J10)))</formula>
    </cfRule>
  </conditionalFormatting>
  <conditionalFormatting sqref="J10:J19">
    <cfRule type="containsText" dxfId="650" priority="278" operator="containsText" text="Bajo">
      <formula>NOT(ISERROR(SEARCH("Bajo",J10)))</formula>
    </cfRule>
    <cfRule type="containsText" dxfId="649" priority="279" operator="containsText" text="Extremo">
      <formula>NOT(ISERROR(SEARCH("Extremo",J10)))</formula>
    </cfRule>
  </conditionalFormatting>
  <conditionalFormatting sqref="K10:K19">
    <cfRule type="containsText" dxfId="648" priority="276" operator="containsText" text="Baja">
      <formula>NOT(ISERROR(SEARCH("Baja",K10)))</formula>
    </cfRule>
    <cfRule type="containsText" dxfId="647" priority="277" operator="containsText" text="Muy Baja">
      <formula>NOT(ISERROR(SEARCH("Muy Baja",K10)))</formula>
    </cfRule>
  </conditionalFormatting>
  <conditionalFormatting sqref="K10:K19">
    <cfRule type="containsText" dxfId="646" priority="274" operator="containsText" text="Muy Alta">
      <formula>NOT(ISERROR(SEARCH("Muy Alta",K10)))</formula>
    </cfRule>
    <cfRule type="containsText" dxfId="645" priority="275" operator="containsText" text="Alta">
      <formula>NOT(ISERROR(SEARCH("Alta",K10)))</formula>
    </cfRule>
  </conditionalFormatting>
  <conditionalFormatting sqref="L10:L19">
    <cfRule type="containsText" dxfId="644" priority="270" operator="containsText" text="Catastrófico">
      <formula>NOT(ISERROR(SEARCH("Catastrófico",L10)))</formula>
    </cfRule>
    <cfRule type="containsText" dxfId="643" priority="271" operator="containsText" text="Mayor">
      <formula>NOT(ISERROR(SEARCH("Mayor",L10)))</formula>
    </cfRule>
    <cfRule type="containsText" dxfId="642" priority="272" operator="containsText" text="Menor">
      <formula>NOT(ISERROR(SEARCH("Menor",L10)))</formula>
    </cfRule>
    <cfRule type="containsText" dxfId="641" priority="273" operator="containsText" text="Leve">
      <formula>NOT(ISERROR(SEARCH("Leve",L10)))</formula>
    </cfRule>
  </conditionalFormatting>
  <conditionalFormatting sqref="A15 E15">
    <cfRule type="containsText" dxfId="640" priority="264" operator="containsText" text="3- Moderado">
      <formula>NOT(ISERROR(SEARCH("3- Moderado",A15)))</formula>
    </cfRule>
    <cfRule type="containsText" dxfId="639" priority="265" operator="containsText" text="6- Moderado">
      <formula>NOT(ISERROR(SEARCH("6- Moderado",A15)))</formula>
    </cfRule>
    <cfRule type="containsText" dxfId="638" priority="266" operator="containsText" text="4- Moderado">
      <formula>NOT(ISERROR(SEARCH("4- Moderado",A15)))</formula>
    </cfRule>
    <cfRule type="containsText" dxfId="637" priority="267" operator="containsText" text="3- Bajo">
      <formula>NOT(ISERROR(SEARCH("3- Bajo",A15)))</formula>
    </cfRule>
    <cfRule type="containsText" dxfId="636" priority="268" operator="containsText" text="4- Bajo">
      <formula>NOT(ISERROR(SEARCH("4- Bajo",A15)))</formula>
    </cfRule>
    <cfRule type="containsText" dxfId="635" priority="269" operator="containsText" text="1- Bajo">
      <formula>NOT(ISERROR(SEARCH("1- Bajo",A15)))</formula>
    </cfRule>
  </conditionalFormatting>
  <conditionalFormatting sqref="F15:G15">
    <cfRule type="containsText" dxfId="634" priority="258" operator="containsText" text="3- Moderado">
      <formula>NOT(ISERROR(SEARCH("3- Moderado",F15)))</formula>
    </cfRule>
    <cfRule type="containsText" dxfId="633" priority="259" operator="containsText" text="6- Moderado">
      <formula>NOT(ISERROR(SEARCH("6- Moderado",F15)))</formula>
    </cfRule>
    <cfRule type="containsText" dxfId="632" priority="260" operator="containsText" text="4- Moderado">
      <formula>NOT(ISERROR(SEARCH("4- Moderado",F15)))</formula>
    </cfRule>
    <cfRule type="containsText" dxfId="631" priority="261" operator="containsText" text="3- Bajo">
      <formula>NOT(ISERROR(SEARCH("3- Bajo",F15)))</formula>
    </cfRule>
    <cfRule type="containsText" dxfId="630" priority="262" operator="containsText" text="4- Bajo">
      <formula>NOT(ISERROR(SEARCH("4- Bajo",F15)))</formula>
    </cfRule>
    <cfRule type="containsText" dxfId="629" priority="263" operator="containsText" text="1- Bajo">
      <formula>NOT(ISERROR(SEARCH("1- Bajo",F15)))</formula>
    </cfRule>
  </conditionalFormatting>
  <conditionalFormatting sqref="C15">
    <cfRule type="containsText" dxfId="628" priority="252" operator="containsText" text="3- Moderado">
      <formula>NOT(ISERROR(SEARCH("3- Moderado",C15)))</formula>
    </cfRule>
    <cfRule type="containsText" dxfId="627" priority="253" operator="containsText" text="6- Moderado">
      <formula>NOT(ISERROR(SEARCH("6- Moderado",C15)))</formula>
    </cfRule>
    <cfRule type="containsText" dxfId="626" priority="254" operator="containsText" text="4- Moderado">
      <formula>NOT(ISERROR(SEARCH("4- Moderado",C15)))</formula>
    </cfRule>
    <cfRule type="containsText" dxfId="625" priority="255" operator="containsText" text="3- Bajo">
      <formula>NOT(ISERROR(SEARCH("3- Bajo",C15)))</formula>
    </cfRule>
    <cfRule type="containsText" dxfId="624" priority="256" operator="containsText" text="4- Bajo">
      <formula>NOT(ISERROR(SEARCH("4- Bajo",C15)))</formula>
    </cfRule>
    <cfRule type="containsText" dxfId="623" priority="257" operator="containsText" text="1- Bajo">
      <formula>NOT(ISERROR(SEARCH("1- Bajo",C15)))</formula>
    </cfRule>
  </conditionalFormatting>
  <conditionalFormatting sqref="D15">
    <cfRule type="containsText" dxfId="622" priority="246" operator="containsText" text="3- Moderado">
      <formula>NOT(ISERROR(SEARCH("3- Moderado",D15)))</formula>
    </cfRule>
    <cfRule type="containsText" dxfId="621" priority="247" operator="containsText" text="6- Moderado">
      <formula>NOT(ISERROR(SEARCH("6- Moderado",D15)))</formula>
    </cfRule>
    <cfRule type="containsText" dxfId="620" priority="248" operator="containsText" text="4- Moderado">
      <formula>NOT(ISERROR(SEARCH("4- Moderado",D15)))</formula>
    </cfRule>
    <cfRule type="containsText" dxfId="619" priority="249" operator="containsText" text="3- Bajo">
      <formula>NOT(ISERROR(SEARCH("3- Bajo",D15)))</formula>
    </cfRule>
    <cfRule type="containsText" dxfId="618" priority="250" operator="containsText" text="4- Bajo">
      <formula>NOT(ISERROR(SEARCH("4- Bajo",D15)))</formula>
    </cfRule>
    <cfRule type="containsText" dxfId="617" priority="251" operator="containsText" text="1- Bajo">
      <formula>NOT(ISERROR(SEARCH("1- Bajo",D15)))</formula>
    </cfRule>
  </conditionalFormatting>
  <conditionalFormatting sqref="K25:L25">
    <cfRule type="containsText" dxfId="616" priority="240" operator="containsText" text="3- Moderado">
      <formula>NOT(ISERROR(SEARCH("3- Moderado",K25)))</formula>
    </cfRule>
    <cfRule type="containsText" dxfId="615" priority="241" operator="containsText" text="6- Moderado">
      <formula>NOT(ISERROR(SEARCH("6- Moderado",K25)))</formula>
    </cfRule>
    <cfRule type="containsText" dxfId="614" priority="242" operator="containsText" text="4- Moderado">
      <formula>NOT(ISERROR(SEARCH("4- Moderado",K25)))</formula>
    </cfRule>
    <cfRule type="containsText" dxfId="613" priority="243" operator="containsText" text="3- Bajo">
      <formula>NOT(ISERROR(SEARCH("3- Bajo",K25)))</formula>
    </cfRule>
    <cfRule type="containsText" dxfId="612" priority="244" operator="containsText" text="4- Bajo">
      <formula>NOT(ISERROR(SEARCH("4- Bajo",K25)))</formula>
    </cfRule>
    <cfRule type="containsText" dxfId="611" priority="245" operator="containsText" text="1- Bajo">
      <formula>NOT(ISERROR(SEARCH("1- Bajo",K25)))</formula>
    </cfRule>
  </conditionalFormatting>
  <conditionalFormatting sqref="H25:I25">
    <cfRule type="containsText" dxfId="610" priority="234" operator="containsText" text="3- Moderado">
      <formula>NOT(ISERROR(SEARCH("3- Moderado",H25)))</formula>
    </cfRule>
    <cfRule type="containsText" dxfId="609" priority="235" operator="containsText" text="6- Moderado">
      <formula>NOT(ISERROR(SEARCH("6- Moderado",H25)))</formula>
    </cfRule>
    <cfRule type="containsText" dxfId="608" priority="236" operator="containsText" text="4- Moderado">
      <formula>NOT(ISERROR(SEARCH("4- Moderado",H25)))</formula>
    </cfRule>
    <cfRule type="containsText" dxfId="607" priority="237" operator="containsText" text="3- Bajo">
      <formula>NOT(ISERROR(SEARCH("3- Bajo",H25)))</formula>
    </cfRule>
    <cfRule type="containsText" dxfId="606" priority="238" operator="containsText" text="4- Bajo">
      <formula>NOT(ISERROR(SEARCH("4- Bajo",H25)))</formula>
    </cfRule>
    <cfRule type="containsText" dxfId="605" priority="239" operator="containsText" text="1- Bajo">
      <formula>NOT(ISERROR(SEARCH("1- Bajo",H25)))</formula>
    </cfRule>
  </conditionalFormatting>
  <conditionalFormatting sqref="A25 C25:E25">
    <cfRule type="containsText" dxfId="604" priority="228" operator="containsText" text="3- Moderado">
      <formula>NOT(ISERROR(SEARCH("3- Moderado",A25)))</formula>
    </cfRule>
    <cfRule type="containsText" dxfId="603" priority="229" operator="containsText" text="6- Moderado">
      <formula>NOT(ISERROR(SEARCH("6- Moderado",A25)))</formula>
    </cfRule>
    <cfRule type="containsText" dxfId="602" priority="230" operator="containsText" text="4- Moderado">
      <formula>NOT(ISERROR(SEARCH("4- Moderado",A25)))</formula>
    </cfRule>
    <cfRule type="containsText" dxfId="601" priority="231" operator="containsText" text="3- Bajo">
      <formula>NOT(ISERROR(SEARCH("3- Bajo",A25)))</formula>
    </cfRule>
    <cfRule type="containsText" dxfId="600" priority="232" operator="containsText" text="4- Bajo">
      <formula>NOT(ISERROR(SEARCH("4- Bajo",A25)))</formula>
    </cfRule>
    <cfRule type="containsText" dxfId="599" priority="233" operator="containsText" text="1- Bajo">
      <formula>NOT(ISERROR(SEARCH("1- Bajo",A25)))</formula>
    </cfRule>
  </conditionalFormatting>
  <conditionalFormatting sqref="F25:G25">
    <cfRule type="containsText" dxfId="598" priority="222" operator="containsText" text="3- Moderado">
      <formula>NOT(ISERROR(SEARCH("3- Moderado",F25)))</formula>
    </cfRule>
    <cfRule type="containsText" dxfId="597" priority="223" operator="containsText" text="6- Moderado">
      <formula>NOT(ISERROR(SEARCH("6- Moderado",F25)))</formula>
    </cfRule>
    <cfRule type="containsText" dxfId="596" priority="224" operator="containsText" text="4- Moderado">
      <formula>NOT(ISERROR(SEARCH("4- Moderado",F25)))</formula>
    </cfRule>
    <cfRule type="containsText" dxfId="595" priority="225" operator="containsText" text="3- Bajo">
      <formula>NOT(ISERROR(SEARCH("3- Bajo",F25)))</formula>
    </cfRule>
    <cfRule type="containsText" dxfId="594" priority="226" operator="containsText" text="4- Bajo">
      <formula>NOT(ISERROR(SEARCH("4- Bajo",F25)))</formula>
    </cfRule>
    <cfRule type="containsText" dxfId="593" priority="227" operator="containsText" text="1- Bajo">
      <formula>NOT(ISERROR(SEARCH("1- Bajo",F25)))</formula>
    </cfRule>
  </conditionalFormatting>
  <conditionalFormatting sqref="J25:J29">
    <cfRule type="containsText" dxfId="592" priority="217" operator="containsText" text="Bajo">
      <formula>NOT(ISERROR(SEARCH("Bajo",J25)))</formula>
    </cfRule>
    <cfRule type="containsText" dxfId="591" priority="218" operator="containsText" text="Moderado">
      <formula>NOT(ISERROR(SEARCH("Moderado",J25)))</formula>
    </cfRule>
    <cfRule type="containsText" dxfId="590" priority="219" operator="containsText" text="Alto">
      <formula>NOT(ISERROR(SEARCH("Alto",J25)))</formula>
    </cfRule>
    <cfRule type="containsText" dxfId="589" priority="220" operator="containsText" text="Extremo">
      <formula>NOT(ISERROR(SEARCH("Extremo",J25)))</formula>
    </cfRule>
    <cfRule type="colorScale" priority="221">
      <colorScale>
        <cfvo type="min"/>
        <cfvo type="max"/>
        <color rgb="FFFF7128"/>
        <color rgb="FFFFEF9C"/>
      </colorScale>
    </cfRule>
  </conditionalFormatting>
  <conditionalFormatting sqref="M25:M29">
    <cfRule type="containsText" dxfId="588" priority="192" operator="containsText" text="Moderado">
      <formula>NOT(ISERROR(SEARCH("Moderado",M25)))</formula>
    </cfRule>
    <cfRule type="containsText" dxfId="587" priority="212" operator="containsText" text="Bajo">
      <formula>NOT(ISERROR(SEARCH("Bajo",M25)))</formula>
    </cfRule>
    <cfRule type="containsText" dxfId="586" priority="213" operator="containsText" text="Moderado">
      <formula>NOT(ISERROR(SEARCH("Moderado",M25)))</formula>
    </cfRule>
    <cfRule type="containsText" dxfId="585" priority="214" operator="containsText" text="Alto">
      <formula>NOT(ISERROR(SEARCH("Alto",M25)))</formula>
    </cfRule>
    <cfRule type="containsText" dxfId="584" priority="215" operator="containsText" text="Extremo">
      <formula>NOT(ISERROR(SEARCH("Extremo",M25)))</formula>
    </cfRule>
    <cfRule type="colorScale" priority="216">
      <colorScale>
        <cfvo type="min"/>
        <cfvo type="max"/>
        <color rgb="FFFF7128"/>
        <color rgb="FFFFEF9C"/>
      </colorScale>
    </cfRule>
  </conditionalFormatting>
  <conditionalFormatting sqref="N25">
    <cfRule type="containsText" dxfId="583" priority="206" operator="containsText" text="3- Moderado">
      <formula>NOT(ISERROR(SEARCH("3- Moderado",N25)))</formula>
    </cfRule>
    <cfRule type="containsText" dxfId="582" priority="207" operator="containsText" text="6- Moderado">
      <formula>NOT(ISERROR(SEARCH("6- Moderado",N25)))</formula>
    </cfRule>
    <cfRule type="containsText" dxfId="581" priority="208" operator="containsText" text="4- Moderado">
      <formula>NOT(ISERROR(SEARCH("4- Moderado",N25)))</formula>
    </cfRule>
    <cfRule type="containsText" dxfId="580" priority="209" operator="containsText" text="3- Bajo">
      <formula>NOT(ISERROR(SEARCH("3- Bajo",N25)))</formula>
    </cfRule>
    <cfRule type="containsText" dxfId="579" priority="210" operator="containsText" text="4- Bajo">
      <formula>NOT(ISERROR(SEARCH("4- Bajo",N25)))</formula>
    </cfRule>
    <cfRule type="containsText" dxfId="578" priority="211" operator="containsText" text="1- Bajo">
      <formula>NOT(ISERROR(SEARCH("1- Bajo",N25)))</formula>
    </cfRule>
  </conditionalFormatting>
  <conditionalFormatting sqref="H25:H29">
    <cfRule type="containsText" dxfId="577" priority="193" operator="containsText" text="Muy Alta">
      <formula>NOT(ISERROR(SEARCH("Muy Alta",H25)))</formula>
    </cfRule>
    <cfRule type="containsText" dxfId="576" priority="194" operator="containsText" text="Alta">
      <formula>NOT(ISERROR(SEARCH("Alta",H25)))</formula>
    </cfRule>
    <cfRule type="containsText" dxfId="575" priority="195" operator="containsText" text="Muy Alta">
      <formula>NOT(ISERROR(SEARCH("Muy Alta",H25)))</formula>
    </cfRule>
    <cfRule type="containsText" dxfId="574" priority="200" operator="containsText" text="Muy Baja">
      <formula>NOT(ISERROR(SEARCH("Muy Baja",H25)))</formula>
    </cfRule>
    <cfRule type="containsText" dxfId="573" priority="201" operator="containsText" text="Baja">
      <formula>NOT(ISERROR(SEARCH("Baja",H25)))</formula>
    </cfRule>
    <cfRule type="containsText" dxfId="572" priority="202" operator="containsText" text="Media">
      <formula>NOT(ISERROR(SEARCH("Media",H25)))</formula>
    </cfRule>
    <cfRule type="containsText" dxfId="571" priority="203" operator="containsText" text="Alta">
      <formula>NOT(ISERROR(SEARCH("Alta",H25)))</formula>
    </cfRule>
    <cfRule type="containsText" dxfId="570" priority="205" operator="containsText" text="Muy Alta">
      <formula>NOT(ISERROR(SEARCH("Muy Alta",H25)))</formula>
    </cfRule>
  </conditionalFormatting>
  <conditionalFormatting sqref="I25:I29">
    <cfRule type="containsText" dxfId="569" priority="196" operator="containsText" text="Catastrófico">
      <formula>NOT(ISERROR(SEARCH("Catastrófico",I25)))</formula>
    </cfRule>
    <cfRule type="containsText" dxfId="568" priority="197" operator="containsText" text="Mayor">
      <formula>NOT(ISERROR(SEARCH("Mayor",I25)))</formula>
    </cfRule>
    <cfRule type="containsText" dxfId="567" priority="198" operator="containsText" text="Menor">
      <formula>NOT(ISERROR(SEARCH("Menor",I25)))</formula>
    </cfRule>
    <cfRule type="containsText" dxfId="566" priority="199" operator="containsText" text="Leve">
      <formula>NOT(ISERROR(SEARCH("Leve",I25)))</formula>
    </cfRule>
    <cfRule type="containsText" dxfId="565" priority="204" operator="containsText" text="Moderado">
      <formula>NOT(ISERROR(SEARCH("Moderado",I25)))</formula>
    </cfRule>
  </conditionalFormatting>
  <conditionalFormatting sqref="K25:K29">
    <cfRule type="containsText" dxfId="564" priority="191" operator="containsText" text="Media">
      <formula>NOT(ISERROR(SEARCH("Media",K25)))</formula>
    </cfRule>
  </conditionalFormatting>
  <conditionalFormatting sqref="L25:L29">
    <cfRule type="containsText" dxfId="563" priority="190" operator="containsText" text="Moderado">
      <formula>NOT(ISERROR(SEARCH("Moderado",L25)))</formula>
    </cfRule>
  </conditionalFormatting>
  <conditionalFormatting sqref="J25:J29">
    <cfRule type="containsText" dxfId="562" priority="189" operator="containsText" text="Moderado">
      <formula>NOT(ISERROR(SEARCH("Moderado",J25)))</formula>
    </cfRule>
  </conditionalFormatting>
  <conditionalFormatting sqref="J25:J29">
    <cfRule type="containsText" dxfId="561" priority="187" operator="containsText" text="Bajo">
      <formula>NOT(ISERROR(SEARCH("Bajo",J25)))</formula>
    </cfRule>
    <cfRule type="containsText" dxfId="560" priority="188" operator="containsText" text="Extremo">
      <formula>NOT(ISERROR(SEARCH("Extremo",J25)))</formula>
    </cfRule>
  </conditionalFormatting>
  <conditionalFormatting sqref="K25:K29">
    <cfRule type="containsText" dxfId="559" priority="185" operator="containsText" text="Baja">
      <formula>NOT(ISERROR(SEARCH("Baja",K25)))</formula>
    </cfRule>
    <cfRule type="containsText" dxfId="558" priority="186" operator="containsText" text="Muy Baja">
      <formula>NOT(ISERROR(SEARCH("Muy Baja",K25)))</formula>
    </cfRule>
  </conditionalFormatting>
  <conditionalFormatting sqref="K25:K29">
    <cfRule type="containsText" dxfId="557" priority="183" operator="containsText" text="Muy Alta">
      <formula>NOT(ISERROR(SEARCH("Muy Alta",K25)))</formula>
    </cfRule>
    <cfRule type="containsText" dxfId="556" priority="184" operator="containsText" text="Alta">
      <formula>NOT(ISERROR(SEARCH("Alta",K25)))</formula>
    </cfRule>
  </conditionalFormatting>
  <conditionalFormatting sqref="L25:L29">
    <cfRule type="containsText" dxfId="555" priority="179" operator="containsText" text="Catastrófico">
      <formula>NOT(ISERROR(SEARCH("Catastrófico",L25)))</formula>
    </cfRule>
    <cfRule type="containsText" dxfId="554" priority="180" operator="containsText" text="Mayor">
      <formula>NOT(ISERROR(SEARCH("Mayor",L25)))</formula>
    </cfRule>
    <cfRule type="containsText" dxfId="553" priority="181" operator="containsText" text="Menor">
      <formula>NOT(ISERROR(SEARCH("Menor",L25)))</formula>
    </cfRule>
    <cfRule type="containsText" dxfId="552" priority="182" operator="containsText" text="Leve">
      <formula>NOT(ISERROR(SEARCH("Leve",L25)))</formula>
    </cfRule>
  </conditionalFormatting>
  <conditionalFormatting sqref="K30:L30">
    <cfRule type="containsText" dxfId="551" priority="173" operator="containsText" text="3- Moderado">
      <formula>NOT(ISERROR(SEARCH("3- Moderado",K30)))</formula>
    </cfRule>
    <cfRule type="containsText" dxfId="550" priority="174" operator="containsText" text="6- Moderado">
      <formula>NOT(ISERROR(SEARCH("6- Moderado",K30)))</formula>
    </cfRule>
    <cfRule type="containsText" dxfId="549" priority="175" operator="containsText" text="4- Moderado">
      <formula>NOT(ISERROR(SEARCH("4- Moderado",K30)))</formula>
    </cfRule>
    <cfRule type="containsText" dxfId="548" priority="176" operator="containsText" text="3- Bajo">
      <formula>NOT(ISERROR(SEARCH("3- Bajo",K30)))</formula>
    </cfRule>
    <cfRule type="containsText" dxfId="547" priority="177" operator="containsText" text="4- Bajo">
      <formula>NOT(ISERROR(SEARCH("4- Bajo",K30)))</formula>
    </cfRule>
    <cfRule type="containsText" dxfId="546" priority="178" operator="containsText" text="1- Bajo">
      <formula>NOT(ISERROR(SEARCH("1- Bajo",K30)))</formula>
    </cfRule>
  </conditionalFormatting>
  <conditionalFormatting sqref="H30:I30">
    <cfRule type="containsText" dxfId="545" priority="167" operator="containsText" text="3- Moderado">
      <formula>NOT(ISERROR(SEARCH("3- Moderado",H30)))</formula>
    </cfRule>
    <cfRule type="containsText" dxfId="544" priority="168" operator="containsText" text="6- Moderado">
      <formula>NOT(ISERROR(SEARCH("6- Moderado",H30)))</formula>
    </cfRule>
    <cfRule type="containsText" dxfId="543" priority="169" operator="containsText" text="4- Moderado">
      <formula>NOT(ISERROR(SEARCH("4- Moderado",H30)))</formula>
    </cfRule>
    <cfRule type="containsText" dxfId="542" priority="170" operator="containsText" text="3- Bajo">
      <formula>NOT(ISERROR(SEARCH("3- Bajo",H30)))</formula>
    </cfRule>
    <cfRule type="containsText" dxfId="541" priority="171" operator="containsText" text="4- Bajo">
      <formula>NOT(ISERROR(SEARCH("4- Bajo",H30)))</formula>
    </cfRule>
    <cfRule type="containsText" dxfId="540" priority="172" operator="containsText" text="1- Bajo">
      <formula>NOT(ISERROR(SEARCH("1- Bajo",H30)))</formula>
    </cfRule>
  </conditionalFormatting>
  <conditionalFormatting sqref="A30 C30:E30">
    <cfRule type="containsText" dxfId="539" priority="161" operator="containsText" text="3- Moderado">
      <formula>NOT(ISERROR(SEARCH("3- Moderado",A30)))</formula>
    </cfRule>
    <cfRule type="containsText" dxfId="538" priority="162" operator="containsText" text="6- Moderado">
      <formula>NOT(ISERROR(SEARCH("6- Moderado",A30)))</formula>
    </cfRule>
    <cfRule type="containsText" dxfId="537" priority="163" operator="containsText" text="4- Moderado">
      <formula>NOT(ISERROR(SEARCH("4- Moderado",A30)))</formula>
    </cfRule>
    <cfRule type="containsText" dxfId="536" priority="164" operator="containsText" text="3- Bajo">
      <formula>NOT(ISERROR(SEARCH("3- Bajo",A30)))</formula>
    </cfRule>
    <cfRule type="containsText" dxfId="535" priority="165" operator="containsText" text="4- Bajo">
      <formula>NOT(ISERROR(SEARCH("4- Bajo",A30)))</formula>
    </cfRule>
    <cfRule type="containsText" dxfId="534" priority="166" operator="containsText" text="1- Bajo">
      <formula>NOT(ISERROR(SEARCH("1- Bajo",A30)))</formula>
    </cfRule>
  </conditionalFormatting>
  <conditionalFormatting sqref="F30:G30">
    <cfRule type="containsText" dxfId="533" priority="155" operator="containsText" text="3- Moderado">
      <formula>NOT(ISERROR(SEARCH("3- Moderado",F30)))</formula>
    </cfRule>
    <cfRule type="containsText" dxfId="532" priority="156" operator="containsText" text="6- Moderado">
      <formula>NOT(ISERROR(SEARCH("6- Moderado",F30)))</formula>
    </cfRule>
    <cfRule type="containsText" dxfId="531" priority="157" operator="containsText" text="4- Moderado">
      <formula>NOT(ISERROR(SEARCH("4- Moderado",F30)))</formula>
    </cfRule>
    <cfRule type="containsText" dxfId="530" priority="158" operator="containsText" text="3- Bajo">
      <formula>NOT(ISERROR(SEARCH("3- Bajo",F30)))</formula>
    </cfRule>
    <cfRule type="containsText" dxfId="529" priority="159" operator="containsText" text="4- Bajo">
      <formula>NOT(ISERROR(SEARCH("4- Bajo",F30)))</formula>
    </cfRule>
    <cfRule type="containsText" dxfId="528" priority="160" operator="containsText" text="1- Bajo">
      <formula>NOT(ISERROR(SEARCH("1- Bajo",F30)))</formula>
    </cfRule>
  </conditionalFormatting>
  <conditionalFormatting sqref="J30:J34">
    <cfRule type="containsText" dxfId="527" priority="150" operator="containsText" text="Bajo">
      <formula>NOT(ISERROR(SEARCH("Bajo",J30)))</formula>
    </cfRule>
    <cfRule type="containsText" dxfId="526" priority="151" operator="containsText" text="Moderado">
      <formula>NOT(ISERROR(SEARCH("Moderado",J30)))</formula>
    </cfRule>
    <cfRule type="containsText" dxfId="525" priority="152" operator="containsText" text="Alto">
      <formula>NOT(ISERROR(SEARCH("Alto",J30)))</formula>
    </cfRule>
    <cfRule type="containsText" dxfId="524" priority="153" operator="containsText" text="Extremo">
      <formula>NOT(ISERROR(SEARCH("Extremo",J30)))</formula>
    </cfRule>
    <cfRule type="colorScale" priority="154">
      <colorScale>
        <cfvo type="min"/>
        <cfvo type="max"/>
        <color rgb="FFFF7128"/>
        <color rgb="FFFFEF9C"/>
      </colorScale>
    </cfRule>
  </conditionalFormatting>
  <conditionalFormatting sqref="M30:M34">
    <cfRule type="containsText" dxfId="523" priority="125" operator="containsText" text="Moderado">
      <formula>NOT(ISERROR(SEARCH("Moderado",M30)))</formula>
    </cfRule>
    <cfRule type="containsText" dxfId="522" priority="145" operator="containsText" text="Bajo">
      <formula>NOT(ISERROR(SEARCH("Bajo",M30)))</formula>
    </cfRule>
    <cfRule type="containsText" dxfId="521" priority="146" operator="containsText" text="Moderado">
      <formula>NOT(ISERROR(SEARCH("Moderado",M30)))</formula>
    </cfRule>
    <cfRule type="containsText" dxfId="520" priority="147" operator="containsText" text="Alto">
      <formula>NOT(ISERROR(SEARCH("Alto",M30)))</formula>
    </cfRule>
    <cfRule type="containsText" dxfId="519" priority="148" operator="containsText" text="Extremo">
      <formula>NOT(ISERROR(SEARCH("Extremo",M30)))</formula>
    </cfRule>
    <cfRule type="colorScale" priority="149">
      <colorScale>
        <cfvo type="min"/>
        <cfvo type="max"/>
        <color rgb="FFFF7128"/>
        <color rgb="FFFFEF9C"/>
      </colorScale>
    </cfRule>
  </conditionalFormatting>
  <conditionalFormatting sqref="N30">
    <cfRule type="containsText" dxfId="518" priority="139" operator="containsText" text="3- Moderado">
      <formula>NOT(ISERROR(SEARCH("3- Moderado",N30)))</formula>
    </cfRule>
    <cfRule type="containsText" dxfId="517" priority="140" operator="containsText" text="6- Moderado">
      <formula>NOT(ISERROR(SEARCH("6- Moderado",N30)))</formula>
    </cfRule>
    <cfRule type="containsText" dxfId="516" priority="141" operator="containsText" text="4- Moderado">
      <formula>NOT(ISERROR(SEARCH("4- Moderado",N30)))</formula>
    </cfRule>
    <cfRule type="containsText" dxfId="515" priority="142" operator="containsText" text="3- Bajo">
      <formula>NOT(ISERROR(SEARCH("3- Bajo",N30)))</formula>
    </cfRule>
    <cfRule type="containsText" dxfId="514" priority="143" operator="containsText" text="4- Bajo">
      <formula>NOT(ISERROR(SEARCH("4- Bajo",N30)))</formula>
    </cfRule>
    <cfRule type="containsText" dxfId="513" priority="144" operator="containsText" text="1- Bajo">
      <formula>NOT(ISERROR(SEARCH("1- Bajo",N30)))</formula>
    </cfRule>
  </conditionalFormatting>
  <conditionalFormatting sqref="H30:H34">
    <cfRule type="containsText" dxfId="512" priority="126" operator="containsText" text="Muy Alta">
      <formula>NOT(ISERROR(SEARCH("Muy Alta",H30)))</formula>
    </cfRule>
    <cfRule type="containsText" dxfId="511" priority="127" operator="containsText" text="Alta">
      <formula>NOT(ISERROR(SEARCH("Alta",H30)))</formula>
    </cfRule>
    <cfRule type="containsText" dxfId="510" priority="128" operator="containsText" text="Muy Alta">
      <formula>NOT(ISERROR(SEARCH("Muy Alta",H30)))</formula>
    </cfRule>
    <cfRule type="containsText" dxfId="509" priority="133" operator="containsText" text="Muy Baja">
      <formula>NOT(ISERROR(SEARCH("Muy Baja",H30)))</formula>
    </cfRule>
    <cfRule type="containsText" dxfId="508" priority="134" operator="containsText" text="Baja">
      <formula>NOT(ISERROR(SEARCH("Baja",H30)))</formula>
    </cfRule>
    <cfRule type="containsText" dxfId="507" priority="135" operator="containsText" text="Media">
      <formula>NOT(ISERROR(SEARCH("Media",H30)))</formula>
    </cfRule>
    <cfRule type="containsText" dxfId="506" priority="136" operator="containsText" text="Alta">
      <formula>NOT(ISERROR(SEARCH("Alta",H30)))</formula>
    </cfRule>
    <cfRule type="containsText" dxfId="505" priority="138" operator="containsText" text="Muy Alta">
      <formula>NOT(ISERROR(SEARCH("Muy Alta",H30)))</formula>
    </cfRule>
  </conditionalFormatting>
  <conditionalFormatting sqref="I30:I34">
    <cfRule type="containsText" dxfId="504" priority="129" operator="containsText" text="Catastrófico">
      <formula>NOT(ISERROR(SEARCH("Catastrófico",I30)))</formula>
    </cfRule>
    <cfRule type="containsText" dxfId="503" priority="130" operator="containsText" text="Mayor">
      <formula>NOT(ISERROR(SEARCH("Mayor",I30)))</formula>
    </cfRule>
    <cfRule type="containsText" dxfId="502" priority="131" operator="containsText" text="Menor">
      <formula>NOT(ISERROR(SEARCH("Menor",I30)))</formula>
    </cfRule>
    <cfRule type="containsText" dxfId="501" priority="132" operator="containsText" text="Leve">
      <formula>NOT(ISERROR(SEARCH("Leve",I30)))</formula>
    </cfRule>
    <cfRule type="containsText" dxfId="500" priority="137" operator="containsText" text="Moderado">
      <formula>NOT(ISERROR(SEARCH("Moderado",I30)))</formula>
    </cfRule>
  </conditionalFormatting>
  <conditionalFormatting sqref="K30:K34">
    <cfRule type="containsText" dxfId="499" priority="124" operator="containsText" text="Media">
      <formula>NOT(ISERROR(SEARCH("Media",K30)))</formula>
    </cfRule>
  </conditionalFormatting>
  <conditionalFormatting sqref="L30:L34">
    <cfRule type="containsText" dxfId="498" priority="123" operator="containsText" text="Moderado">
      <formula>NOT(ISERROR(SEARCH("Moderado",L30)))</formula>
    </cfRule>
  </conditionalFormatting>
  <conditionalFormatting sqref="J30:J34">
    <cfRule type="containsText" dxfId="497" priority="122" operator="containsText" text="Moderado">
      <formula>NOT(ISERROR(SEARCH("Moderado",J30)))</formula>
    </cfRule>
  </conditionalFormatting>
  <conditionalFormatting sqref="J30:J34">
    <cfRule type="containsText" dxfId="496" priority="120" operator="containsText" text="Bajo">
      <formula>NOT(ISERROR(SEARCH("Bajo",J30)))</formula>
    </cfRule>
    <cfRule type="containsText" dxfId="495" priority="121" operator="containsText" text="Extremo">
      <formula>NOT(ISERROR(SEARCH("Extremo",J30)))</formula>
    </cfRule>
  </conditionalFormatting>
  <conditionalFormatting sqref="K30:K34">
    <cfRule type="containsText" dxfId="494" priority="118" operator="containsText" text="Baja">
      <formula>NOT(ISERROR(SEARCH("Baja",K30)))</formula>
    </cfRule>
    <cfRule type="containsText" dxfId="493" priority="119" operator="containsText" text="Muy Baja">
      <formula>NOT(ISERROR(SEARCH("Muy Baja",K30)))</formula>
    </cfRule>
  </conditionalFormatting>
  <conditionalFormatting sqref="K30:K34">
    <cfRule type="containsText" dxfId="492" priority="116" operator="containsText" text="Muy Alta">
      <formula>NOT(ISERROR(SEARCH("Muy Alta",K30)))</formula>
    </cfRule>
    <cfRule type="containsText" dxfId="491" priority="117" operator="containsText" text="Alta">
      <formula>NOT(ISERROR(SEARCH("Alta",K30)))</formula>
    </cfRule>
  </conditionalFormatting>
  <conditionalFormatting sqref="L30:L34">
    <cfRule type="containsText" dxfId="490" priority="112" operator="containsText" text="Catastrófico">
      <formula>NOT(ISERROR(SEARCH("Catastrófico",L30)))</formula>
    </cfRule>
    <cfRule type="containsText" dxfId="489" priority="113" operator="containsText" text="Mayor">
      <formula>NOT(ISERROR(SEARCH("Mayor",L30)))</formula>
    </cfRule>
    <cfRule type="containsText" dxfId="488" priority="114" operator="containsText" text="Menor">
      <formula>NOT(ISERROR(SEARCH("Menor",L30)))</formula>
    </cfRule>
    <cfRule type="containsText" dxfId="487" priority="115" operator="containsText" text="Leve">
      <formula>NOT(ISERROR(SEARCH("Leve",L30)))</formula>
    </cfRule>
  </conditionalFormatting>
  <conditionalFormatting sqref="K35:L35">
    <cfRule type="containsText" dxfId="486" priority="106" operator="containsText" text="3- Moderado">
      <formula>NOT(ISERROR(SEARCH("3- Moderado",K35)))</formula>
    </cfRule>
    <cfRule type="containsText" dxfId="485" priority="107" operator="containsText" text="6- Moderado">
      <formula>NOT(ISERROR(SEARCH("6- Moderado",K35)))</formula>
    </cfRule>
    <cfRule type="containsText" dxfId="484" priority="108" operator="containsText" text="4- Moderado">
      <formula>NOT(ISERROR(SEARCH("4- Moderado",K35)))</formula>
    </cfRule>
    <cfRule type="containsText" dxfId="483" priority="109" operator="containsText" text="3- Bajo">
      <formula>NOT(ISERROR(SEARCH("3- Bajo",K35)))</formula>
    </cfRule>
    <cfRule type="containsText" dxfId="482" priority="110" operator="containsText" text="4- Bajo">
      <formula>NOT(ISERROR(SEARCH("4- Bajo",K35)))</formula>
    </cfRule>
    <cfRule type="containsText" dxfId="481" priority="111" operator="containsText" text="1- Bajo">
      <formula>NOT(ISERROR(SEARCH("1- Bajo",K35)))</formula>
    </cfRule>
  </conditionalFormatting>
  <conditionalFormatting sqref="H35:I35">
    <cfRule type="containsText" dxfId="480" priority="100" operator="containsText" text="3- Moderado">
      <formula>NOT(ISERROR(SEARCH("3- Moderado",H35)))</formula>
    </cfRule>
    <cfRule type="containsText" dxfId="479" priority="101" operator="containsText" text="6- Moderado">
      <formula>NOT(ISERROR(SEARCH("6- Moderado",H35)))</formula>
    </cfRule>
    <cfRule type="containsText" dxfId="478" priority="102" operator="containsText" text="4- Moderado">
      <formula>NOT(ISERROR(SEARCH("4- Moderado",H35)))</formula>
    </cfRule>
    <cfRule type="containsText" dxfId="477" priority="103" operator="containsText" text="3- Bajo">
      <formula>NOT(ISERROR(SEARCH("3- Bajo",H35)))</formula>
    </cfRule>
    <cfRule type="containsText" dxfId="476" priority="104" operator="containsText" text="4- Bajo">
      <formula>NOT(ISERROR(SEARCH("4- Bajo",H35)))</formula>
    </cfRule>
    <cfRule type="containsText" dxfId="475" priority="105" operator="containsText" text="1- Bajo">
      <formula>NOT(ISERROR(SEARCH("1- Bajo",H35)))</formula>
    </cfRule>
  </conditionalFormatting>
  <conditionalFormatting sqref="A35 C35:E35">
    <cfRule type="containsText" dxfId="474" priority="94" operator="containsText" text="3- Moderado">
      <formula>NOT(ISERROR(SEARCH("3- Moderado",A35)))</formula>
    </cfRule>
    <cfRule type="containsText" dxfId="473" priority="95" operator="containsText" text="6- Moderado">
      <formula>NOT(ISERROR(SEARCH("6- Moderado",A35)))</formula>
    </cfRule>
    <cfRule type="containsText" dxfId="472" priority="96" operator="containsText" text="4- Moderado">
      <formula>NOT(ISERROR(SEARCH("4- Moderado",A35)))</formula>
    </cfRule>
    <cfRule type="containsText" dxfId="471" priority="97" operator="containsText" text="3- Bajo">
      <formula>NOT(ISERROR(SEARCH("3- Bajo",A35)))</formula>
    </cfRule>
    <cfRule type="containsText" dxfId="470" priority="98" operator="containsText" text="4- Bajo">
      <formula>NOT(ISERROR(SEARCH("4- Bajo",A35)))</formula>
    </cfRule>
    <cfRule type="containsText" dxfId="469" priority="99" operator="containsText" text="1- Bajo">
      <formula>NOT(ISERROR(SEARCH("1- Bajo",A35)))</formula>
    </cfRule>
  </conditionalFormatting>
  <conditionalFormatting sqref="F35:G35">
    <cfRule type="containsText" dxfId="468" priority="88" operator="containsText" text="3- Moderado">
      <formula>NOT(ISERROR(SEARCH("3- Moderado",F35)))</formula>
    </cfRule>
    <cfRule type="containsText" dxfId="467" priority="89" operator="containsText" text="6- Moderado">
      <formula>NOT(ISERROR(SEARCH("6- Moderado",F35)))</formula>
    </cfRule>
    <cfRule type="containsText" dxfId="466" priority="90" operator="containsText" text="4- Moderado">
      <formula>NOT(ISERROR(SEARCH("4- Moderado",F35)))</formula>
    </cfRule>
    <cfRule type="containsText" dxfId="465" priority="91" operator="containsText" text="3- Bajo">
      <formula>NOT(ISERROR(SEARCH("3- Bajo",F35)))</formula>
    </cfRule>
    <cfRule type="containsText" dxfId="464" priority="92" operator="containsText" text="4- Bajo">
      <formula>NOT(ISERROR(SEARCH("4- Bajo",F35)))</formula>
    </cfRule>
    <cfRule type="containsText" dxfId="463" priority="93" operator="containsText" text="1- Bajo">
      <formula>NOT(ISERROR(SEARCH("1- Bajo",F35)))</formula>
    </cfRule>
  </conditionalFormatting>
  <conditionalFormatting sqref="J35:J39">
    <cfRule type="containsText" dxfId="462" priority="83" operator="containsText" text="Bajo">
      <formula>NOT(ISERROR(SEARCH("Bajo",J35)))</formula>
    </cfRule>
    <cfRule type="containsText" dxfId="461" priority="84" operator="containsText" text="Moderado">
      <formula>NOT(ISERROR(SEARCH("Moderado",J35)))</formula>
    </cfRule>
    <cfRule type="containsText" dxfId="460" priority="85" operator="containsText" text="Alto">
      <formula>NOT(ISERROR(SEARCH("Alto",J35)))</formula>
    </cfRule>
    <cfRule type="containsText" dxfId="459" priority="86" operator="containsText" text="Extremo">
      <formula>NOT(ISERROR(SEARCH("Extremo",J35)))</formula>
    </cfRule>
    <cfRule type="colorScale" priority="87">
      <colorScale>
        <cfvo type="min"/>
        <cfvo type="max"/>
        <color rgb="FFFF7128"/>
        <color rgb="FFFFEF9C"/>
      </colorScale>
    </cfRule>
  </conditionalFormatting>
  <conditionalFormatting sqref="M35:M39">
    <cfRule type="containsText" dxfId="458" priority="58" operator="containsText" text="Moderado">
      <formula>NOT(ISERROR(SEARCH("Moderado",M35)))</formula>
    </cfRule>
    <cfRule type="containsText" dxfId="457" priority="78" operator="containsText" text="Bajo">
      <formula>NOT(ISERROR(SEARCH("Bajo",M35)))</formula>
    </cfRule>
    <cfRule type="containsText" dxfId="456" priority="79" operator="containsText" text="Moderado">
      <formula>NOT(ISERROR(SEARCH("Moderado",M35)))</formula>
    </cfRule>
    <cfRule type="containsText" dxfId="455" priority="80" operator="containsText" text="Alto">
      <formula>NOT(ISERROR(SEARCH("Alto",M35)))</formula>
    </cfRule>
    <cfRule type="containsText" dxfId="454" priority="81" operator="containsText" text="Extremo">
      <formula>NOT(ISERROR(SEARCH("Extremo",M35)))</formula>
    </cfRule>
    <cfRule type="colorScale" priority="82">
      <colorScale>
        <cfvo type="min"/>
        <cfvo type="max"/>
        <color rgb="FFFF7128"/>
        <color rgb="FFFFEF9C"/>
      </colorScale>
    </cfRule>
  </conditionalFormatting>
  <conditionalFormatting sqref="N35">
    <cfRule type="containsText" dxfId="453" priority="72" operator="containsText" text="3- Moderado">
      <formula>NOT(ISERROR(SEARCH("3- Moderado",N35)))</formula>
    </cfRule>
    <cfRule type="containsText" dxfId="452" priority="73" operator="containsText" text="6- Moderado">
      <formula>NOT(ISERROR(SEARCH("6- Moderado",N35)))</formula>
    </cfRule>
    <cfRule type="containsText" dxfId="451" priority="74" operator="containsText" text="4- Moderado">
      <formula>NOT(ISERROR(SEARCH("4- Moderado",N35)))</formula>
    </cfRule>
    <cfRule type="containsText" dxfId="450" priority="75" operator="containsText" text="3- Bajo">
      <formula>NOT(ISERROR(SEARCH("3- Bajo",N35)))</formula>
    </cfRule>
    <cfRule type="containsText" dxfId="449" priority="76" operator="containsText" text="4- Bajo">
      <formula>NOT(ISERROR(SEARCH("4- Bajo",N35)))</formula>
    </cfRule>
    <cfRule type="containsText" dxfId="448" priority="77" operator="containsText" text="1- Bajo">
      <formula>NOT(ISERROR(SEARCH("1- Bajo",N35)))</formula>
    </cfRule>
  </conditionalFormatting>
  <conditionalFormatting sqref="H35:H39">
    <cfRule type="containsText" dxfId="447" priority="59" operator="containsText" text="Muy Alta">
      <formula>NOT(ISERROR(SEARCH("Muy Alta",H35)))</formula>
    </cfRule>
    <cfRule type="containsText" dxfId="446" priority="60" operator="containsText" text="Alta">
      <formula>NOT(ISERROR(SEARCH("Alta",H35)))</formula>
    </cfRule>
    <cfRule type="containsText" dxfId="445" priority="61" operator="containsText" text="Muy Alta">
      <formula>NOT(ISERROR(SEARCH("Muy Alta",H35)))</formula>
    </cfRule>
    <cfRule type="containsText" dxfId="444" priority="66" operator="containsText" text="Muy Baja">
      <formula>NOT(ISERROR(SEARCH("Muy Baja",H35)))</formula>
    </cfRule>
    <cfRule type="containsText" dxfId="443" priority="67" operator="containsText" text="Baja">
      <formula>NOT(ISERROR(SEARCH("Baja",H35)))</formula>
    </cfRule>
    <cfRule type="containsText" dxfId="442" priority="68" operator="containsText" text="Media">
      <formula>NOT(ISERROR(SEARCH("Media",H35)))</formula>
    </cfRule>
    <cfRule type="containsText" dxfId="441" priority="69" operator="containsText" text="Alta">
      <formula>NOT(ISERROR(SEARCH("Alta",H35)))</formula>
    </cfRule>
    <cfRule type="containsText" dxfId="440" priority="71" operator="containsText" text="Muy Alta">
      <formula>NOT(ISERROR(SEARCH("Muy Alta",H35)))</formula>
    </cfRule>
  </conditionalFormatting>
  <conditionalFormatting sqref="I35:I39">
    <cfRule type="containsText" dxfId="439" priority="62" operator="containsText" text="Catastrófico">
      <formula>NOT(ISERROR(SEARCH("Catastrófico",I35)))</formula>
    </cfRule>
    <cfRule type="containsText" dxfId="438" priority="63" operator="containsText" text="Mayor">
      <formula>NOT(ISERROR(SEARCH("Mayor",I35)))</formula>
    </cfRule>
    <cfRule type="containsText" dxfId="437" priority="64" operator="containsText" text="Menor">
      <formula>NOT(ISERROR(SEARCH("Menor",I35)))</formula>
    </cfRule>
    <cfRule type="containsText" dxfId="436" priority="65" operator="containsText" text="Leve">
      <formula>NOT(ISERROR(SEARCH("Leve",I35)))</formula>
    </cfRule>
    <cfRule type="containsText" dxfId="435" priority="70" operator="containsText" text="Moderado">
      <formula>NOT(ISERROR(SEARCH("Moderado",I35)))</formula>
    </cfRule>
  </conditionalFormatting>
  <conditionalFormatting sqref="K35:K39">
    <cfRule type="containsText" dxfId="434" priority="57" operator="containsText" text="Media">
      <formula>NOT(ISERROR(SEARCH("Media",K35)))</formula>
    </cfRule>
  </conditionalFormatting>
  <conditionalFormatting sqref="L35:L39">
    <cfRule type="containsText" dxfId="433" priority="56" operator="containsText" text="Moderado">
      <formula>NOT(ISERROR(SEARCH("Moderado",L35)))</formula>
    </cfRule>
  </conditionalFormatting>
  <conditionalFormatting sqref="J35:J39">
    <cfRule type="containsText" dxfId="432" priority="55" operator="containsText" text="Moderado">
      <formula>NOT(ISERROR(SEARCH("Moderado",J35)))</formula>
    </cfRule>
  </conditionalFormatting>
  <conditionalFormatting sqref="J35:J39">
    <cfRule type="containsText" dxfId="431" priority="53" operator="containsText" text="Bajo">
      <formula>NOT(ISERROR(SEARCH("Bajo",J35)))</formula>
    </cfRule>
    <cfRule type="containsText" dxfId="430" priority="54" operator="containsText" text="Extremo">
      <formula>NOT(ISERROR(SEARCH("Extremo",J35)))</formula>
    </cfRule>
  </conditionalFormatting>
  <conditionalFormatting sqref="K35:K39">
    <cfRule type="containsText" dxfId="429" priority="51" operator="containsText" text="Baja">
      <formula>NOT(ISERROR(SEARCH("Baja",K35)))</formula>
    </cfRule>
    <cfRule type="containsText" dxfId="428" priority="52" operator="containsText" text="Muy Baja">
      <formula>NOT(ISERROR(SEARCH("Muy Baja",K35)))</formula>
    </cfRule>
  </conditionalFormatting>
  <conditionalFormatting sqref="K35:K39">
    <cfRule type="containsText" dxfId="427" priority="49" operator="containsText" text="Muy Alta">
      <formula>NOT(ISERROR(SEARCH("Muy Alta",K35)))</formula>
    </cfRule>
    <cfRule type="containsText" dxfId="426" priority="50" operator="containsText" text="Alta">
      <formula>NOT(ISERROR(SEARCH("Alta",K35)))</formula>
    </cfRule>
  </conditionalFormatting>
  <conditionalFormatting sqref="L35:L39">
    <cfRule type="containsText" dxfId="425" priority="45" operator="containsText" text="Catastrófico">
      <formula>NOT(ISERROR(SEARCH("Catastrófico",L35)))</formula>
    </cfRule>
    <cfRule type="containsText" dxfId="424" priority="46" operator="containsText" text="Mayor">
      <formula>NOT(ISERROR(SEARCH("Mayor",L35)))</formula>
    </cfRule>
    <cfRule type="containsText" dxfId="423" priority="47" operator="containsText" text="Menor">
      <formula>NOT(ISERROR(SEARCH("Menor",L35)))</formula>
    </cfRule>
    <cfRule type="containsText" dxfId="422" priority="48" operator="containsText" text="Leve">
      <formula>NOT(ISERROR(SEARCH("Leve",L35)))</formula>
    </cfRule>
  </conditionalFormatting>
  <conditionalFormatting sqref="H20:N20">
    <cfRule type="containsText" dxfId="421" priority="39" operator="containsText" text="3- Moderado">
      <formula>NOT(ISERROR(SEARCH("3- Moderado",H20)))</formula>
    </cfRule>
    <cfRule type="containsText" dxfId="420" priority="40" operator="containsText" text="6- Moderado">
      <formula>NOT(ISERROR(SEARCH("6- Moderado",H20)))</formula>
    </cfRule>
    <cfRule type="containsText" dxfId="419" priority="41" operator="containsText" text="4- Moderado">
      <formula>NOT(ISERROR(SEARCH("4- Moderado",H20)))</formula>
    </cfRule>
    <cfRule type="containsText" dxfId="418" priority="42" operator="containsText" text="3- Bajo">
      <formula>NOT(ISERROR(SEARCH("3- Bajo",H20)))</formula>
    </cfRule>
    <cfRule type="containsText" dxfId="417" priority="43" operator="containsText" text="4- Bajo">
      <formula>NOT(ISERROR(SEARCH("4- Bajo",H20)))</formula>
    </cfRule>
    <cfRule type="containsText" dxfId="416" priority="44" operator="containsText" text="1- Bajo">
      <formula>NOT(ISERROR(SEARCH("1- Bajo",H20)))</formula>
    </cfRule>
  </conditionalFormatting>
  <conditionalFormatting sqref="B20">
    <cfRule type="containsText" dxfId="415" priority="33" operator="containsText" text="3- Moderado">
      <formula>NOT(ISERROR(SEARCH("3- Moderado",B20)))</formula>
    </cfRule>
    <cfRule type="containsText" dxfId="414" priority="34" operator="containsText" text="6- Moderado">
      <formula>NOT(ISERROR(SEARCH("6- Moderado",B20)))</formula>
    </cfRule>
    <cfRule type="containsText" dxfId="413" priority="35" operator="containsText" text="4- Moderado">
      <formula>NOT(ISERROR(SEARCH("4- Moderado",B20)))</formula>
    </cfRule>
    <cfRule type="containsText" dxfId="412" priority="36" operator="containsText" text="3- Bajo">
      <formula>NOT(ISERROR(SEARCH("3- Bajo",B20)))</formula>
    </cfRule>
    <cfRule type="containsText" dxfId="411" priority="37" operator="containsText" text="4- Bajo">
      <formula>NOT(ISERROR(SEARCH("4- Bajo",B20)))</formula>
    </cfRule>
    <cfRule type="containsText" dxfId="410" priority="38" operator="containsText" text="1- Bajo">
      <formula>NOT(ISERROR(SEARCH("1- Bajo",B20)))</formula>
    </cfRule>
  </conditionalFormatting>
  <conditionalFormatting sqref="H20:N24">
    <cfRule type="containsText" dxfId="409" priority="25" operator="containsText" text="Muy Alta">
      <formula>NOT(ISERROR(SEARCH("Muy Alta",H20)))</formula>
    </cfRule>
    <cfRule type="containsText" dxfId="408" priority="26" operator="containsText" text="Alta">
      <formula>NOT(ISERROR(SEARCH("Alta",H20)))</formula>
    </cfRule>
    <cfRule type="containsText" dxfId="407" priority="27" operator="containsText" text="Muy Alta">
      <formula>NOT(ISERROR(SEARCH("Muy Alta",H20)))</formula>
    </cfRule>
    <cfRule type="containsText" dxfId="406" priority="28" operator="containsText" text="Muy Baja">
      <formula>NOT(ISERROR(SEARCH("Muy Baja",H20)))</formula>
    </cfRule>
    <cfRule type="containsText" dxfId="405" priority="29" operator="containsText" text="Baja">
      <formula>NOT(ISERROR(SEARCH("Baja",H20)))</formula>
    </cfRule>
    <cfRule type="containsText" dxfId="404" priority="30" operator="containsText" text="Media">
      <formula>NOT(ISERROR(SEARCH("Media",H20)))</formula>
    </cfRule>
    <cfRule type="containsText" dxfId="403" priority="31" operator="containsText" text="Alta">
      <formula>NOT(ISERROR(SEARCH("Alta",H20)))</formula>
    </cfRule>
    <cfRule type="containsText" dxfId="402" priority="32" operator="containsText" text="Muy Alta">
      <formula>NOT(ISERROR(SEARCH("Muy Alta",H20)))</formula>
    </cfRule>
  </conditionalFormatting>
  <conditionalFormatting sqref="A20 E20">
    <cfRule type="containsText" dxfId="401" priority="19" operator="containsText" text="3- Moderado">
      <formula>NOT(ISERROR(SEARCH("3- Moderado",A20)))</formula>
    </cfRule>
    <cfRule type="containsText" dxfId="400" priority="20" operator="containsText" text="6- Moderado">
      <formula>NOT(ISERROR(SEARCH("6- Moderado",A20)))</formula>
    </cfRule>
    <cfRule type="containsText" dxfId="399" priority="21" operator="containsText" text="4- Moderado">
      <formula>NOT(ISERROR(SEARCH("4- Moderado",A20)))</formula>
    </cfRule>
    <cfRule type="containsText" dxfId="398" priority="22" operator="containsText" text="3- Bajo">
      <formula>NOT(ISERROR(SEARCH("3- Bajo",A20)))</formula>
    </cfRule>
    <cfRule type="containsText" dxfId="397" priority="23" operator="containsText" text="4- Bajo">
      <formula>NOT(ISERROR(SEARCH("4- Bajo",A20)))</formula>
    </cfRule>
    <cfRule type="containsText" dxfId="396" priority="24" operator="containsText" text="1- Bajo">
      <formula>NOT(ISERROR(SEARCH("1- Bajo",A20)))</formula>
    </cfRule>
  </conditionalFormatting>
  <conditionalFormatting sqref="F20:G20">
    <cfRule type="containsText" dxfId="395" priority="13" operator="containsText" text="3- Moderado">
      <formula>NOT(ISERROR(SEARCH("3- Moderado",F20)))</formula>
    </cfRule>
    <cfRule type="containsText" dxfId="394" priority="14" operator="containsText" text="6- Moderado">
      <formula>NOT(ISERROR(SEARCH("6- Moderado",F20)))</formula>
    </cfRule>
    <cfRule type="containsText" dxfId="393" priority="15" operator="containsText" text="4- Moderado">
      <formula>NOT(ISERROR(SEARCH("4- Moderado",F20)))</formula>
    </cfRule>
    <cfRule type="containsText" dxfId="392" priority="16" operator="containsText" text="3- Bajo">
      <formula>NOT(ISERROR(SEARCH("3- Bajo",F20)))</formula>
    </cfRule>
    <cfRule type="containsText" dxfId="391" priority="17" operator="containsText" text="4- Bajo">
      <formula>NOT(ISERROR(SEARCH("4- Bajo",F20)))</formula>
    </cfRule>
    <cfRule type="containsText" dxfId="390" priority="18" operator="containsText" text="1- Bajo">
      <formula>NOT(ISERROR(SEARCH("1- Bajo",F20)))</formula>
    </cfRule>
  </conditionalFormatting>
  <conditionalFormatting sqref="C20">
    <cfRule type="containsText" dxfId="389" priority="7" operator="containsText" text="3- Moderado">
      <formula>NOT(ISERROR(SEARCH("3- Moderado",C20)))</formula>
    </cfRule>
    <cfRule type="containsText" dxfId="388" priority="8" operator="containsText" text="6- Moderado">
      <formula>NOT(ISERROR(SEARCH("6- Moderado",C20)))</formula>
    </cfRule>
    <cfRule type="containsText" dxfId="387" priority="9" operator="containsText" text="4- Moderado">
      <formula>NOT(ISERROR(SEARCH("4- Moderado",C20)))</formula>
    </cfRule>
    <cfRule type="containsText" dxfId="386" priority="10" operator="containsText" text="3- Bajo">
      <formula>NOT(ISERROR(SEARCH("3- Bajo",C20)))</formula>
    </cfRule>
    <cfRule type="containsText" dxfId="385" priority="11" operator="containsText" text="4- Bajo">
      <formula>NOT(ISERROR(SEARCH("4- Bajo",C20)))</formula>
    </cfRule>
    <cfRule type="containsText" dxfId="384" priority="12" operator="containsText" text="1- Bajo">
      <formula>NOT(ISERROR(SEARCH("1- Bajo",C20)))</formula>
    </cfRule>
  </conditionalFormatting>
  <conditionalFormatting sqref="D20">
    <cfRule type="containsText" dxfId="383" priority="1" operator="containsText" text="3- Moderado">
      <formula>NOT(ISERROR(SEARCH("3- Moderado",D20)))</formula>
    </cfRule>
    <cfRule type="containsText" dxfId="382" priority="2" operator="containsText" text="6- Moderado">
      <formula>NOT(ISERROR(SEARCH("6- Moderado",D20)))</formula>
    </cfRule>
    <cfRule type="containsText" dxfId="381" priority="3" operator="containsText" text="4- Moderado">
      <formula>NOT(ISERROR(SEARCH("4- Moderado",D20)))</formula>
    </cfRule>
    <cfRule type="containsText" dxfId="380" priority="4" operator="containsText" text="3- Bajo">
      <formula>NOT(ISERROR(SEARCH("3- Bajo",D20)))</formula>
    </cfRule>
    <cfRule type="containsText" dxfId="379" priority="5" operator="containsText" text="4- Bajo">
      <formula>NOT(ISERROR(SEARCH("4- Bajo",D20)))</formula>
    </cfRule>
    <cfRule type="containsText" dxfId="378" priority="6" operator="containsText" text="1- Bajo">
      <formula>NOT(ISERROR(SEARCH("1- Bajo",D20)))</formula>
    </cfRule>
  </conditionalFormatting>
  <conditionalFormatting sqref="J10:J19">
    <cfRule type="containsText" dxfId="377" priority="1088" operator="containsText" text="Bajo">
      <formula>NOT(ISERROR(SEARCH("Bajo",J10)))</formula>
    </cfRule>
    <cfRule type="containsText" dxfId="376" priority="1089" operator="containsText" text="Moderado">
      <formula>NOT(ISERROR(SEARCH("Moderado",J10)))</formula>
    </cfRule>
    <cfRule type="containsText" dxfId="375" priority="1090" operator="containsText" text="Alto">
      <formula>NOT(ISERROR(SEARCH("Alto",J10)))</formula>
    </cfRule>
    <cfRule type="containsText" dxfId="374" priority="1091" operator="containsText" text="Extremo">
      <formula>NOT(ISERROR(SEARCH("Extremo",J10)))</formula>
    </cfRule>
    <cfRule type="colorScale" priority="1092">
      <colorScale>
        <cfvo type="min"/>
        <cfvo type="max"/>
        <color rgb="FFFF7128"/>
        <color rgb="FFFFEF9C"/>
      </colorScale>
    </cfRule>
  </conditionalFormatting>
  <conditionalFormatting sqref="M10:M19">
    <cfRule type="containsText" dxfId="373" priority="1093" operator="containsText" text="Moderado">
      <formula>NOT(ISERROR(SEARCH("Moderado",M10)))</formula>
    </cfRule>
    <cfRule type="containsText" dxfId="372" priority="1094" operator="containsText" text="Bajo">
      <formula>NOT(ISERROR(SEARCH("Bajo",M10)))</formula>
    </cfRule>
    <cfRule type="containsText" dxfId="371" priority="1095" operator="containsText" text="Moderado">
      <formula>NOT(ISERROR(SEARCH("Moderado",M10)))</formula>
    </cfRule>
    <cfRule type="containsText" dxfId="370" priority="1096" operator="containsText" text="Alto">
      <formula>NOT(ISERROR(SEARCH("Alto",M10)))</formula>
    </cfRule>
    <cfRule type="containsText" dxfId="369" priority="1097" operator="containsText" text="Extremo">
      <formula>NOT(ISERROR(SEARCH("Extremo",M10)))</formula>
    </cfRule>
    <cfRule type="colorScale" priority="1098">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8E0C5EE2-F8C9-4CCE-8F9C-CF7708E66C4B}"/>
    <dataValidation allowBlank="1" showInputMessage="1" showErrorMessage="1" prompt="Seleccionar si el responsable es el responsable de las acciones es el nivel central" sqref="P7:P8" xr:uid="{C5E7B88B-1288-42E5-B1E5-9E2F9F6DC668}"/>
    <dataValidation allowBlank="1" showInputMessage="1" showErrorMessage="1" prompt="Describir las actividades que se van a desarrollar para el proyecto" sqref="O7" xr:uid="{9A6ABE08-6515-45DF-841A-5D9556DCCBB1}"/>
    <dataValidation allowBlank="1" showInputMessage="1" showErrorMessage="1" prompt="El grado de afectación puede ser " sqref="I8" xr:uid="{3124A4D7-0649-45EE-9F06-28B622F08DA5}"/>
    <dataValidation allowBlank="1" showInputMessage="1" showErrorMessage="1" prompt="Que tan factible es que materialize el riesgo?" sqref="H8" xr:uid="{3BCD30EA-67EA-462C-AE58-9474BD6BFBB4}"/>
    <dataValidation allowBlank="1" showInputMessage="1" showErrorMessage="1" prompt="Registrar qué factor  que ocasina el riesgo: un facot identtficado el contexto._x000a_O  personas, recursos, estilo de direccion , factores externos, , codiciones ambientales" sqref="F8:G8" xr:uid="{99461D5D-3E37-42E3-AD39-950760FDBF20}"/>
    <dataValidation allowBlank="1" showInputMessage="1" showErrorMessage="1" prompt="Seleccionar el tipo de riesgo teniendo en cuenta que  factor organizaconal afecta. Ver explicacion en hoja " sqref="E8" xr:uid="{BFD32D3A-95D0-44BB-9407-570089241B0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91A7-6420-48A3-A75E-D28AA24953D9}">
  <sheetPr>
    <tabColor theme="4" tint="0.79998168889431442"/>
  </sheetPr>
  <dimension ref="A1:JR46"/>
  <sheetViews>
    <sheetView tabSelected="1" topLeftCell="A39" zoomScale="71" zoomScaleNormal="71" workbookViewId="0">
      <selection activeCell="C10" sqref="C10:C14"/>
    </sheetView>
  </sheetViews>
  <sheetFormatPr defaultColWidth="11.42578125" defaultRowHeight="14.45"/>
  <cols>
    <col min="1" max="2" width="18.42578125" style="82" customWidth="1"/>
    <col min="3" max="3" width="15.5703125" customWidth="1"/>
    <col min="4" max="4" width="27.5703125" style="82" customWidth="1"/>
    <col min="5" max="5" width="18" style="160" customWidth="1"/>
    <col min="6" max="6" width="40.140625" customWidth="1"/>
    <col min="7" max="7" width="20.42578125" customWidth="1"/>
    <col min="8" max="8" width="10.42578125" style="161" customWidth="1"/>
    <col min="9" max="9" width="11.42578125" style="161" customWidth="1"/>
    <col min="10" max="10" width="10.140625" style="162" customWidth="1"/>
    <col min="11" max="11" width="11.42578125" style="161" customWidth="1"/>
    <col min="12" max="12" width="10.85546875" style="161" customWidth="1"/>
    <col min="13" max="13" width="18.28515625" style="16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40" customFormat="1" ht="16.5" customHeight="1">
      <c r="A1" s="376"/>
      <c r="B1" s="377"/>
      <c r="C1" s="377"/>
      <c r="D1" s="488" t="s">
        <v>546</v>
      </c>
      <c r="E1" s="488"/>
      <c r="F1" s="488"/>
      <c r="G1" s="488"/>
      <c r="H1" s="488"/>
      <c r="I1" s="488"/>
      <c r="J1" s="488"/>
      <c r="K1" s="488"/>
      <c r="L1" s="488"/>
      <c r="M1" s="488"/>
      <c r="N1" s="488"/>
      <c r="O1" s="488"/>
      <c r="P1" s="488"/>
      <c r="Q1" s="489"/>
      <c r="R1" s="360" t="s">
        <v>218</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78"/>
      <c r="B2" s="379"/>
      <c r="C2" s="379"/>
      <c r="D2" s="490"/>
      <c r="E2" s="490"/>
      <c r="F2" s="490"/>
      <c r="G2" s="490"/>
      <c r="H2" s="490"/>
      <c r="I2" s="490"/>
      <c r="J2" s="490"/>
      <c r="K2" s="490"/>
      <c r="L2" s="490"/>
      <c r="M2" s="490"/>
      <c r="N2" s="490"/>
      <c r="O2" s="490"/>
      <c r="P2" s="490"/>
      <c r="Q2" s="491"/>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0"/>
      <c r="E3" s="490"/>
      <c r="F3" s="490"/>
      <c r="G3" s="490"/>
      <c r="H3" s="490"/>
      <c r="I3" s="490"/>
      <c r="J3" s="490"/>
      <c r="K3" s="490"/>
      <c r="L3" s="490"/>
      <c r="M3" s="490"/>
      <c r="N3" s="490"/>
      <c r="O3" s="490"/>
      <c r="P3" s="490"/>
      <c r="Q3" s="491"/>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69" t="s">
        <v>219</v>
      </c>
      <c r="B4" s="370"/>
      <c r="C4" s="371"/>
      <c r="D4" s="372" t="str">
        <f>'Mapa Final'!D4</f>
        <v>Mejoramiento del SIGCMA</v>
      </c>
      <c r="E4" s="373"/>
      <c r="F4" s="373"/>
      <c r="G4" s="373"/>
      <c r="H4" s="373"/>
      <c r="I4" s="373"/>
      <c r="J4" s="373"/>
      <c r="K4" s="373"/>
      <c r="L4" s="373"/>
      <c r="M4" s="373"/>
      <c r="N4" s="374"/>
      <c r="O4" s="375"/>
      <c r="P4" s="375"/>
      <c r="Q4" s="375"/>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69" t="s">
        <v>221</v>
      </c>
      <c r="B5" s="370"/>
      <c r="C5" s="371"/>
      <c r="D5" s="380"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81"/>
      <c r="F5" s="381"/>
      <c r="G5" s="381"/>
      <c r="H5" s="381"/>
      <c r="I5" s="381"/>
      <c r="J5" s="381"/>
      <c r="K5" s="381"/>
      <c r="L5" s="381"/>
      <c r="M5" s="381"/>
      <c r="N5" s="382"/>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69" t="s">
        <v>223</v>
      </c>
      <c r="B6" s="370"/>
      <c r="C6" s="371"/>
      <c r="D6" s="380" t="str">
        <f>'Mapa Final'!D6</f>
        <v>Nivel Central y Seccional</v>
      </c>
      <c r="E6" s="381"/>
      <c r="F6" s="381"/>
      <c r="G6" s="381"/>
      <c r="H6" s="381"/>
      <c r="I6" s="381"/>
      <c r="J6" s="381"/>
      <c r="K6" s="381"/>
      <c r="L6" s="381"/>
      <c r="M6" s="381"/>
      <c r="N6" s="382"/>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6" customFormat="1" ht="40.5" customHeight="1" thickTop="1" thickBot="1">
      <c r="A7" s="483" t="s">
        <v>547</v>
      </c>
      <c r="B7" s="484"/>
      <c r="C7" s="484"/>
      <c r="D7" s="484"/>
      <c r="E7" s="484"/>
      <c r="F7" s="485"/>
      <c r="G7" s="163"/>
      <c r="H7" s="486" t="s">
        <v>548</v>
      </c>
      <c r="I7" s="486"/>
      <c r="J7" s="486"/>
      <c r="K7" s="486" t="s">
        <v>549</v>
      </c>
      <c r="L7" s="486"/>
      <c r="M7" s="486"/>
      <c r="N7" s="487" t="s">
        <v>550</v>
      </c>
      <c r="O7" s="492" t="s">
        <v>551</v>
      </c>
      <c r="P7" s="494" t="s">
        <v>552</v>
      </c>
      <c r="Q7" s="495"/>
      <c r="R7" s="494" t="s">
        <v>553</v>
      </c>
      <c r="S7" s="495"/>
      <c r="T7" s="496" t="s">
        <v>567</v>
      </c>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row>
    <row r="8" spans="1:278" s="157" customFormat="1" ht="60.95" customHeight="1" thickTop="1" thickBot="1">
      <c r="A8" s="172" t="s">
        <v>27</v>
      </c>
      <c r="B8" s="172" t="s">
        <v>230</v>
      </c>
      <c r="C8" s="173" t="s">
        <v>171</v>
      </c>
      <c r="D8" s="164" t="s">
        <v>231</v>
      </c>
      <c r="E8" s="165" t="s">
        <v>175</v>
      </c>
      <c r="F8" s="165" t="s">
        <v>177</v>
      </c>
      <c r="G8" s="165" t="s">
        <v>179</v>
      </c>
      <c r="H8" s="166" t="s">
        <v>555</v>
      </c>
      <c r="I8" s="166" t="s">
        <v>518</v>
      </c>
      <c r="J8" s="166" t="s">
        <v>556</v>
      </c>
      <c r="K8" s="166" t="s">
        <v>555</v>
      </c>
      <c r="L8" s="166" t="s">
        <v>557</v>
      </c>
      <c r="M8" s="166" t="s">
        <v>556</v>
      </c>
      <c r="N8" s="487"/>
      <c r="O8" s="493"/>
      <c r="P8" s="167" t="s">
        <v>558</v>
      </c>
      <c r="Q8" s="167" t="s">
        <v>559</v>
      </c>
      <c r="R8" s="167" t="s">
        <v>560</v>
      </c>
      <c r="S8" s="167" t="s">
        <v>561</v>
      </c>
      <c r="T8" s="496"/>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c r="FS8" s="170"/>
      <c r="FT8" s="170"/>
    </row>
    <row r="9" spans="1:278" s="158" customFormat="1" ht="10.5" customHeight="1">
      <c r="A9" s="499"/>
      <c r="B9" s="500"/>
      <c r="C9" s="500"/>
      <c r="D9" s="500"/>
      <c r="E9" s="500"/>
      <c r="F9" s="500"/>
      <c r="G9" s="500"/>
      <c r="H9" s="500"/>
      <c r="I9" s="500"/>
      <c r="J9" s="500"/>
      <c r="K9" s="500"/>
      <c r="L9" s="500"/>
      <c r="M9" s="500"/>
      <c r="N9" s="500"/>
      <c r="T9" s="168"/>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row>
    <row r="10" spans="1:278" s="159" customFormat="1" ht="15" customHeight="1">
      <c r="A10" s="501">
        <f>'Mapa Final'!A10</f>
        <v>1</v>
      </c>
      <c r="B10" s="497" t="str">
        <f>'Mapa Final'!B10</f>
        <v>Demora</v>
      </c>
      <c r="C10" s="504" t="str">
        <f>'Mapa Final'!C10</f>
        <v>Incumplimiento de las metas establecidas</v>
      </c>
      <c r="D10" s="504" t="str">
        <f>'Mapa Final'!D10</f>
        <v xml:space="preserve">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v>
      </c>
      <c r="E10" s="477" t="str">
        <f>'Mapa Final'!E10</f>
        <v>Tardanza en la consolidación y análisis del seguimiento a planes y programas.</v>
      </c>
      <c r="F10" s="477" t="str">
        <f>'Mapa Final'!F10</f>
        <v>Posibilidad de incumplimiento de las metas establecidas debido a la tardanza en la consolidacion y analisis del seguimiento a planes y programas</v>
      </c>
      <c r="G10" s="477" t="str">
        <f>'Mapa Final'!G10</f>
        <v>Ejecución y Administración de Procesos</v>
      </c>
      <c r="H10" s="480" t="str">
        <f>'Mapa Final'!I10</f>
        <v>Baja</v>
      </c>
      <c r="I10" s="522" t="str">
        <f>'Mapa Final'!L10</f>
        <v>Menor</v>
      </c>
      <c r="J10" s="530" t="str">
        <f>'Mapa Final'!N10</f>
        <v>Moderado</v>
      </c>
      <c r="K10" s="516" t="str">
        <f>'Mapa Final'!AA10</f>
        <v>Baja</v>
      </c>
      <c r="L10" s="516" t="str">
        <f>'Mapa Final'!AE10</f>
        <v>Menor</v>
      </c>
      <c r="M10" s="513" t="str">
        <f>'Mapa Final'!AG10</f>
        <v>Moderado</v>
      </c>
      <c r="N10" s="516" t="str">
        <f>'Mapa Final'!AH10</f>
        <v>Aceptar</v>
      </c>
      <c r="O10" s="519"/>
      <c r="P10" s="519"/>
      <c r="Q10" s="526" t="s">
        <v>8</v>
      </c>
      <c r="R10" s="507">
        <v>45200</v>
      </c>
      <c r="S10" s="507">
        <v>45291</v>
      </c>
      <c r="T10" s="510"/>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9" customFormat="1" ht="13.5" customHeight="1">
      <c r="A11" s="502"/>
      <c r="B11" s="348"/>
      <c r="C11" s="505"/>
      <c r="D11" s="505"/>
      <c r="E11" s="478"/>
      <c r="F11" s="478"/>
      <c r="G11" s="478"/>
      <c r="H11" s="481"/>
      <c r="I11" s="523"/>
      <c r="J11" s="531"/>
      <c r="K11" s="517"/>
      <c r="L11" s="517"/>
      <c r="M11" s="514"/>
      <c r="N11" s="517"/>
      <c r="O11" s="520"/>
      <c r="P11" s="520"/>
      <c r="Q11" s="527"/>
      <c r="R11" s="508"/>
      <c r="S11" s="508"/>
      <c r="T11" s="51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9" customFormat="1" ht="13.5" customHeight="1">
      <c r="A12" s="502"/>
      <c r="B12" s="348"/>
      <c r="C12" s="505"/>
      <c r="D12" s="505"/>
      <c r="E12" s="478"/>
      <c r="F12" s="478"/>
      <c r="G12" s="478"/>
      <c r="H12" s="481"/>
      <c r="I12" s="523"/>
      <c r="J12" s="531"/>
      <c r="K12" s="517"/>
      <c r="L12" s="517"/>
      <c r="M12" s="514"/>
      <c r="N12" s="517"/>
      <c r="O12" s="520"/>
      <c r="P12" s="520"/>
      <c r="Q12" s="527"/>
      <c r="R12" s="508"/>
      <c r="S12" s="508"/>
      <c r="T12" s="51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9" customFormat="1" ht="13.5" customHeight="1">
      <c r="A13" s="502"/>
      <c r="B13" s="348"/>
      <c r="C13" s="505"/>
      <c r="D13" s="505"/>
      <c r="E13" s="478"/>
      <c r="F13" s="478"/>
      <c r="G13" s="478"/>
      <c r="H13" s="481"/>
      <c r="I13" s="523"/>
      <c r="J13" s="531"/>
      <c r="K13" s="517"/>
      <c r="L13" s="517"/>
      <c r="M13" s="514"/>
      <c r="N13" s="517"/>
      <c r="O13" s="520"/>
      <c r="P13" s="520"/>
      <c r="Q13" s="527"/>
      <c r="R13" s="508"/>
      <c r="S13" s="508"/>
      <c r="T13" s="51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9" customFormat="1" ht="238.5" customHeight="1">
      <c r="A14" s="503"/>
      <c r="B14" s="498"/>
      <c r="C14" s="506"/>
      <c r="D14" s="506"/>
      <c r="E14" s="479"/>
      <c r="F14" s="479"/>
      <c r="G14" s="479"/>
      <c r="H14" s="482"/>
      <c r="I14" s="524"/>
      <c r="J14" s="533"/>
      <c r="K14" s="518"/>
      <c r="L14" s="518"/>
      <c r="M14" s="515"/>
      <c r="N14" s="518"/>
      <c r="O14" s="521"/>
      <c r="P14" s="521"/>
      <c r="Q14" s="528"/>
      <c r="R14" s="509"/>
      <c r="S14" s="509"/>
      <c r="T14" s="51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ht="14.45" customHeight="1">
      <c r="A15" s="501">
        <f>'Mapa Final'!A13</f>
        <v>2</v>
      </c>
      <c r="B15" s="497" t="str">
        <f>'Mapa Final'!B13</f>
        <v>Incumplimiento</v>
      </c>
      <c r="C15" s="504" t="str">
        <f>'Mapa Final'!C13</f>
        <v>Reputacional</v>
      </c>
      <c r="D15" s="504" t="str">
        <f>'Mapa Final'!D13</f>
        <v xml:space="preserve">1. Falta de acciones correctivas, preventivas y de mejora en el desarrollo de planes y programas.
2. Inconsistencia en lo programado.
3.Falta de comunicación y coordinación entre los responsables del proceso.
4. Indicadores desactualizados
</v>
      </c>
      <c r="E15" s="477" t="str">
        <f>'Mapa Final'!E13</f>
        <v>Falta de seguimiento a planes y programas.</v>
      </c>
      <c r="F15" s="477" t="str">
        <f>'Mapa Final'!F13</f>
        <v>Posibilidad de perdida reputacional debido a la falta de seguimiento a planes y programas</v>
      </c>
      <c r="G15" s="477" t="str">
        <f>'Mapa Final'!G13</f>
        <v>Ejecución y Administración de Procesos</v>
      </c>
      <c r="H15" s="480" t="str">
        <f>'Mapa Final'!I13</f>
        <v>Media</v>
      </c>
      <c r="I15" s="522" t="str">
        <f>'Mapa Final'!L13</f>
        <v>Moderado</v>
      </c>
      <c r="J15" s="530" t="str">
        <f>'Mapa Final'!N13</f>
        <v>Moderado</v>
      </c>
      <c r="K15" s="516" t="str">
        <f>'Mapa Final'!AA13</f>
        <v>Baja</v>
      </c>
      <c r="L15" s="516" t="str">
        <f>'Mapa Final'!AE13</f>
        <v>Moderado</v>
      </c>
      <c r="M15" s="513" t="str">
        <f>'Mapa Final'!AG13</f>
        <v>Moderado</v>
      </c>
      <c r="N15" s="516" t="str">
        <f>'Mapa Final'!AH13</f>
        <v>Aceptar</v>
      </c>
      <c r="O15" s="519"/>
      <c r="P15" s="519"/>
      <c r="Q15" s="526" t="s">
        <v>8</v>
      </c>
      <c r="R15" s="507">
        <v>45200</v>
      </c>
      <c r="S15" s="507">
        <v>45291</v>
      </c>
      <c r="T15" s="510"/>
      <c r="U15" s="35"/>
      <c r="V15" s="35"/>
    </row>
    <row r="16" spans="1:278" ht="14.45" customHeight="1">
      <c r="A16" s="502"/>
      <c r="B16" s="348"/>
      <c r="C16" s="505"/>
      <c r="D16" s="505"/>
      <c r="E16" s="478"/>
      <c r="F16" s="478"/>
      <c r="G16" s="478"/>
      <c r="H16" s="481"/>
      <c r="I16" s="523"/>
      <c r="J16" s="531"/>
      <c r="K16" s="517"/>
      <c r="L16" s="517"/>
      <c r="M16" s="514"/>
      <c r="N16" s="517"/>
      <c r="O16" s="520"/>
      <c r="P16" s="520"/>
      <c r="Q16" s="527"/>
      <c r="R16" s="508"/>
      <c r="S16" s="508"/>
      <c r="T16" s="511"/>
      <c r="U16" s="35"/>
      <c r="V16" s="35"/>
    </row>
    <row r="17" spans="1:22" ht="14.45" customHeight="1">
      <c r="A17" s="502"/>
      <c r="B17" s="348"/>
      <c r="C17" s="505"/>
      <c r="D17" s="505"/>
      <c r="E17" s="478"/>
      <c r="F17" s="478"/>
      <c r="G17" s="478"/>
      <c r="H17" s="481"/>
      <c r="I17" s="523"/>
      <c r="J17" s="531"/>
      <c r="K17" s="517"/>
      <c r="L17" s="517"/>
      <c r="M17" s="514"/>
      <c r="N17" s="517"/>
      <c r="O17" s="520"/>
      <c r="P17" s="520"/>
      <c r="Q17" s="527"/>
      <c r="R17" s="508"/>
      <c r="S17" s="508"/>
      <c r="T17" s="511"/>
      <c r="U17" s="35"/>
      <c r="V17" s="35"/>
    </row>
    <row r="18" spans="1:22" ht="14.45" customHeight="1">
      <c r="A18" s="502"/>
      <c r="B18" s="348"/>
      <c r="C18" s="505"/>
      <c r="D18" s="505"/>
      <c r="E18" s="478"/>
      <c r="F18" s="478"/>
      <c r="G18" s="478"/>
      <c r="H18" s="481"/>
      <c r="I18" s="523"/>
      <c r="J18" s="531"/>
      <c r="K18" s="517"/>
      <c r="L18" s="517"/>
      <c r="M18" s="514"/>
      <c r="N18" s="517"/>
      <c r="O18" s="520"/>
      <c r="P18" s="520"/>
      <c r="Q18" s="527"/>
      <c r="R18" s="508"/>
      <c r="S18" s="508"/>
      <c r="T18" s="511"/>
      <c r="U18" s="35"/>
      <c r="V18" s="35"/>
    </row>
    <row r="19" spans="1:22" ht="307.5" customHeight="1">
      <c r="A19" s="502"/>
      <c r="B19" s="348"/>
      <c r="C19" s="505"/>
      <c r="D19" s="505"/>
      <c r="E19" s="478"/>
      <c r="F19" s="478"/>
      <c r="G19" s="478"/>
      <c r="H19" s="481"/>
      <c r="I19" s="529"/>
      <c r="J19" s="532"/>
      <c r="K19" s="525"/>
      <c r="L19" s="525"/>
      <c r="M19" s="514"/>
      <c r="N19" s="525"/>
      <c r="O19" s="520"/>
      <c r="P19" s="520"/>
      <c r="Q19" s="528"/>
      <c r="R19" s="509"/>
      <c r="S19" s="509"/>
      <c r="T19" s="511"/>
      <c r="U19" s="35"/>
      <c r="V19" s="35"/>
    </row>
    <row r="20" spans="1:22" ht="14.45" customHeight="1">
      <c r="A20" s="551">
        <f>'Mapa Final'!A17</f>
        <v>3</v>
      </c>
      <c r="B20" s="551" t="s">
        <v>563</v>
      </c>
      <c r="C20" s="553" t="s">
        <v>269</v>
      </c>
      <c r="D20" s="553" t="s">
        <v>280</v>
      </c>
      <c r="E20" s="554" t="s">
        <v>281</v>
      </c>
      <c r="F20" s="554" t="s">
        <v>282</v>
      </c>
      <c r="G20" s="554" t="s">
        <v>259</v>
      </c>
      <c r="H20" s="555" t="str">
        <f>'Mapa Final'!I17</f>
        <v>Media</v>
      </c>
      <c r="I20" s="556" t="str">
        <f>'Mapa Final'!L17</f>
        <v>Menor</v>
      </c>
      <c r="J20" s="535" t="str">
        <f>'Mapa Final'!N17</f>
        <v>Moderado</v>
      </c>
      <c r="K20" s="538" t="str">
        <f>'Mapa Final'!AA17</f>
        <v>Baja</v>
      </c>
      <c r="L20" s="541" t="str">
        <f>'Mapa Final'!AE17</f>
        <v>Moderado</v>
      </c>
      <c r="M20" s="535" t="str">
        <f>'Mapa Final'!AG17</f>
        <v>Moderado</v>
      </c>
      <c r="N20" s="542" t="str">
        <f>'Mapa Final'!AH17</f>
        <v>Aceptar</v>
      </c>
      <c r="O20" s="545"/>
      <c r="P20" s="545"/>
      <c r="Q20" s="526" t="s">
        <v>8</v>
      </c>
      <c r="R20" s="507">
        <v>45200</v>
      </c>
      <c r="S20" s="507">
        <v>45291</v>
      </c>
      <c r="T20" s="548"/>
      <c r="U20" s="35"/>
      <c r="V20" s="35"/>
    </row>
    <row r="21" spans="1:22" ht="14.45" customHeight="1">
      <c r="A21" s="551"/>
      <c r="B21" s="552"/>
      <c r="C21" s="553"/>
      <c r="D21" s="553"/>
      <c r="E21" s="554"/>
      <c r="F21" s="554"/>
      <c r="G21" s="554"/>
      <c r="H21" s="539"/>
      <c r="I21" s="557"/>
      <c r="J21" s="536"/>
      <c r="K21" s="539"/>
      <c r="L21" s="536"/>
      <c r="M21" s="536"/>
      <c r="N21" s="543"/>
      <c r="O21" s="546"/>
      <c r="P21" s="546"/>
      <c r="Q21" s="527"/>
      <c r="R21" s="508"/>
      <c r="S21" s="508"/>
      <c r="T21" s="549"/>
      <c r="U21" s="35"/>
      <c r="V21" s="35"/>
    </row>
    <row r="22" spans="1:22" ht="14.45" customHeight="1">
      <c r="A22" s="551"/>
      <c r="B22" s="552"/>
      <c r="C22" s="553"/>
      <c r="D22" s="553"/>
      <c r="E22" s="554"/>
      <c r="F22" s="554"/>
      <c r="G22" s="554"/>
      <c r="H22" s="539"/>
      <c r="I22" s="557"/>
      <c r="J22" s="536"/>
      <c r="K22" s="539"/>
      <c r="L22" s="536"/>
      <c r="M22" s="536"/>
      <c r="N22" s="543"/>
      <c r="O22" s="546"/>
      <c r="P22" s="546"/>
      <c r="Q22" s="527"/>
      <c r="R22" s="508"/>
      <c r="S22" s="508"/>
      <c r="T22" s="549"/>
      <c r="U22" s="35"/>
      <c r="V22" s="35"/>
    </row>
    <row r="23" spans="1:22" ht="14.45" customHeight="1">
      <c r="A23" s="551"/>
      <c r="B23" s="552"/>
      <c r="C23" s="553"/>
      <c r="D23" s="553"/>
      <c r="E23" s="554"/>
      <c r="F23" s="554"/>
      <c r="G23" s="554"/>
      <c r="H23" s="539"/>
      <c r="I23" s="557"/>
      <c r="J23" s="536"/>
      <c r="K23" s="539"/>
      <c r="L23" s="536"/>
      <c r="M23" s="536"/>
      <c r="N23" s="543"/>
      <c r="O23" s="546"/>
      <c r="P23" s="546"/>
      <c r="Q23" s="527"/>
      <c r="R23" s="508"/>
      <c r="S23" s="508"/>
      <c r="T23" s="549"/>
      <c r="U23" s="35"/>
      <c r="V23" s="35"/>
    </row>
    <row r="24" spans="1:22" ht="307.5" customHeight="1">
      <c r="A24" s="551"/>
      <c r="B24" s="552"/>
      <c r="C24" s="553"/>
      <c r="D24" s="553"/>
      <c r="E24" s="554"/>
      <c r="F24" s="554"/>
      <c r="G24" s="554"/>
      <c r="H24" s="540"/>
      <c r="I24" s="558"/>
      <c r="J24" s="537"/>
      <c r="K24" s="540"/>
      <c r="L24" s="537"/>
      <c r="M24" s="537"/>
      <c r="N24" s="544"/>
      <c r="O24" s="547"/>
      <c r="P24" s="547"/>
      <c r="Q24" s="528"/>
      <c r="R24" s="509"/>
      <c r="S24" s="509"/>
      <c r="T24" s="550"/>
      <c r="U24" s="35"/>
      <c r="V24" s="35"/>
    </row>
    <row r="25" spans="1:22" ht="14.45" customHeight="1">
      <c r="A25" s="501">
        <f>'Mapa Final'!A21</f>
        <v>4</v>
      </c>
      <c r="B25" s="497" t="str">
        <f>'Mapa Final'!B21</f>
        <v>Corrupción</v>
      </c>
      <c r="C25" s="504" t="str">
        <f>'Mapa Final'!C21</f>
        <v>Reputacional(Corrupción)</v>
      </c>
      <c r="D25" s="504"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7" t="str">
        <f>'Mapa Final'!E21</f>
        <v xml:space="preserve">Carencia de transparencia, etica y valores . </v>
      </c>
      <c r="F25" s="477" t="str">
        <f>'Mapa Final'!F21</f>
        <v xml:space="preserve">Posibilidad de actos indebidos de  los servidores judiciales debido a  la carencia en transparencia, etica y valores </v>
      </c>
      <c r="G25" s="477" t="str">
        <f>'Mapa Final'!G21</f>
        <v>Fraude Interno</v>
      </c>
      <c r="H25" s="480" t="str">
        <f>'Mapa Final'!I21</f>
        <v>Muy Alta</v>
      </c>
      <c r="I25" s="522" t="str">
        <f>'Mapa Final'!L21</f>
        <v>Mayor</v>
      </c>
      <c r="J25" s="530" t="str">
        <f>'Mapa Final'!N21</f>
        <v xml:space="preserve">Alto </v>
      </c>
      <c r="K25" s="516" t="str">
        <f>'Mapa Final'!AA21</f>
        <v>Media</v>
      </c>
      <c r="L25" s="516" t="str">
        <f>'Mapa Final'!AE21</f>
        <v>Mayor</v>
      </c>
      <c r="M25" s="513" t="str">
        <f>'Mapa Final'!AG21</f>
        <v xml:space="preserve">Alto </v>
      </c>
      <c r="N25" s="516" t="str">
        <f>'Mapa Final'!AH21</f>
        <v>Reducir(mitigar)</v>
      </c>
      <c r="O25" s="519"/>
      <c r="P25" s="519"/>
      <c r="Q25" s="526" t="s">
        <v>8</v>
      </c>
      <c r="R25" s="507">
        <v>45200</v>
      </c>
      <c r="S25" s="507">
        <v>45291</v>
      </c>
      <c r="T25" s="510"/>
    </row>
    <row r="26" spans="1:22" ht="14.45" customHeight="1">
      <c r="A26" s="502"/>
      <c r="B26" s="348"/>
      <c r="C26" s="505"/>
      <c r="D26" s="505"/>
      <c r="E26" s="478"/>
      <c r="F26" s="478"/>
      <c r="G26" s="478"/>
      <c r="H26" s="481"/>
      <c r="I26" s="523"/>
      <c r="J26" s="531"/>
      <c r="K26" s="517"/>
      <c r="L26" s="517"/>
      <c r="M26" s="514"/>
      <c r="N26" s="517"/>
      <c r="O26" s="520"/>
      <c r="P26" s="520"/>
      <c r="Q26" s="527"/>
      <c r="R26" s="508"/>
      <c r="S26" s="508"/>
      <c r="T26" s="511"/>
    </row>
    <row r="27" spans="1:22" ht="14.45" customHeight="1">
      <c r="A27" s="502"/>
      <c r="B27" s="348"/>
      <c r="C27" s="505"/>
      <c r="D27" s="505"/>
      <c r="E27" s="478"/>
      <c r="F27" s="478"/>
      <c r="G27" s="478"/>
      <c r="H27" s="481"/>
      <c r="I27" s="523"/>
      <c r="J27" s="531"/>
      <c r="K27" s="517"/>
      <c r="L27" s="517"/>
      <c r="M27" s="514"/>
      <c r="N27" s="517"/>
      <c r="O27" s="520"/>
      <c r="P27" s="520"/>
      <c r="Q27" s="527"/>
      <c r="R27" s="508"/>
      <c r="S27" s="508"/>
      <c r="T27" s="511"/>
    </row>
    <row r="28" spans="1:22" ht="14.45" customHeight="1">
      <c r="A28" s="502"/>
      <c r="B28" s="348"/>
      <c r="C28" s="505"/>
      <c r="D28" s="505"/>
      <c r="E28" s="478"/>
      <c r="F28" s="478"/>
      <c r="G28" s="478"/>
      <c r="H28" s="481"/>
      <c r="I28" s="523"/>
      <c r="J28" s="531"/>
      <c r="K28" s="517"/>
      <c r="L28" s="517"/>
      <c r="M28" s="514"/>
      <c r="N28" s="517"/>
      <c r="O28" s="520"/>
      <c r="P28" s="520"/>
      <c r="Q28" s="527"/>
      <c r="R28" s="508"/>
      <c r="S28" s="508"/>
      <c r="T28" s="511"/>
    </row>
    <row r="29" spans="1:22" ht="277.5" customHeight="1">
      <c r="A29" s="503"/>
      <c r="B29" s="498"/>
      <c r="C29" s="506"/>
      <c r="D29" s="506"/>
      <c r="E29" s="479"/>
      <c r="F29" s="479"/>
      <c r="G29" s="479"/>
      <c r="H29" s="482"/>
      <c r="I29" s="524"/>
      <c r="J29" s="533"/>
      <c r="K29" s="518"/>
      <c r="L29" s="518"/>
      <c r="M29" s="515"/>
      <c r="N29" s="518"/>
      <c r="O29" s="521"/>
      <c r="P29" s="521"/>
      <c r="Q29" s="528"/>
      <c r="R29" s="509"/>
      <c r="S29" s="509"/>
      <c r="T29" s="512"/>
    </row>
    <row r="30" spans="1:22" ht="14.45" customHeight="1">
      <c r="A30" s="501">
        <f>'Mapa Final'!A26</f>
        <v>5</v>
      </c>
      <c r="B30" s="497" t="str">
        <f>'Mapa Final'!B26</f>
        <v>Interrupción o demora en el Servicio Público de Administrar  Justicia.</v>
      </c>
      <c r="C30" s="504" t="str">
        <f>'Mapa Final'!C26</f>
        <v>Afectación en la Prestación del Servicio de Justicia</v>
      </c>
      <c r="D30" s="504" t="str">
        <f>'Mapa Final'!D26</f>
        <v>1. Paros que afecten la prestación del servicio.  
2. Huelgas, protestas ciudadana
3. Disturbios o hechos violentos
4.Pandemia
5.Emergencias Ambientales</v>
      </c>
      <c r="E30" s="477" t="str">
        <f>'Mapa Final'!E26</f>
        <v>Suceso de fuerza mayor que imposibilitan la gestión judicial</v>
      </c>
      <c r="F30" s="477" t="str">
        <f>'Mapa Final'!F26</f>
        <v>Posibilidad de  afectación en la Prestación del Servicio de Justicia debido a un suceso de fuerza mayor que imposibilita la gestión judicial</v>
      </c>
      <c r="G30" s="477" t="str">
        <f>'Mapa Final'!G26</f>
        <v>Usuarios, productos y prácticas organizacionales</v>
      </c>
      <c r="H30" s="480" t="str">
        <f>'Mapa Final'!I26</f>
        <v>Muy Alta</v>
      </c>
      <c r="I30" s="522" t="str">
        <f>'Mapa Final'!L26</f>
        <v>Moderado</v>
      </c>
      <c r="J30" s="530" t="str">
        <f>'Mapa Final'!N26</f>
        <v xml:space="preserve">Alto </v>
      </c>
      <c r="K30" s="516" t="str">
        <f>'Mapa Final'!AA26</f>
        <v>Media</v>
      </c>
      <c r="L30" s="516" t="str">
        <f>'Mapa Final'!AE26</f>
        <v>Moderado</v>
      </c>
      <c r="M30" s="513" t="str">
        <f>'Mapa Final'!AG26</f>
        <v>Moderado</v>
      </c>
      <c r="N30" s="516" t="str">
        <f>'Mapa Final'!AH26</f>
        <v>Aceptar</v>
      </c>
      <c r="O30" s="519"/>
      <c r="P30" s="519"/>
      <c r="Q30" s="526" t="s">
        <v>8</v>
      </c>
      <c r="R30" s="507">
        <v>45200</v>
      </c>
      <c r="S30" s="507">
        <v>45291</v>
      </c>
      <c r="T30" s="534"/>
    </row>
    <row r="31" spans="1:22" ht="14.45" customHeight="1">
      <c r="A31" s="502"/>
      <c r="B31" s="348"/>
      <c r="C31" s="505"/>
      <c r="D31" s="505"/>
      <c r="E31" s="478"/>
      <c r="F31" s="478"/>
      <c r="G31" s="478"/>
      <c r="H31" s="481"/>
      <c r="I31" s="523"/>
      <c r="J31" s="531"/>
      <c r="K31" s="517"/>
      <c r="L31" s="517"/>
      <c r="M31" s="514"/>
      <c r="N31" s="517"/>
      <c r="O31" s="520"/>
      <c r="P31" s="520"/>
      <c r="Q31" s="527"/>
      <c r="R31" s="508"/>
      <c r="S31" s="508"/>
      <c r="T31" s="508"/>
    </row>
    <row r="32" spans="1:22" ht="14.45" customHeight="1">
      <c r="A32" s="502"/>
      <c r="B32" s="348"/>
      <c r="C32" s="505"/>
      <c r="D32" s="505"/>
      <c r="E32" s="478"/>
      <c r="F32" s="478"/>
      <c r="G32" s="478"/>
      <c r="H32" s="481"/>
      <c r="I32" s="523"/>
      <c r="J32" s="531"/>
      <c r="K32" s="517"/>
      <c r="L32" s="517"/>
      <c r="M32" s="514"/>
      <c r="N32" s="517"/>
      <c r="O32" s="520"/>
      <c r="P32" s="520"/>
      <c r="Q32" s="527"/>
      <c r="R32" s="508"/>
      <c r="S32" s="508"/>
      <c r="T32" s="508"/>
    </row>
    <row r="33" spans="1:20" ht="14.45" customHeight="1">
      <c r="A33" s="502"/>
      <c r="B33" s="348"/>
      <c r="C33" s="505"/>
      <c r="D33" s="505"/>
      <c r="E33" s="478"/>
      <c r="F33" s="478"/>
      <c r="G33" s="478"/>
      <c r="H33" s="481"/>
      <c r="I33" s="523"/>
      <c r="J33" s="531"/>
      <c r="K33" s="517"/>
      <c r="L33" s="517"/>
      <c r="M33" s="514"/>
      <c r="N33" s="517"/>
      <c r="O33" s="520"/>
      <c r="P33" s="520"/>
      <c r="Q33" s="527"/>
      <c r="R33" s="508"/>
      <c r="S33" s="508"/>
      <c r="T33" s="508"/>
    </row>
    <row r="34" spans="1:20" ht="102.75" customHeight="1">
      <c r="A34" s="503"/>
      <c r="B34" s="498"/>
      <c r="C34" s="506"/>
      <c r="D34" s="506"/>
      <c r="E34" s="479"/>
      <c r="F34" s="479"/>
      <c r="G34" s="479"/>
      <c r="H34" s="482"/>
      <c r="I34" s="524"/>
      <c r="J34" s="533"/>
      <c r="K34" s="518"/>
      <c r="L34" s="518"/>
      <c r="M34" s="515"/>
      <c r="N34" s="518"/>
      <c r="O34" s="521"/>
      <c r="P34" s="521"/>
      <c r="Q34" s="528"/>
      <c r="R34" s="509"/>
      <c r="S34" s="509"/>
      <c r="T34" s="509"/>
    </row>
    <row r="35" spans="1:20" ht="14.45" customHeight="1">
      <c r="A35" s="501">
        <f>'Mapa Final'!A31</f>
        <v>6</v>
      </c>
      <c r="B35" s="497" t="str">
        <f>'Mapa Final'!B31</f>
        <v>Inaplicabilidad de la normavidad ambiental vigente</v>
      </c>
      <c r="C35" s="504" t="str">
        <f>'Mapa Final'!C31</f>
        <v xml:space="preserve"> Afectación Ambiental</v>
      </c>
      <c r="D35" s="504"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7" t="str">
        <f>'Mapa Final'!E31</f>
        <v>Desconocimiento de los lineamientos ambientales y normatividad  ambiental vigente</v>
      </c>
      <c r="F35" s="477" t="str">
        <f>'Mapa Final'!F31</f>
        <v>Posibilidad de afectación ambiental debido al desconocimiento de las lineamientos ambientales y normatividad ambiental vigente</v>
      </c>
      <c r="G35" s="477" t="str">
        <f>'Mapa Final'!G31</f>
        <v>Eventos Ambientales Internos</v>
      </c>
      <c r="H35" s="480" t="str">
        <f>'Mapa Final'!I31</f>
        <v>Media</v>
      </c>
      <c r="I35" s="522" t="str">
        <f>'Mapa Final'!L31</f>
        <v>Moderado</v>
      </c>
      <c r="J35" s="530" t="str">
        <f>'Mapa Final'!N31</f>
        <v>Moderado</v>
      </c>
      <c r="K35" s="516" t="str">
        <f>'Mapa Final'!AA31</f>
        <v>Baja</v>
      </c>
      <c r="L35" s="516" t="str">
        <f>'Mapa Final'!AE31</f>
        <v>Moderado</v>
      </c>
      <c r="M35" s="513" t="str">
        <f>'Mapa Final'!AG31</f>
        <v>Moderado</v>
      </c>
      <c r="N35" s="516" t="str">
        <f>'Mapa Final'!AH31</f>
        <v>Aceptar</v>
      </c>
      <c r="O35" s="519"/>
      <c r="P35" s="519"/>
      <c r="Q35" s="526" t="s">
        <v>8</v>
      </c>
      <c r="R35" s="507">
        <v>45200</v>
      </c>
      <c r="S35" s="507">
        <v>45291</v>
      </c>
      <c r="T35" s="534"/>
    </row>
    <row r="36" spans="1:20" ht="14.45" customHeight="1">
      <c r="A36" s="502"/>
      <c r="B36" s="348"/>
      <c r="C36" s="505"/>
      <c r="D36" s="505"/>
      <c r="E36" s="478"/>
      <c r="F36" s="478"/>
      <c r="G36" s="478"/>
      <c r="H36" s="481"/>
      <c r="I36" s="523"/>
      <c r="J36" s="531"/>
      <c r="K36" s="517"/>
      <c r="L36" s="517"/>
      <c r="M36" s="514"/>
      <c r="N36" s="517"/>
      <c r="O36" s="520"/>
      <c r="P36" s="520"/>
      <c r="Q36" s="527"/>
      <c r="R36" s="508"/>
      <c r="S36" s="508"/>
      <c r="T36" s="508"/>
    </row>
    <row r="37" spans="1:20" ht="14.45" customHeight="1">
      <c r="A37" s="502"/>
      <c r="B37" s="348"/>
      <c r="C37" s="505"/>
      <c r="D37" s="505"/>
      <c r="E37" s="478"/>
      <c r="F37" s="478"/>
      <c r="G37" s="478"/>
      <c r="H37" s="481"/>
      <c r="I37" s="523"/>
      <c r="J37" s="531"/>
      <c r="K37" s="517"/>
      <c r="L37" s="517"/>
      <c r="M37" s="514"/>
      <c r="N37" s="517"/>
      <c r="O37" s="520"/>
      <c r="P37" s="520"/>
      <c r="Q37" s="527"/>
      <c r="R37" s="508"/>
      <c r="S37" s="508"/>
      <c r="T37" s="508"/>
    </row>
    <row r="38" spans="1:20" ht="14.45" customHeight="1">
      <c r="A38" s="502"/>
      <c r="B38" s="348"/>
      <c r="C38" s="505"/>
      <c r="D38" s="505"/>
      <c r="E38" s="478"/>
      <c r="F38" s="478"/>
      <c r="G38" s="478"/>
      <c r="H38" s="481"/>
      <c r="I38" s="523"/>
      <c r="J38" s="531"/>
      <c r="K38" s="517"/>
      <c r="L38" s="517"/>
      <c r="M38" s="514"/>
      <c r="N38" s="517"/>
      <c r="O38" s="520"/>
      <c r="P38" s="520"/>
      <c r="Q38" s="527"/>
      <c r="R38" s="508"/>
      <c r="S38" s="508"/>
      <c r="T38" s="508"/>
    </row>
    <row r="39" spans="1:20" ht="278.25" customHeight="1">
      <c r="A39" s="503"/>
      <c r="B39" s="498"/>
      <c r="C39" s="506"/>
      <c r="D39" s="506"/>
      <c r="E39" s="479"/>
      <c r="F39" s="479"/>
      <c r="G39" s="479"/>
      <c r="H39" s="482"/>
      <c r="I39" s="524"/>
      <c r="J39" s="533"/>
      <c r="K39" s="518"/>
      <c r="L39" s="518"/>
      <c r="M39" s="515"/>
      <c r="N39" s="518"/>
      <c r="O39" s="521"/>
      <c r="P39" s="521"/>
      <c r="Q39" s="528"/>
      <c r="R39" s="509"/>
      <c r="S39" s="509"/>
      <c r="T39" s="509"/>
    </row>
    <row r="40" spans="1:20" ht="15"/>
    <row r="41" spans="1:20" ht="15"/>
    <row r="42" spans="1:20" ht="15"/>
    <row r="43" spans="1:20" ht="15"/>
    <row r="44" spans="1:20" ht="15"/>
    <row r="45" spans="1:20" ht="15"/>
    <row r="46" spans="1:20" ht="15"/>
  </sheetData>
  <mergeCells count="139">
    <mergeCell ref="Q30:Q34"/>
    <mergeCell ref="R30:R34"/>
    <mergeCell ref="R35:R39"/>
    <mergeCell ref="S35:S39"/>
    <mergeCell ref="T35:T39"/>
    <mergeCell ref="L35:L39"/>
    <mergeCell ref="M35:M39"/>
    <mergeCell ref="N35:N39"/>
    <mergeCell ref="O35:O39"/>
    <mergeCell ref="P35:P39"/>
    <mergeCell ref="Q35:Q39"/>
    <mergeCell ref="N30:N34"/>
    <mergeCell ref="O30:O34"/>
    <mergeCell ref="F35:F39"/>
    <mergeCell ref="G35:G39"/>
    <mergeCell ref="H35:H39"/>
    <mergeCell ref="I35:I39"/>
    <mergeCell ref="J35:J39"/>
    <mergeCell ref="K35:K39"/>
    <mergeCell ref="P30:P34"/>
    <mergeCell ref="A35:A39"/>
    <mergeCell ref="B35:B39"/>
    <mergeCell ref="C35:C39"/>
    <mergeCell ref="D35:D39"/>
    <mergeCell ref="E35:E39"/>
    <mergeCell ref="J30:J34"/>
    <mergeCell ref="K30:K34"/>
    <mergeCell ref="L30:L34"/>
    <mergeCell ref="M30:M34"/>
    <mergeCell ref="T25:T29"/>
    <mergeCell ref="A30:A34"/>
    <mergeCell ref="B30:B34"/>
    <mergeCell ref="C30:C34"/>
    <mergeCell ref="D30:D34"/>
    <mergeCell ref="E30:E34"/>
    <mergeCell ref="F30:F34"/>
    <mergeCell ref="G30:G34"/>
    <mergeCell ref="H30:H34"/>
    <mergeCell ref="I30:I34"/>
    <mergeCell ref="N25:N29"/>
    <mergeCell ref="O25:O29"/>
    <mergeCell ref="P25:P29"/>
    <mergeCell ref="Q25:Q29"/>
    <mergeCell ref="R25:R29"/>
    <mergeCell ref="S25:S29"/>
    <mergeCell ref="H25:H29"/>
    <mergeCell ref="I25:I29"/>
    <mergeCell ref="J25:J29"/>
    <mergeCell ref="K25:K29"/>
    <mergeCell ref="L25:L29"/>
    <mergeCell ref="M25:M29"/>
    <mergeCell ref="S30:S34"/>
    <mergeCell ref="T30:T34"/>
    <mergeCell ref="A25:A29"/>
    <mergeCell ref="B25:B29"/>
    <mergeCell ref="C25:C29"/>
    <mergeCell ref="D25:D29"/>
    <mergeCell ref="E25:E29"/>
    <mergeCell ref="F25:F29"/>
    <mergeCell ref="G25:G29"/>
    <mergeCell ref="L20:L24"/>
    <mergeCell ref="M20:M24"/>
    <mergeCell ref="F20:F24"/>
    <mergeCell ref="G20:G24"/>
    <mergeCell ref="H20:H24"/>
    <mergeCell ref="I20:I24"/>
    <mergeCell ref="J20:J24"/>
    <mergeCell ref="K20:K24"/>
    <mergeCell ref="P15:P19"/>
    <mergeCell ref="Q15:Q19"/>
    <mergeCell ref="R15:R19"/>
    <mergeCell ref="S15:S19"/>
    <mergeCell ref="T15:T19"/>
    <mergeCell ref="A20:A24"/>
    <mergeCell ref="B20:B24"/>
    <mergeCell ref="C20:C24"/>
    <mergeCell ref="D20:D24"/>
    <mergeCell ref="E20:E24"/>
    <mergeCell ref="J15:J19"/>
    <mergeCell ref="K15:K19"/>
    <mergeCell ref="L15:L19"/>
    <mergeCell ref="M15:M19"/>
    <mergeCell ref="N15:N19"/>
    <mergeCell ref="O15:O19"/>
    <mergeCell ref="R20:R24"/>
    <mergeCell ref="S20:S24"/>
    <mergeCell ref="T20:T24"/>
    <mergeCell ref="N20:N24"/>
    <mergeCell ref="O20:O24"/>
    <mergeCell ref="P20:P24"/>
    <mergeCell ref="Q20:Q24"/>
    <mergeCell ref="A15:A19"/>
    <mergeCell ref="B15:B19"/>
    <mergeCell ref="C15:C19"/>
    <mergeCell ref="D15:D19"/>
    <mergeCell ref="E15:E19"/>
    <mergeCell ref="F15:F19"/>
    <mergeCell ref="G15:G19"/>
    <mergeCell ref="H15:H19"/>
    <mergeCell ref="I15:I19"/>
    <mergeCell ref="A9:N9"/>
    <mergeCell ref="A10:A14"/>
    <mergeCell ref="B10:B14"/>
    <mergeCell ref="C10:C14"/>
    <mergeCell ref="D10:D14"/>
    <mergeCell ref="E10:E14"/>
    <mergeCell ref="R10:R14"/>
    <mergeCell ref="S10:S14"/>
    <mergeCell ref="T10:T14"/>
    <mergeCell ref="N10:N14"/>
    <mergeCell ref="O10:O14"/>
    <mergeCell ref="P10:P14"/>
    <mergeCell ref="Q10:Q14"/>
    <mergeCell ref="L10:L14"/>
    <mergeCell ref="M10:M14"/>
    <mergeCell ref="F10:F14"/>
    <mergeCell ref="G10:G14"/>
    <mergeCell ref="H10:H14"/>
    <mergeCell ref="I10:I14"/>
    <mergeCell ref="J10:J14"/>
    <mergeCell ref="K10:K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40:J1048576 A7:B7">
    <cfRule type="containsText" dxfId="368" priority="774" operator="containsText" text="3- Moderado">
      <formula>NOT(ISERROR(SEARCH("3- Moderado",A7)))</formula>
    </cfRule>
    <cfRule type="containsText" dxfId="367" priority="775" operator="containsText" text="6- Moderado">
      <formula>NOT(ISERROR(SEARCH("6- Moderado",A7)))</formula>
    </cfRule>
    <cfRule type="containsText" dxfId="366" priority="776" operator="containsText" text="4- Moderado">
      <formula>NOT(ISERROR(SEARCH("4- Moderado",A7)))</formula>
    </cfRule>
    <cfRule type="containsText" dxfId="365" priority="777" operator="containsText" text="3- Bajo">
      <formula>NOT(ISERROR(SEARCH("3- Bajo",A7)))</formula>
    </cfRule>
    <cfRule type="containsText" dxfId="364" priority="778" operator="containsText" text="4- Bajo">
      <formula>NOT(ISERROR(SEARCH("4- Bajo",A7)))</formula>
    </cfRule>
    <cfRule type="containsText" dxfId="363" priority="779" operator="containsText" text="1- Bajo">
      <formula>NOT(ISERROR(SEARCH("1- Bajo",A7)))</formula>
    </cfRule>
  </conditionalFormatting>
  <conditionalFormatting sqref="H8:J8">
    <cfRule type="containsText" dxfId="362" priority="767" operator="containsText" text="3- Moderado">
      <formula>NOT(ISERROR(SEARCH("3- Moderado",H8)))</formula>
    </cfRule>
    <cfRule type="containsText" dxfId="361" priority="768" operator="containsText" text="6- Moderado">
      <formula>NOT(ISERROR(SEARCH("6- Moderado",H8)))</formula>
    </cfRule>
    <cfRule type="containsText" dxfId="360" priority="769" operator="containsText" text="4- Moderado">
      <formula>NOT(ISERROR(SEARCH("4- Moderado",H8)))</formula>
    </cfRule>
    <cfRule type="containsText" dxfId="359" priority="770" operator="containsText" text="3- Bajo">
      <formula>NOT(ISERROR(SEARCH("3- Bajo",H8)))</formula>
    </cfRule>
    <cfRule type="containsText" dxfId="358" priority="771" operator="containsText" text="4- Bajo">
      <formula>NOT(ISERROR(SEARCH("4- Bajo",H8)))</formula>
    </cfRule>
    <cfRule type="containsText" dxfId="357" priority="773" operator="containsText" text="1- Bajo">
      <formula>NOT(ISERROR(SEARCH("1- Bajo",H8)))</formula>
    </cfRule>
  </conditionalFormatting>
  <conditionalFormatting sqref="J8 J40:J1048576">
    <cfRule type="containsText" dxfId="356" priority="756" operator="containsText" text="25- Extremo">
      <formula>NOT(ISERROR(SEARCH("25- Extremo",J8)))</formula>
    </cfRule>
    <cfRule type="containsText" dxfId="355" priority="757" operator="containsText" text="20- Extremo">
      <formula>NOT(ISERROR(SEARCH("20- Extremo",J8)))</formula>
    </cfRule>
    <cfRule type="containsText" dxfId="354" priority="758" operator="containsText" text="15- Extremo">
      <formula>NOT(ISERROR(SEARCH("15- Extremo",J8)))</formula>
    </cfRule>
    <cfRule type="containsText" dxfId="353" priority="759" operator="containsText" text="10- Extremo">
      <formula>NOT(ISERROR(SEARCH("10- Extremo",J8)))</formula>
    </cfRule>
    <cfRule type="containsText" dxfId="352" priority="760" operator="containsText" text="5- Extremo">
      <formula>NOT(ISERROR(SEARCH("5- Extremo",J8)))</formula>
    </cfRule>
    <cfRule type="containsText" dxfId="351" priority="761" operator="containsText" text="12- Alto">
      <formula>NOT(ISERROR(SEARCH("12- Alto",J8)))</formula>
    </cfRule>
    <cfRule type="containsText" dxfId="350" priority="762" operator="containsText" text="10- Alto">
      <formula>NOT(ISERROR(SEARCH("10- Alto",J8)))</formula>
    </cfRule>
    <cfRule type="containsText" dxfId="349" priority="763" operator="containsText" text="9- Alto">
      <formula>NOT(ISERROR(SEARCH("9- Alto",J8)))</formula>
    </cfRule>
    <cfRule type="containsText" dxfId="348" priority="764" operator="containsText" text="8- Alto">
      <formula>NOT(ISERROR(SEARCH("8- Alto",J8)))</formula>
    </cfRule>
    <cfRule type="containsText" dxfId="347" priority="765" operator="containsText" text="5- Alto">
      <formula>NOT(ISERROR(SEARCH("5- Alto",J8)))</formula>
    </cfRule>
    <cfRule type="containsText" dxfId="346" priority="766" operator="containsText" text="4- Alto">
      <formula>NOT(ISERROR(SEARCH("4- Alto",J8)))</formula>
    </cfRule>
    <cfRule type="containsText" dxfId="345" priority="772" operator="containsText" text="2- Bajo">
      <formula>NOT(ISERROR(SEARCH("2- Bajo",J8)))</formula>
    </cfRule>
  </conditionalFormatting>
  <conditionalFormatting sqref="K8">
    <cfRule type="containsText" dxfId="344" priority="726" operator="containsText" text="3- Moderado">
      <formula>NOT(ISERROR(SEARCH("3- Moderado",K8)))</formula>
    </cfRule>
    <cfRule type="containsText" dxfId="343" priority="727" operator="containsText" text="6- Moderado">
      <formula>NOT(ISERROR(SEARCH("6- Moderado",K8)))</formula>
    </cfRule>
    <cfRule type="containsText" dxfId="342" priority="728" operator="containsText" text="4- Moderado">
      <formula>NOT(ISERROR(SEARCH("4- Moderado",K8)))</formula>
    </cfRule>
    <cfRule type="containsText" dxfId="341" priority="729" operator="containsText" text="3- Bajo">
      <formula>NOT(ISERROR(SEARCH("3- Bajo",K8)))</formula>
    </cfRule>
    <cfRule type="containsText" dxfId="340" priority="730" operator="containsText" text="4- Bajo">
      <formula>NOT(ISERROR(SEARCH("4- Bajo",K8)))</formula>
    </cfRule>
    <cfRule type="containsText" dxfId="339" priority="731" operator="containsText" text="1- Bajo">
      <formula>NOT(ISERROR(SEARCH("1- Bajo",K8)))</formula>
    </cfRule>
  </conditionalFormatting>
  <conditionalFormatting sqref="L8">
    <cfRule type="containsText" dxfId="338" priority="720" operator="containsText" text="3- Moderado">
      <formula>NOT(ISERROR(SEARCH("3- Moderado",L8)))</formula>
    </cfRule>
    <cfRule type="containsText" dxfId="337" priority="721" operator="containsText" text="6- Moderado">
      <formula>NOT(ISERROR(SEARCH("6- Moderado",L8)))</formula>
    </cfRule>
    <cfRule type="containsText" dxfId="336" priority="722" operator="containsText" text="4- Moderado">
      <formula>NOT(ISERROR(SEARCH("4- Moderado",L8)))</formula>
    </cfRule>
    <cfRule type="containsText" dxfId="335" priority="723" operator="containsText" text="3- Bajo">
      <formula>NOT(ISERROR(SEARCH("3- Bajo",L8)))</formula>
    </cfRule>
    <cfRule type="containsText" dxfId="334" priority="724" operator="containsText" text="4- Bajo">
      <formula>NOT(ISERROR(SEARCH("4- Bajo",L8)))</formula>
    </cfRule>
    <cfRule type="containsText" dxfId="333" priority="725" operator="containsText" text="1- Bajo">
      <formula>NOT(ISERROR(SEARCH("1- Bajo",L8)))</formula>
    </cfRule>
  </conditionalFormatting>
  <conditionalFormatting sqref="M8">
    <cfRule type="containsText" dxfId="332" priority="714" operator="containsText" text="3- Moderado">
      <formula>NOT(ISERROR(SEARCH("3- Moderado",M8)))</formula>
    </cfRule>
    <cfRule type="containsText" dxfId="331" priority="715" operator="containsText" text="6- Moderado">
      <formula>NOT(ISERROR(SEARCH("6- Moderado",M8)))</formula>
    </cfRule>
    <cfRule type="containsText" dxfId="330" priority="716" operator="containsText" text="4- Moderado">
      <formula>NOT(ISERROR(SEARCH("4- Moderado",M8)))</formula>
    </cfRule>
    <cfRule type="containsText" dxfId="329" priority="717" operator="containsText" text="3- Bajo">
      <formula>NOT(ISERROR(SEARCH("3- Bajo",M8)))</formula>
    </cfRule>
    <cfRule type="containsText" dxfId="328" priority="718" operator="containsText" text="4- Bajo">
      <formula>NOT(ISERROR(SEARCH("4- Bajo",M8)))</formula>
    </cfRule>
    <cfRule type="containsText" dxfId="327" priority="719" operator="containsText" text="1- Bajo">
      <formula>NOT(ISERROR(SEARCH("1- Bajo",M8)))</formula>
    </cfRule>
  </conditionalFormatting>
  <conditionalFormatting sqref="K10:L10 K15:L15">
    <cfRule type="containsText" dxfId="326" priority="343" operator="containsText" text="3- Moderado">
      <formula>NOT(ISERROR(SEARCH("3- Moderado",K10)))</formula>
    </cfRule>
    <cfRule type="containsText" dxfId="325" priority="344" operator="containsText" text="6- Moderado">
      <formula>NOT(ISERROR(SEARCH("6- Moderado",K10)))</formula>
    </cfRule>
    <cfRule type="containsText" dxfId="324" priority="345" operator="containsText" text="4- Moderado">
      <formula>NOT(ISERROR(SEARCH("4- Moderado",K10)))</formula>
    </cfRule>
    <cfRule type="containsText" dxfId="323" priority="346" operator="containsText" text="3- Bajo">
      <formula>NOT(ISERROR(SEARCH("3- Bajo",K10)))</formula>
    </cfRule>
    <cfRule type="containsText" dxfId="322" priority="347" operator="containsText" text="4- Bajo">
      <formula>NOT(ISERROR(SEARCH("4- Bajo",K10)))</formula>
    </cfRule>
    <cfRule type="containsText" dxfId="321" priority="348" operator="containsText" text="1- Bajo">
      <formula>NOT(ISERROR(SEARCH("1- Bajo",K10)))</formula>
    </cfRule>
  </conditionalFormatting>
  <conditionalFormatting sqref="H10:I10 H15:I15">
    <cfRule type="containsText" dxfId="320" priority="337" operator="containsText" text="3- Moderado">
      <formula>NOT(ISERROR(SEARCH("3- Moderado",H10)))</formula>
    </cfRule>
    <cfRule type="containsText" dxfId="319" priority="338" operator="containsText" text="6- Moderado">
      <formula>NOT(ISERROR(SEARCH("6- Moderado",H10)))</formula>
    </cfRule>
    <cfRule type="containsText" dxfId="318" priority="339" operator="containsText" text="4- Moderado">
      <formula>NOT(ISERROR(SEARCH("4- Moderado",H10)))</formula>
    </cfRule>
    <cfRule type="containsText" dxfId="317" priority="340" operator="containsText" text="3- Bajo">
      <formula>NOT(ISERROR(SEARCH("3- Bajo",H10)))</formula>
    </cfRule>
    <cfRule type="containsText" dxfId="316" priority="341" operator="containsText" text="4- Bajo">
      <formula>NOT(ISERROR(SEARCH("4- Bajo",H10)))</formula>
    </cfRule>
    <cfRule type="containsText" dxfId="315" priority="342" operator="containsText" text="1- Bajo">
      <formula>NOT(ISERROR(SEARCH("1- Bajo",H10)))</formula>
    </cfRule>
  </conditionalFormatting>
  <conditionalFormatting sqref="A10:E10 B15 B25 B30 B35">
    <cfRule type="containsText" dxfId="314" priority="331" operator="containsText" text="3- Moderado">
      <formula>NOT(ISERROR(SEARCH("3- Moderado",A10)))</formula>
    </cfRule>
    <cfRule type="containsText" dxfId="313" priority="332" operator="containsText" text="6- Moderado">
      <formula>NOT(ISERROR(SEARCH("6- Moderado",A10)))</formula>
    </cfRule>
    <cfRule type="containsText" dxfId="312" priority="333" operator="containsText" text="4- Moderado">
      <formula>NOT(ISERROR(SEARCH("4- Moderado",A10)))</formula>
    </cfRule>
    <cfRule type="containsText" dxfId="311" priority="334" operator="containsText" text="3- Bajo">
      <formula>NOT(ISERROR(SEARCH("3- Bajo",A10)))</formula>
    </cfRule>
    <cfRule type="containsText" dxfId="310" priority="335" operator="containsText" text="4- Bajo">
      <formula>NOT(ISERROR(SEARCH("4- Bajo",A10)))</formula>
    </cfRule>
    <cfRule type="containsText" dxfId="309" priority="336" operator="containsText" text="1- Bajo">
      <formula>NOT(ISERROR(SEARCH("1- Bajo",A10)))</formula>
    </cfRule>
  </conditionalFormatting>
  <conditionalFormatting sqref="F10:G10">
    <cfRule type="containsText" dxfId="308" priority="325" operator="containsText" text="3- Moderado">
      <formula>NOT(ISERROR(SEARCH("3- Moderado",F10)))</formula>
    </cfRule>
    <cfRule type="containsText" dxfId="307" priority="326" operator="containsText" text="6- Moderado">
      <formula>NOT(ISERROR(SEARCH("6- Moderado",F10)))</formula>
    </cfRule>
    <cfRule type="containsText" dxfId="306" priority="327" operator="containsText" text="4- Moderado">
      <formula>NOT(ISERROR(SEARCH("4- Moderado",F10)))</formula>
    </cfRule>
    <cfRule type="containsText" dxfId="305" priority="328" operator="containsText" text="3- Bajo">
      <formula>NOT(ISERROR(SEARCH("3- Bajo",F10)))</formula>
    </cfRule>
    <cfRule type="containsText" dxfId="304" priority="329" operator="containsText" text="4- Bajo">
      <formula>NOT(ISERROR(SEARCH("4- Bajo",F10)))</formula>
    </cfRule>
    <cfRule type="containsText" dxfId="303" priority="330" operator="containsText" text="1- Bajo">
      <formula>NOT(ISERROR(SEARCH("1- Bajo",F10)))</formula>
    </cfRule>
  </conditionalFormatting>
  <conditionalFormatting sqref="N10 N15">
    <cfRule type="containsText" dxfId="302" priority="309" operator="containsText" text="3- Moderado">
      <formula>NOT(ISERROR(SEARCH("3- Moderado",N10)))</formula>
    </cfRule>
    <cfRule type="containsText" dxfId="301" priority="310" operator="containsText" text="6- Moderado">
      <formula>NOT(ISERROR(SEARCH("6- Moderado",N10)))</formula>
    </cfRule>
    <cfRule type="containsText" dxfId="300" priority="311" operator="containsText" text="4- Moderado">
      <formula>NOT(ISERROR(SEARCH("4- Moderado",N10)))</formula>
    </cfRule>
    <cfRule type="containsText" dxfId="299" priority="312" operator="containsText" text="3- Bajo">
      <formula>NOT(ISERROR(SEARCH("3- Bajo",N10)))</formula>
    </cfRule>
    <cfRule type="containsText" dxfId="298" priority="313" operator="containsText" text="4- Bajo">
      <formula>NOT(ISERROR(SEARCH("4- Bajo",N10)))</formula>
    </cfRule>
    <cfRule type="containsText" dxfId="297" priority="314" operator="containsText" text="1- Bajo">
      <formula>NOT(ISERROR(SEARCH("1- Bajo",N10)))</formula>
    </cfRule>
  </conditionalFormatting>
  <conditionalFormatting sqref="H10:H19">
    <cfRule type="containsText" dxfId="296" priority="296" operator="containsText" text="Muy Alta">
      <formula>NOT(ISERROR(SEARCH("Muy Alta",H10)))</formula>
    </cfRule>
    <cfRule type="containsText" dxfId="295" priority="297" operator="containsText" text="Alta">
      <formula>NOT(ISERROR(SEARCH("Alta",H10)))</formula>
    </cfRule>
    <cfRule type="containsText" dxfId="294" priority="298" operator="containsText" text="Muy Alta">
      <formula>NOT(ISERROR(SEARCH("Muy Alta",H10)))</formula>
    </cfRule>
    <cfRule type="containsText" dxfId="293" priority="303" operator="containsText" text="Muy Baja">
      <formula>NOT(ISERROR(SEARCH("Muy Baja",H10)))</formula>
    </cfRule>
    <cfRule type="containsText" dxfId="292" priority="304" operator="containsText" text="Baja">
      <formula>NOT(ISERROR(SEARCH("Baja",H10)))</formula>
    </cfRule>
    <cfRule type="containsText" dxfId="291" priority="305" operator="containsText" text="Media">
      <formula>NOT(ISERROR(SEARCH("Media",H10)))</formula>
    </cfRule>
    <cfRule type="containsText" dxfId="290" priority="306" operator="containsText" text="Alta">
      <formula>NOT(ISERROR(SEARCH("Alta",H10)))</formula>
    </cfRule>
    <cfRule type="containsText" dxfId="289" priority="308" operator="containsText" text="Muy Alta">
      <formula>NOT(ISERROR(SEARCH("Muy Alta",H10)))</formula>
    </cfRule>
  </conditionalFormatting>
  <conditionalFormatting sqref="I10:I19">
    <cfRule type="containsText" dxfId="288" priority="299" operator="containsText" text="Catastrófico">
      <formula>NOT(ISERROR(SEARCH("Catastrófico",I10)))</formula>
    </cfRule>
    <cfRule type="containsText" dxfId="287" priority="300" operator="containsText" text="Mayor">
      <formula>NOT(ISERROR(SEARCH("Mayor",I10)))</formula>
    </cfRule>
    <cfRule type="containsText" dxfId="286" priority="301" operator="containsText" text="Menor">
      <formula>NOT(ISERROR(SEARCH("Menor",I10)))</formula>
    </cfRule>
    <cfRule type="containsText" dxfId="285" priority="302" operator="containsText" text="Leve">
      <formula>NOT(ISERROR(SEARCH("Leve",I10)))</formula>
    </cfRule>
    <cfRule type="containsText" dxfId="284" priority="307" operator="containsText" text="Moderado">
      <formula>NOT(ISERROR(SEARCH("Moderado",I10)))</formula>
    </cfRule>
  </conditionalFormatting>
  <conditionalFormatting sqref="K10:K19">
    <cfRule type="containsText" dxfId="283" priority="294" operator="containsText" text="Media">
      <formula>NOT(ISERROR(SEARCH("Media",K10)))</formula>
    </cfRule>
  </conditionalFormatting>
  <conditionalFormatting sqref="L10:L19 J10:J19">
    <cfRule type="containsText" dxfId="282" priority="293" operator="containsText" text="Moderado">
      <formula>NOT(ISERROR(SEARCH("Moderado",J10)))</formula>
    </cfRule>
  </conditionalFormatting>
  <conditionalFormatting sqref="J10:J19">
    <cfRule type="containsText" dxfId="281" priority="278" operator="containsText" text="Bajo">
      <formula>NOT(ISERROR(SEARCH("Bajo",J10)))</formula>
    </cfRule>
    <cfRule type="containsText" dxfId="280" priority="279" operator="containsText" text="Extremo">
      <formula>NOT(ISERROR(SEARCH("Extremo",J10)))</formula>
    </cfRule>
  </conditionalFormatting>
  <conditionalFormatting sqref="K10:K19">
    <cfRule type="containsText" dxfId="279" priority="276" operator="containsText" text="Baja">
      <formula>NOT(ISERROR(SEARCH("Baja",K10)))</formula>
    </cfRule>
    <cfRule type="containsText" dxfId="278" priority="277" operator="containsText" text="Muy Baja">
      <formula>NOT(ISERROR(SEARCH("Muy Baja",K10)))</formula>
    </cfRule>
  </conditionalFormatting>
  <conditionalFormatting sqref="K10:K19">
    <cfRule type="containsText" dxfId="277" priority="274" operator="containsText" text="Muy Alta">
      <formula>NOT(ISERROR(SEARCH("Muy Alta",K10)))</formula>
    </cfRule>
    <cfRule type="containsText" dxfId="276" priority="275" operator="containsText" text="Alta">
      <formula>NOT(ISERROR(SEARCH("Alta",K10)))</formula>
    </cfRule>
  </conditionalFormatting>
  <conditionalFormatting sqref="L10:L19">
    <cfRule type="containsText" dxfId="275" priority="270" operator="containsText" text="Catastrófico">
      <formula>NOT(ISERROR(SEARCH("Catastrófico",L10)))</formula>
    </cfRule>
    <cfRule type="containsText" dxfId="274" priority="271" operator="containsText" text="Mayor">
      <formula>NOT(ISERROR(SEARCH("Mayor",L10)))</formula>
    </cfRule>
    <cfRule type="containsText" dxfId="273" priority="272" operator="containsText" text="Menor">
      <formula>NOT(ISERROR(SEARCH("Menor",L10)))</formula>
    </cfRule>
    <cfRule type="containsText" dxfId="272" priority="273" operator="containsText" text="Leve">
      <formula>NOT(ISERROR(SEARCH("Leve",L10)))</formula>
    </cfRule>
  </conditionalFormatting>
  <conditionalFormatting sqref="A15 E15">
    <cfRule type="containsText" dxfId="271" priority="264" operator="containsText" text="3- Moderado">
      <formula>NOT(ISERROR(SEARCH("3- Moderado",A15)))</formula>
    </cfRule>
    <cfRule type="containsText" dxfId="270" priority="265" operator="containsText" text="6- Moderado">
      <formula>NOT(ISERROR(SEARCH("6- Moderado",A15)))</formula>
    </cfRule>
    <cfRule type="containsText" dxfId="269" priority="266" operator="containsText" text="4- Moderado">
      <formula>NOT(ISERROR(SEARCH("4- Moderado",A15)))</formula>
    </cfRule>
    <cfRule type="containsText" dxfId="268" priority="267" operator="containsText" text="3- Bajo">
      <formula>NOT(ISERROR(SEARCH("3- Bajo",A15)))</formula>
    </cfRule>
    <cfRule type="containsText" dxfId="267" priority="268" operator="containsText" text="4- Bajo">
      <formula>NOT(ISERROR(SEARCH("4- Bajo",A15)))</formula>
    </cfRule>
    <cfRule type="containsText" dxfId="266" priority="269" operator="containsText" text="1- Bajo">
      <formula>NOT(ISERROR(SEARCH("1- Bajo",A15)))</formula>
    </cfRule>
  </conditionalFormatting>
  <conditionalFormatting sqref="F15:G15">
    <cfRule type="containsText" dxfId="265" priority="258" operator="containsText" text="3- Moderado">
      <formula>NOT(ISERROR(SEARCH("3- Moderado",F15)))</formula>
    </cfRule>
    <cfRule type="containsText" dxfId="264" priority="259" operator="containsText" text="6- Moderado">
      <formula>NOT(ISERROR(SEARCH("6- Moderado",F15)))</formula>
    </cfRule>
    <cfRule type="containsText" dxfId="263" priority="260" operator="containsText" text="4- Moderado">
      <formula>NOT(ISERROR(SEARCH("4- Moderado",F15)))</formula>
    </cfRule>
    <cfRule type="containsText" dxfId="262" priority="261" operator="containsText" text="3- Bajo">
      <formula>NOT(ISERROR(SEARCH("3- Bajo",F15)))</formula>
    </cfRule>
    <cfRule type="containsText" dxfId="261" priority="262" operator="containsText" text="4- Bajo">
      <formula>NOT(ISERROR(SEARCH("4- Bajo",F15)))</formula>
    </cfRule>
    <cfRule type="containsText" dxfId="260" priority="263" operator="containsText" text="1- Bajo">
      <formula>NOT(ISERROR(SEARCH("1- Bajo",F15)))</formula>
    </cfRule>
  </conditionalFormatting>
  <conditionalFormatting sqref="C15">
    <cfRule type="containsText" dxfId="259" priority="252" operator="containsText" text="3- Moderado">
      <formula>NOT(ISERROR(SEARCH("3- Moderado",C15)))</formula>
    </cfRule>
    <cfRule type="containsText" dxfId="258" priority="253" operator="containsText" text="6- Moderado">
      <formula>NOT(ISERROR(SEARCH("6- Moderado",C15)))</formula>
    </cfRule>
    <cfRule type="containsText" dxfId="257" priority="254" operator="containsText" text="4- Moderado">
      <formula>NOT(ISERROR(SEARCH("4- Moderado",C15)))</formula>
    </cfRule>
    <cfRule type="containsText" dxfId="256" priority="255" operator="containsText" text="3- Bajo">
      <formula>NOT(ISERROR(SEARCH("3- Bajo",C15)))</formula>
    </cfRule>
    <cfRule type="containsText" dxfId="255" priority="256" operator="containsText" text="4- Bajo">
      <formula>NOT(ISERROR(SEARCH("4- Bajo",C15)))</formula>
    </cfRule>
    <cfRule type="containsText" dxfId="254" priority="257" operator="containsText" text="1- Bajo">
      <formula>NOT(ISERROR(SEARCH("1- Bajo",C15)))</formula>
    </cfRule>
  </conditionalFormatting>
  <conditionalFormatting sqref="D15">
    <cfRule type="containsText" dxfId="253" priority="246" operator="containsText" text="3- Moderado">
      <formula>NOT(ISERROR(SEARCH("3- Moderado",D15)))</formula>
    </cfRule>
    <cfRule type="containsText" dxfId="252" priority="247" operator="containsText" text="6- Moderado">
      <formula>NOT(ISERROR(SEARCH("6- Moderado",D15)))</formula>
    </cfRule>
    <cfRule type="containsText" dxfId="251" priority="248" operator="containsText" text="4- Moderado">
      <formula>NOT(ISERROR(SEARCH("4- Moderado",D15)))</formula>
    </cfRule>
    <cfRule type="containsText" dxfId="250" priority="249" operator="containsText" text="3- Bajo">
      <formula>NOT(ISERROR(SEARCH("3- Bajo",D15)))</formula>
    </cfRule>
    <cfRule type="containsText" dxfId="249" priority="250" operator="containsText" text="4- Bajo">
      <formula>NOT(ISERROR(SEARCH("4- Bajo",D15)))</formula>
    </cfRule>
    <cfRule type="containsText" dxfId="248" priority="251" operator="containsText" text="1- Bajo">
      <formula>NOT(ISERROR(SEARCH("1- Bajo",D15)))</formula>
    </cfRule>
  </conditionalFormatting>
  <conditionalFormatting sqref="K25:L25">
    <cfRule type="containsText" dxfId="247" priority="240" operator="containsText" text="3- Moderado">
      <formula>NOT(ISERROR(SEARCH("3- Moderado",K25)))</formula>
    </cfRule>
    <cfRule type="containsText" dxfId="246" priority="241" operator="containsText" text="6- Moderado">
      <formula>NOT(ISERROR(SEARCH("6- Moderado",K25)))</formula>
    </cfRule>
    <cfRule type="containsText" dxfId="245" priority="242" operator="containsText" text="4- Moderado">
      <formula>NOT(ISERROR(SEARCH("4- Moderado",K25)))</formula>
    </cfRule>
    <cfRule type="containsText" dxfId="244" priority="243" operator="containsText" text="3- Bajo">
      <formula>NOT(ISERROR(SEARCH("3- Bajo",K25)))</formula>
    </cfRule>
    <cfRule type="containsText" dxfId="243" priority="244" operator="containsText" text="4- Bajo">
      <formula>NOT(ISERROR(SEARCH("4- Bajo",K25)))</formula>
    </cfRule>
    <cfRule type="containsText" dxfId="242" priority="245" operator="containsText" text="1- Bajo">
      <formula>NOT(ISERROR(SEARCH("1- Bajo",K25)))</formula>
    </cfRule>
  </conditionalFormatting>
  <conditionalFormatting sqref="H25:I25">
    <cfRule type="containsText" dxfId="241" priority="234" operator="containsText" text="3- Moderado">
      <formula>NOT(ISERROR(SEARCH("3- Moderado",H25)))</formula>
    </cfRule>
    <cfRule type="containsText" dxfId="240" priority="235" operator="containsText" text="6- Moderado">
      <formula>NOT(ISERROR(SEARCH("6- Moderado",H25)))</formula>
    </cfRule>
    <cfRule type="containsText" dxfId="239" priority="236" operator="containsText" text="4- Moderado">
      <formula>NOT(ISERROR(SEARCH("4- Moderado",H25)))</formula>
    </cfRule>
    <cfRule type="containsText" dxfId="238" priority="237" operator="containsText" text="3- Bajo">
      <formula>NOT(ISERROR(SEARCH("3- Bajo",H25)))</formula>
    </cfRule>
    <cfRule type="containsText" dxfId="237" priority="238" operator="containsText" text="4- Bajo">
      <formula>NOT(ISERROR(SEARCH("4- Bajo",H25)))</formula>
    </cfRule>
    <cfRule type="containsText" dxfId="236" priority="239" operator="containsText" text="1- Bajo">
      <formula>NOT(ISERROR(SEARCH("1- Bajo",H25)))</formula>
    </cfRule>
  </conditionalFormatting>
  <conditionalFormatting sqref="A25 C25:E25">
    <cfRule type="containsText" dxfId="235" priority="228" operator="containsText" text="3- Moderado">
      <formula>NOT(ISERROR(SEARCH("3- Moderado",A25)))</formula>
    </cfRule>
    <cfRule type="containsText" dxfId="234" priority="229" operator="containsText" text="6- Moderado">
      <formula>NOT(ISERROR(SEARCH("6- Moderado",A25)))</formula>
    </cfRule>
    <cfRule type="containsText" dxfId="233" priority="230" operator="containsText" text="4- Moderado">
      <formula>NOT(ISERROR(SEARCH("4- Moderado",A25)))</formula>
    </cfRule>
    <cfRule type="containsText" dxfId="232" priority="231" operator="containsText" text="3- Bajo">
      <formula>NOT(ISERROR(SEARCH("3- Bajo",A25)))</formula>
    </cfRule>
    <cfRule type="containsText" dxfId="231" priority="232" operator="containsText" text="4- Bajo">
      <formula>NOT(ISERROR(SEARCH("4- Bajo",A25)))</formula>
    </cfRule>
    <cfRule type="containsText" dxfId="230" priority="233" operator="containsText" text="1- Bajo">
      <formula>NOT(ISERROR(SEARCH("1- Bajo",A25)))</formula>
    </cfRule>
  </conditionalFormatting>
  <conditionalFormatting sqref="F25:G25">
    <cfRule type="containsText" dxfId="229" priority="222" operator="containsText" text="3- Moderado">
      <formula>NOT(ISERROR(SEARCH("3- Moderado",F25)))</formula>
    </cfRule>
    <cfRule type="containsText" dxfId="228" priority="223" operator="containsText" text="6- Moderado">
      <formula>NOT(ISERROR(SEARCH("6- Moderado",F25)))</formula>
    </cfRule>
    <cfRule type="containsText" dxfId="227" priority="224" operator="containsText" text="4- Moderado">
      <formula>NOT(ISERROR(SEARCH("4- Moderado",F25)))</formula>
    </cfRule>
    <cfRule type="containsText" dxfId="226" priority="225" operator="containsText" text="3- Bajo">
      <formula>NOT(ISERROR(SEARCH("3- Bajo",F25)))</formula>
    </cfRule>
    <cfRule type="containsText" dxfId="225" priority="226" operator="containsText" text="4- Bajo">
      <formula>NOT(ISERROR(SEARCH("4- Bajo",F25)))</formula>
    </cfRule>
    <cfRule type="containsText" dxfId="224" priority="227" operator="containsText" text="1- Bajo">
      <formula>NOT(ISERROR(SEARCH("1- Bajo",F25)))</formula>
    </cfRule>
  </conditionalFormatting>
  <conditionalFormatting sqref="J25:J29">
    <cfRule type="containsText" dxfId="223" priority="217" operator="containsText" text="Bajo">
      <formula>NOT(ISERROR(SEARCH("Bajo",J25)))</formula>
    </cfRule>
    <cfRule type="containsText" dxfId="222" priority="218" operator="containsText" text="Moderado">
      <formula>NOT(ISERROR(SEARCH("Moderado",J25)))</formula>
    </cfRule>
    <cfRule type="containsText" dxfId="221" priority="219" operator="containsText" text="Alto">
      <formula>NOT(ISERROR(SEARCH("Alto",J25)))</formula>
    </cfRule>
    <cfRule type="containsText" dxfId="220" priority="220" operator="containsText" text="Extremo">
      <formula>NOT(ISERROR(SEARCH("Extremo",J25)))</formula>
    </cfRule>
    <cfRule type="colorScale" priority="221">
      <colorScale>
        <cfvo type="min"/>
        <cfvo type="max"/>
        <color rgb="FFFF7128"/>
        <color rgb="FFFFEF9C"/>
      </colorScale>
    </cfRule>
  </conditionalFormatting>
  <conditionalFormatting sqref="M25:M29">
    <cfRule type="containsText" dxfId="219" priority="192" operator="containsText" text="Moderado">
      <formula>NOT(ISERROR(SEARCH("Moderado",M25)))</formula>
    </cfRule>
    <cfRule type="containsText" dxfId="218" priority="212" operator="containsText" text="Bajo">
      <formula>NOT(ISERROR(SEARCH("Bajo",M25)))</formula>
    </cfRule>
    <cfRule type="containsText" dxfId="217" priority="213" operator="containsText" text="Moderado">
      <formula>NOT(ISERROR(SEARCH("Moderado",M25)))</formula>
    </cfRule>
    <cfRule type="containsText" dxfId="216" priority="214" operator="containsText" text="Alto">
      <formula>NOT(ISERROR(SEARCH("Alto",M25)))</formula>
    </cfRule>
    <cfRule type="containsText" dxfId="215" priority="215" operator="containsText" text="Extremo">
      <formula>NOT(ISERROR(SEARCH("Extremo",M25)))</formula>
    </cfRule>
    <cfRule type="colorScale" priority="216">
      <colorScale>
        <cfvo type="min"/>
        <cfvo type="max"/>
        <color rgb="FFFF7128"/>
        <color rgb="FFFFEF9C"/>
      </colorScale>
    </cfRule>
  </conditionalFormatting>
  <conditionalFormatting sqref="N25">
    <cfRule type="containsText" dxfId="214" priority="206" operator="containsText" text="3- Moderado">
      <formula>NOT(ISERROR(SEARCH("3- Moderado",N25)))</formula>
    </cfRule>
    <cfRule type="containsText" dxfId="213" priority="207" operator="containsText" text="6- Moderado">
      <formula>NOT(ISERROR(SEARCH("6- Moderado",N25)))</formula>
    </cfRule>
    <cfRule type="containsText" dxfId="212" priority="208" operator="containsText" text="4- Moderado">
      <formula>NOT(ISERROR(SEARCH("4- Moderado",N25)))</formula>
    </cfRule>
    <cfRule type="containsText" dxfId="211" priority="209" operator="containsText" text="3- Bajo">
      <formula>NOT(ISERROR(SEARCH("3- Bajo",N25)))</formula>
    </cfRule>
    <cfRule type="containsText" dxfId="210" priority="210" operator="containsText" text="4- Bajo">
      <formula>NOT(ISERROR(SEARCH("4- Bajo",N25)))</formula>
    </cfRule>
    <cfRule type="containsText" dxfId="209" priority="211" operator="containsText" text="1- Bajo">
      <formula>NOT(ISERROR(SEARCH("1- Bajo",N25)))</formula>
    </cfRule>
  </conditionalFormatting>
  <conditionalFormatting sqref="H25:H29">
    <cfRule type="containsText" dxfId="208" priority="193" operator="containsText" text="Muy Alta">
      <formula>NOT(ISERROR(SEARCH("Muy Alta",H25)))</formula>
    </cfRule>
    <cfRule type="containsText" dxfId="207" priority="194" operator="containsText" text="Alta">
      <formula>NOT(ISERROR(SEARCH("Alta",H25)))</formula>
    </cfRule>
    <cfRule type="containsText" dxfId="206" priority="195" operator="containsText" text="Muy Alta">
      <formula>NOT(ISERROR(SEARCH("Muy Alta",H25)))</formula>
    </cfRule>
    <cfRule type="containsText" dxfId="205" priority="200" operator="containsText" text="Muy Baja">
      <formula>NOT(ISERROR(SEARCH("Muy Baja",H25)))</formula>
    </cfRule>
    <cfRule type="containsText" dxfId="204" priority="201" operator="containsText" text="Baja">
      <formula>NOT(ISERROR(SEARCH("Baja",H25)))</formula>
    </cfRule>
    <cfRule type="containsText" dxfId="203" priority="202" operator="containsText" text="Media">
      <formula>NOT(ISERROR(SEARCH("Media",H25)))</formula>
    </cfRule>
    <cfRule type="containsText" dxfId="202" priority="203" operator="containsText" text="Alta">
      <formula>NOT(ISERROR(SEARCH("Alta",H25)))</formula>
    </cfRule>
    <cfRule type="containsText" dxfId="201" priority="205" operator="containsText" text="Muy Alta">
      <formula>NOT(ISERROR(SEARCH("Muy Alta",H25)))</formula>
    </cfRule>
  </conditionalFormatting>
  <conditionalFormatting sqref="I25:I29">
    <cfRule type="containsText" dxfId="200" priority="196" operator="containsText" text="Catastrófico">
      <formula>NOT(ISERROR(SEARCH("Catastrófico",I25)))</formula>
    </cfRule>
    <cfRule type="containsText" dxfId="199" priority="197" operator="containsText" text="Mayor">
      <formula>NOT(ISERROR(SEARCH("Mayor",I25)))</formula>
    </cfRule>
    <cfRule type="containsText" dxfId="198" priority="198" operator="containsText" text="Menor">
      <formula>NOT(ISERROR(SEARCH("Menor",I25)))</formula>
    </cfRule>
    <cfRule type="containsText" dxfId="197" priority="199" operator="containsText" text="Leve">
      <formula>NOT(ISERROR(SEARCH("Leve",I25)))</formula>
    </cfRule>
    <cfRule type="containsText" dxfId="196" priority="204" operator="containsText" text="Moderado">
      <formula>NOT(ISERROR(SEARCH("Moderado",I25)))</formula>
    </cfRule>
  </conditionalFormatting>
  <conditionalFormatting sqref="K25:K29">
    <cfRule type="containsText" dxfId="195" priority="191" operator="containsText" text="Media">
      <formula>NOT(ISERROR(SEARCH("Media",K25)))</formula>
    </cfRule>
  </conditionalFormatting>
  <conditionalFormatting sqref="L25:L29">
    <cfRule type="containsText" dxfId="194" priority="190" operator="containsText" text="Moderado">
      <formula>NOT(ISERROR(SEARCH("Moderado",L25)))</formula>
    </cfRule>
  </conditionalFormatting>
  <conditionalFormatting sqref="J25:J29">
    <cfRule type="containsText" dxfId="193" priority="189" operator="containsText" text="Moderado">
      <formula>NOT(ISERROR(SEARCH("Moderado",J25)))</formula>
    </cfRule>
  </conditionalFormatting>
  <conditionalFormatting sqref="J25:J29">
    <cfRule type="containsText" dxfId="192" priority="187" operator="containsText" text="Bajo">
      <formula>NOT(ISERROR(SEARCH("Bajo",J25)))</formula>
    </cfRule>
    <cfRule type="containsText" dxfId="191" priority="188" operator="containsText" text="Extremo">
      <formula>NOT(ISERROR(SEARCH("Extremo",J25)))</formula>
    </cfRule>
  </conditionalFormatting>
  <conditionalFormatting sqref="K25:K29">
    <cfRule type="containsText" dxfId="190" priority="185" operator="containsText" text="Baja">
      <formula>NOT(ISERROR(SEARCH("Baja",K25)))</formula>
    </cfRule>
    <cfRule type="containsText" dxfId="189" priority="186" operator="containsText" text="Muy Baja">
      <formula>NOT(ISERROR(SEARCH("Muy Baja",K25)))</formula>
    </cfRule>
  </conditionalFormatting>
  <conditionalFormatting sqref="K25:K29">
    <cfRule type="containsText" dxfId="188" priority="183" operator="containsText" text="Muy Alta">
      <formula>NOT(ISERROR(SEARCH("Muy Alta",K25)))</formula>
    </cfRule>
    <cfRule type="containsText" dxfId="187" priority="184" operator="containsText" text="Alta">
      <formula>NOT(ISERROR(SEARCH("Alta",K25)))</formula>
    </cfRule>
  </conditionalFormatting>
  <conditionalFormatting sqref="L25:L29">
    <cfRule type="containsText" dxfId="186" priority="179" operator="containsText" text="Catastrófico">
      <formula>NOT(ISERROR(SEARCH("Catastrófico",L25)))</formula>
    </cfRule>
    <cfRule type="containsText" dxfId="185" priority="180" operator="containsText" text="Mayor">
      <formula>NOT(ISERROR(SEARCH("Mayor",L25)))</formula>
    </cfRule>
    <cfRule type="containsText" dxfId="184" priority="181" operator="containsText" text="Menor">
      <formula>NOT(ISERROR(SEARCH("Menor",L25)))</formula>
    </cfRule>
    <cfRule type="containsText" dxfId="183" priority="182" operator="containsText" text="Leve">
      <formula>NOT(ISERROR(SEARCH("Leve",L25)))</formula>
    </cfRule>
  </conditionalFormatting>
  <conditionalFormatting sqref="K30:L30">
    <cfRule type="containsText" dxfId="182" priority="173" operator="containsText" text="3- Moderado">
      <formula>NOT(ISERROR(SEARCH("3- Moderado",K30)))</formula>
    </cfRule>
    <cfRule type="containsText" dxfId="181" priority="174" operator="containsText" text="6- Moderado">
      <formula>NOT(ISERROR(SEARCH("6- Moderado",K30)))</formula>
    </cfRule>
    <cfRule type="containsText" dxfId="180" priority="175" operator="containsText" text="4- Moderado">
      <formula>NOT(ISERROR(SEARCH("4- Moderado",K30)))</formula>
    </cfRule>
    <cfRule type="containsText" dxfId="179" priority="176" operator="containsText" text="3- Bajo">
      <formula>NOT(ISERROR(SEARCH("3- Bajo",K30)))</formula>
    </cfRule>
    <cfRule type="containsText" dxfId="178" priority="177" operator="containsText" text="4- Bajo">
      <formula>NOT(ISERROR(SEARCH("4- Bajo",K30)))</formula>
    </cfRule>
    <cfRule type="containsText" dxfId="177" priority="178" operator="containsText" text="1- Bajo">
      <formula>NOT(ISERROR(SEARCH("1- Bajo",K30)))</formula>
    </cfRule>
  </conditionalFormatting>
  <conditionalFormatting sqref="H30:I30">
    <cfRule type="containsText" dxfId="176" priority="167" operator="containsText" text="3- Moderado">
      <formula>NOT(ISERROR(SEARCH("3- Moderado",H30)))</formula>
    </cfRule>
    <cfRule type="containsText" dxfId="175" priority="168" operator="containsText" text="6- Moderado">
      <formula>NOT(ISERROR(SEARCH("6- Moderado",H30)))</formula>
    </cfRule>
    <cfRule type="containsText" dxfId="174" priority="169" operator="containsText" text="4- Moderado">
      <formula>NOT(ISERROR(SEARCH("4- Moderado",H30)))</formula>
    </cfRule>
    <cfRule type="containsText" dxfId="173" priority="170" operator="containsText" text="3- Bajo">
      <formula>NOT(ISERROR(SEARCH("3- Bajo",H30)))</formula>
    </cfRule>
    <cfRule type="containsText" dxfId="172" priority="171" operator="containsText" text="4- Bajo">
      <formula>NOT(ISERROR(SEARCH("4- Bajo",H30)))</formula>
    </cfRule>
    <cfRule type="containsText" dxfId="171" priority="172" operator="containsText" text="1- Bajo">
      <formula>NOT(ISERROR(SEARCH("1- Bajo",H30)))</formula>
    </cfRule>
  </conditionalFormatting>
  <conditionalFormatting sqref="A30 C30:E30">
    <cfRule type="containsText" dxfId="170" priority="161" operator="containsText" text="3- Moderado">
      <formula>NOT(ISERROR(SEARCH("3- Moderado",A30)))</formula>
    </cfRule>
    <cfRule type="containsText" dxfId="169" priority="162" operator="containsText" text="6- Moderado">
      <formula>NOT(ISERROR(SEARCH("6- Moderado",A30)))</formula>
    </cfRule>
    <cfRule type="containsText" dxfId="168" priority="163" operator="containsText" text="4- Moderado">
      <formula>NOT(ISERROR(SEARCH("4- Moderado",A30)))</formula>
    </cfRule>
    <cfRule type="containsText" dxfId="167" priority="164" operator="containsText" text="3- Bajo">
      <formula>NOT(ISERROR(SEARCH("3- Bajo",A30)))</formula>
    </cfRule>
    <cfRule type="containsText" dxfId="166" priority="165" operator="containsText" text="4- Bajo">
      <formula>NOT(ISERROR(SEARCH("4- Bajo",A30)))</formula>
    </cfRule>
    <cfRule type="containsText" dxfId="165" priority="166" operator="containsText" text="1- Bajo">
      <formula>NOT(ISERROR(SEARCH("1- Bajo",A30)))</formula>
    </cfRule>
  </conditionalFormatting>
  <conditionalFormatting sqref="F30:G30">
    <cfRule type="containsText" dxfId="164" priority="155" operator="containsText" text="3- Moderado">
      <formula>NOT(ISERROR(SEARCH("3- Moderado",F30)))</formula>
    </cfRule>
    <cfRule type="containsText" dxfId="163" priority="156" operator="containsText" text="6- Moderado">
      <formula>NOT(ISERROR(SEARCH("6- Moderado",F30)))</formula>
    </cfRule>
    <cfRule type="containsText" dxfId="162" priority="157" operator="containsText" text="4- Moderado">
      <formula>NOT(ISERROR(SEARCH("4- Moderado",F30)))</formula>
    </cfRule>
    <cfRule type="containsText" dxfId="161" priority="158" operator="containsText" text="3- Bajo">
      <formula>NOT(ISERROR(SEARCH("3- Bajo",F30)))</formula>
    </cfRule>
    <cfRule type="containsText" dxfId="160" priority="159" operator="containsText" text="4- Bajo">
      <formula>NOT(ISERROR(SEARCH("4- Bajo",F30)))</formula>
    </cfRule>
    <cfRule type="containsText" dxfId="159" priority="160" operator="containsText" text="1- Bajo">
      <formula>NOT(ISERROR(SEARCH("1- Bajo",F30)))</formula>
    </cfRule>
  </conditionalFormatting>
  <conditionalFormatting sqref="J30:J34">
    <cfRule type="containsText" dxfId="158" priority="150" operator="containsText" text="Bajo">
      <formula>NOT(ISERROR(SEARCH("Bajo",J30)))</formula>
    </cfRule>
    <cfRule type="containsText" dxfId="157" priority="151" operator="containsText" text="Moderado">
      <formula>NOT(ISERROR(SEARCH("Moderado",J30)))</formula>
    </cfRule>
    <cfRule type="containsText" dxfId="156" priority="152" operator="containsText" text="Alto">
      <formula>NOT(ISERROR(SEARCH("Alto",J30)))</formula>
    </cfRule>
    <cfRule type="containsText" dxfId="155" priority="153" operator="containsText" text="Extremo">
      <formula>NOT(ISERROR(SEARCH("Extremo",J30)))</formula>
    </cfRule>
    <cfRule type="colorScale" priority="154">
      <colorScale>
        <cfvo type="min"/>
        <cfvo type="max"/>
        <color rgb="FFFF7128"/>
        <color rgb="FFFFEF9C"/>
      </colorScale>
    </cfRule>
  </conditionalFormatting>
  <conditionalFormatting sqref="M30:M34">
    <cfRule type="containsText" dxfId="154" priority="125" operator="containsText" text="Moderado">
      <formula>NOT(ISERROR(SEARCH("Moderado",M30)))</formula>
    </cfRule>
    <cfRule type="containsText" dxfId="153" priority="145" operator="containsText" text="Bajo">
      <formula>NOT(ISERROR(SEARCH("Bajo",M30)))</formula>
    </cfRule>
    <cfRule type="containsText" dxfId="152" priority="146" operator="containsText" text="Moderado">
      <formula>NOT(ISERROR(SEARCH("Moderado",M30)))</formula>
    </cfRule>
    <cfRule type="containsText" dxfId="151" priority="147" operator="containsText" text="Alto">
      <formula>NOT(ISERROR(SEARCH("Alto",M30)))</formula>
    </cfRule>
    <cfRule type="containsText" dxfId="150" priority="148" operator="containsText" text="Extremo">
      <formula>NOT(ISERROR(SEARCH("Extremo",M30)))</formula>
    </cfRule>
    <cfRule type="colorScale" priority="149">
      <colorScale>
        <cfvo type="min"/>
        <cfvo type="max"/>
        <color rgb="FFFF7128"/>
        <color rgb="FFFFEF9C"/>
      </colorScale>
    </cfRule>
  </conditionalFormatting>
  <conditionalFormatting sqref="N30">
    <cfRule type="containsText" dxfId="149" priority="139" operator="containsText" text="3- Moderado">
      <formula>NOT(ISERROR(SEARCH("3- Moderado",N30)))</formula>
    </cfRule>
    <cfRule type="containsText" dxfId="148" priority="140" operator="containsText" text="6- Moderado">
      <formula>NOT(ISERROR(SEARCH("6- Moderado",N30)))</formula>
    </cfRule>
    <cfRule type="containsText" dxfId="147" priority="141" operator="containsText" text="4- Moderado">
      <formula>NOT(ISERROR(SEARCH("4- Moderado",N30)))</formula>
    </cfRule>
    <cfRule type="containsText" dxfId="146" priority="142" operator="containsText" text="3- Bajo">
      <formula>NOT(ISERROR(SEARCH("3- Bajo",N30)))</formula>
    </cfRule>
    <cfRule type="containsText" dxfId="145" priority="143" operator="containsText" text="4- Bajo">
      <formula>NOT(ISERROR(SEARCH("4- Bajo",N30)))</formula>
    </cfRule>
    <cfRule type="containsText" dxfId="144" priority="144" operator="containsText" text="1- Bajo">
      <formula>NOT(ISERROR(SEARCH("1- Bajo",N30)))</formula>
    </cfRule>
  </conditionalFormatting>
  <conditionalFormatting sqref="H30:H34">
    <cfRule type="containsText" dxfId="143" priority="126" operator="containsText" text="Muy Alta">
      <formula>NOT(ISERROR(SEARCH("Muy Alta",H30)))</formula>
    </cfRule>
    <cfRule type="containsText" dxfId="142" priority="127" operator="containsText" text="Alta">
      <formula>NOT(ISERROR(SEARCH("Alta",H30)))</formula>
    </cfRule>
    <cfRule type="containsText" dxfId="141" priority="128" operator="containsText" text="Muy Alta">
      <formula>NOT(ISERROR(SEARCH("Muy Alta",H30)))</formula>
    </cfRule>
    <cfRule type="containsText" dxfId="140" priority="133" operator="containsText" text="Muy Baja">
      <formula>NOT(ISERROR(SEARCH("Muy Baja",H30)))</formula>
    </cfRule>
    <cfRule type="containsText" dxfId="139" priority="134" operator="containsText" text="Baja">
      <formula>NOT(ISERROR(SEARCH("Baja",H30)))</formula>
    </cfRule>
    <cfRule type="containsText" dxfId="138" priority="135" operator="containsText" text="Media">
      <formula>NOT(ISERROR(SEARCH("Media",H30)))</formula>
    </cfRule>
    <cfRule type="containsText" dxfId="137" priority="136" operator="containsText" text="Alta">
      <formula>NOT(ISERROR(SEARCH("Alta",H30)))</formula>
    </cfRule>
    <cfRule type="containsText" dxfId="136" priority="138" operator="containsText" text="Muy Alta">
      <formula>NOT(ISERROR(SEARCH("Muy Alta",H30)))</formula>
    </cfRule>
  </conditionalFormatting>
  <conditionalFormatting sqref="I30:I34">
    <cfRule type="containsText" dxfId="135" priority="129" operator="containsText" text="Catastrófico">
      <formula>NOT(ISERROR(SEARCH("Catastrófico",I30)))</formula>
    </cfRule>
    <cfRule type="containsText" dxfId="134" priority="130" operator="containsText" text="Mayor">
      <formula>NOT(ISERROR(SEARCH("Mayor",I30)))</formula>
    </cfRule>
    <cfRule type="containsText" dxfId="133" priority="131" operator="containsText" text="Menor">
      <formula>NOT(ISERROR(SEARCH("Menor",I30)))</formula>
    </cfRule>
    <cfRule type="containsText" dxfId="132" priority="132" operator="containsText" text="Leve">
      <formula>NOT(ISERROR(SEARCH("Leve",I30)))</formula>
    </cfRule>
    <cfRule type="containsText" dxfId="131" priority="137" operator="containsText" text="Moderado">
      <formula>NOT(ISERROR(SEARCH("Moderado",I30)))</formula>
    </cfRule>
  </conditionalFormatting>
  <conditionalFormatting sqref="K30:K34">
    <cfRule type="containsText" dxfId="130" priority="124" operator="containsText" text="Media">
      <formula>NOT(ISERROR(SEARCH("Media",K30)))</formula>
    </cfRule>
  </conditionalFormatting>
  <conditionalFormatting sqref="L30:L34">
    <cfRule type="containsText" dxfId="129" priority="123" operator="containsText" text="Moderado">
      <formula>NOT(ISERROR(SEARCH("Moderado",L30)))</formula>
    </cfRule>
  </conditionalFormatting>
  <conditionalFormatting sqref="J30:J34">
    <cfRule type="containsText" dxfId="128" priority="122" operator="containsText" text="Moderado">
      <formula>NOT(ISERROR(SEARCH("Moderado",J30)))</formula>
    </cfRule>
  </conditionalFormatting>
  <conditionalFormatting sqref="J30:J34">
    <cfRule type="containsText" dxfId="127" priority="120" operator="containsText" text="Bajo">
      <formula>NOT(ISERROR(SEARCH("Bajo",J30)))</formula>
    </cfRule>
    <cfRule type="containsText" dxfId="126" priority="121" operator="containsText" text="Extremo">
      <formula>NOT(ISERROR(SEARCH("Extremo",J30)))</formula>
    </cfRule>
  </conditionalFormatting>
  <conditionalFormatting sqref="K30:K34">
    <cfRule type="containsText" dxfId="125" priority="118" operator="containsText" text="Baja">
      <formula>NOT(ISERROR(SEARCH("Baja",K30)))</formula>
    </cfRule>
    <cfRule type="containsText" dxfId="124" priority="119" operator="containsText" text="Muy Baja">
      <formula>NOT(ISERROR(SEARCH("Muy Baja",K30)))</formula>
    </cfRule>
  </conditionalFormatting>
  <conditionalFormatting sqref="K30:K34">
    <cfRule type="containsText" dxfId="123" priority="116" operator="containsText" text="Muy Alta">
      <formula>NOT(ISERROR(SEARCH("Muy Alta",K30)))</formula>
    </cfRule>
    <cfRule type="containsText" dxfId="122" priority="117" operator="containsText" text="Alta">
      <formula>NOT(ISERROR(SEARCH("Alta",K30)))</formula>
    </cfRule>
  </conditionalFormatting>
  <conditionalFormatting sqref="L30:L34">
    <cfRule type="containsText" dxfId="121" priority="112" operator="containsText" text="Catastrófico">
      <formula>NOT(ISERROR(SEARCH("Catastrófico",L30)))</formula>
    </cfRule>
    <cfRule type="containsText" dxfId="120" priority="113" operator="containsText" text="Mayor">
      <formula>NOT(ISERROR(SEARCH("Mayor",L30)))</formula>
    </cfRule>
    <cfRule type="containsText" dxfId="119" priority="114" operator="containsText" text="Menor">
      <formula>NOT(ISERROR(SEARCH("Menor",L30)))</formula>
    </cfRule>
    <cfRule type="containsText" dxfId="118" priority="115" operator="containsText" text="Leve">
      <formula>NOT(ISERROR(SEARCH("Leve",L30)))</formula>
    </cfRule>
  </conditionalFormatting>
  <conditionalFormatting sqref="K35:L35">
    <cfRule type="containsText" dxfId="117" priority="106" operator="containsText" text="3- Moderado">
      <formula>NOT(ISERROR(SEARCH("3- Moderado",K35)))</formula>
    </cfRule>
    <cfRule type="containsText" dxfId="116" priority="107" operator="containsText" text="6- Moderado">
      <formula>NOT(ISERROR(SEARCH("6- Moderado",K35)))</formula>
    </cfRule>
    <cfRule type="containsText" dxfId="115" priority="108" operator="containsText" text="4- Moderado">
      <formula>NOT(ISERROR(SEARCH("4- Moderado",K35)))</formula>
    </cfRule>
    <cfRule type="containsText" dxfId="114" priority="109" operator="containsText" text="3- Bajo">
      <formula>NOT(ISERROR(SEARCH("3- Bajo",K35)))</formula>
    </cfRule>
    <cfRule type="containsText" dxfId="113" priority="110" operator="containsText" text="4- Bajo">
      <formula>NOT(ISERROR(SEARCH("4- Bajo",K35)))</formula>
    </cfRule>
    <cfRule type="containsText" dxfId="112" priority="111" operator="containsText" text="1- Bajo">
      <formula>NOT(ISERROR(SEARCH("1- Bajo",K35)))</formula>
    </cfRule>
  </conditionalFormatting>
  <conditionalFormatting sqref="H35:I35">
    <cfRule type="containsText" dxfId="111" priority="100" operator="containsText" text="3- Moderado">
      <formula>NOT(ISERROR(SEARCH("3- Moderado",H35)))</formula>
    </cfRule>
    <cfRule type="containsText" dxfId="110" priority="101" operator="containsText" text="6- Moderado">
      <formula>NOT(ISERROR(SEARCH("6- Moderado",H35)))</formula>
    </cfRule>
    <cfRule type="containsText" dxfId="109" priority="102" operator="containsText" text="4- Moderado">
      <formula>NOT(ISERROR(SEARCH("4- Moderado",H35)))</formula>
    </cfRule>
    <cfRule type="containsText" dxfId="108" priority="103" operator="containsText" text="3- Bajo">
      <formula>NOT(ISERROR(SEARCH("3- Bajo",H35)))</formula>
    </cfRule>
    <cfRule type="containsText" dxfId="107" priority="104" operator="containsText" text="4- Bajo">
      <formula>NOT(ISERROR(SEARCH("4- Bajo",H35)))</formula>
    </cfRule>
    <cfRule type="containsText" dxfId="106" priority="105" operator="containsText" text="1- Bajo">
      <formula>NOT(ISERROR(SEARCH("1- Bajo",H35)))</formula>
    </cfRule>
  </conditionalFormatting>
  <conditionalFormatting sqref="A35 C35:E35">
    <cfRule type="containsText" dxfId="105" priority="94" operator="containsText" text="3- Moderado">
      <formula>NOT(ISERROR(SEARCH("3- Moderado",A35)))</formula>
    </cfRule>
    <cfRule type="containsText" dxfId="104" priority="95" operator="containsText" text="6- Moderado">
      <formula>NOT(ISERROR(SEARCH("6- Moderado",A35)))</formula>
    </cfRule>
    <cfRule type="containsText" dxfId="103" priority="96" operator="containsText" text="4- Moderado">
      <formula>NOT(ISERROR(SEARCH("4- Moderado",A35)))</formula>
    </cfRule>
    <cfRule type="containsText" dxfId="102" priority="97" operator="containsText" text="3- Bajo">
      <formula>NOT(ISERROR(SEARCH("3- Bajo",A35)))</formula>
    </cfRule>
    <cfRule type="containsText" dxfId="101" priority="98" operator="containsText" text="4- Bajo">
      <formula>NOT(ISERROR(SEARCH("4- Bajo",A35)))</formula>
    </cfRule>
    <cfRule type="containsText" dxfId="100" priority="99" operator="containsText" text="1- Bajo">
      <formula>NOT(ISERROR(SEARCH("1- Bajo",A35)))</formula>
    </cfRule>
  </conditionalFormatting>
  <conditionalFormatting sqref="F35:G35">
    <cfRule type="containsText" dxfId="99" priority="88" operator="containsText" text="3- Moderado">
      <formula>NOT(ISERROR(SEARCH("3- Moderado",F35)))</formula>
    </cfRule>
    <cfRule type="containsText" dxfId="98" priority="89" operator="containsText" text="6- Moderado">
      <formula>NOT(ISERROR(SEARCH("6- Moderado",F35)))</formula>
    </cfRule>
    <cfRule type="containsText" dxfId="97" priority="90" operator="containsText" text="4- Moderado">
      <formula>NOT(ISERROR(SEARCH("4- Moderado",F35)))</formula>
    </cfRule>
    <cfRule type="containsText" dxfId="96" priority="91" operator="containsText" text="3- Bajo">
      <formula>NOT(ISERROR(SEARCH("3- Bajo",F35)))</formula>
    </cfRule>
    <cfRule type="containsText" dxfId="95" priority="92" operator="containsText" text="4- Bajo">
      <formula>NOT(ISERROR(SEARCH("4- Bajo",F35)))</formula>
    </cfRule>
    <cfRule type="containsText" dxfId="94" priority="93" operator="containsText" text="1- Bajo">
      <formula>NOT(ISERROR(SEARCH("1- Bajo",F35)))</formula>
    </cfRule>
  </conditionalFormatting>
  <conditionalFormatting sqref="J35:J39">
    <cfRule type="containsText" dxfId="93" priority="83" operator="containsText" text="Bajo">
      <formula>NOT(ISERROR(SEARCH("Bajo",J35)))</formula>
    </cfRule>
    <cfRule type="containsText" dxfId="92" priority="84" operator="containsText" text="Moderado">
      <formula>NOT(ISERROR(SEARCH("Moderado",J35)))</formula>
    </cfRule>
    <cfRule type="containsText" dxfId="91" priority="85" operator="containsText" text="Alto">
      <formula>NOT(ISERROR(SEARCH("Alto",J35)))</formula>
    </cfRule>
    <cfRule type="containsText" dxfId="90" priority="86" operator="containsText" text="Extremo">
      <formula>NOT(ISERROR(SEARCH("Extremo",J35)))</formula>
    </cfRule>
    <cfRule type="colorScale" priority="87">
      <colorScale>
        <cfvo type="min"/>
        <cfvo type="max"/>
        <color rgb="FFFF7128"/>
        <color rgb="FFFFEF9C"/>
      </colorScale>
    </cfRule>
  </conditionalFormatting>
  <conditionalFormatting sqref="M35:M39">
    <cfRule type="containsText" dxfId="89" priority="58" operator="containsText" text="Moderado">
      <formula>NOT(ISERROR(SEARCH("Moderado",M35)))</formula>
    </cfRule>
    <cfRule type="containsText" dxfId="88" priority="78" operator="containsText" text="Bajo">
      <formula>NOT(ISERROR(SEARCH("Bajo",M35)))</formula>
    </cfRule>
    <cfRule type="containsText" dxfId="87" priority="79" operator="containsText" text="Moderado">
      <formula>NOT(ISERROR(SEARCH("Moderado",M35)))</formula>
    </cfRule>
    <cfRule type="containsText" dxfId="86" priority="80" operator="containsText" text="Alto">
      <formula>NOT(ISERROR(SEARCH("Alto",M35)))</formula>
    </cfRule>
    <cfRule type="containsText" dxfId="85" priority="81" operator="containsText" text="Extremo">
      <formula>NOT(ISERROR(SEARCH("Extremo",M35)))</formula>
    </cfRule>
    <cfRule type="colorScale" priority="82">
      <colorScale>
        <cfvo type="min"/>
        <cfvo type="max"/>
        <color rgb="FFFF7128"/>
        <color rgb="FFFFEF9C"/>
      </colorScale>
    </cfRule>
  </conditionalFormatting>
  <conditionalFormatting sqref="N35">
    <cfRule type="containsText" dxfId="84" priority="72" operator="containsText" text="3- Moderado">
      <formula>NOT(ISERROR(SEARCH("3- Moderado",N35)))</formula>
    </cfRule>
    <cfRule type="containsText" dxfId="83" priority="73" operator="containsText" text="6- Moderado">
      <formula>NOT(ISERROR(SEARCH("6- Moderado",N35)))</formula>
    </cfRule>
    <cfRule type="containsText" dxfId="82" priority="74" operator="containsText" text="4- Moderado">
      <formula>NOT(ISERROR(SEARCH("4- Moderado",N35)))</formula>
    </cfRule>
    <cfRule type="containsText" dxfId="81" priority="75" operator="containsText" text="3- Bajo">
      <formula>NOT(ISERROR(SEARCH("3- Bajo",N35)))</formula>
    </cfRule>
    <cfRule type="containsText" dxfId="80" priority="76" operator="containsText" text="4- Bajo">
      <formula>NOT(ISERROR(SEARCH("4- Bajo",N35)))</formula>
    </cfRule>
    <cfRule type="containsText" dxfId="79" priority="77" operator="containsText" text="1- Bajo">
      <formula>NOT(ISERROR(SEARCH("1- Bajo",N35)))</formula>
    </cfRule>
  </conditionalFormatting>
  <conditionalFormatting sqref="H35:H39">
    <cfRule type="containsText" dxfId="78" priority="59" operator="containsText" text="Muy Alta">
      <formula>NOT(ISERROR(SEARCH("Muy Alta",H35)))</formula>
    </cfRule>
    <cfRule type="containsText" dxfId="77" priority="60" operator="containsText" text="Alta">
      <formula>NOT(ISERROR(SEARCH("Alta",H35)))</formula>
    </cfRule>
    <cfRule type="containsText" dxfId="76" priority="61" operator="containsText" text="Muy Alta">
      <formula>NOT(ISERROR(SEARCH("Muy Alta",H35)))</formula>
    </cfRule>
    <cfRule type="containsText" dxfId="75" priority="66" operator="containsText" text="Muy Baja">
      <formula>NOT(ISERROR(SEARCH("Muy Baja",H35)))</formula>
    </cfRule>
    <cfRule type="containsText" dxfId="74" priority="67" operator="containsText" text="Baja">
      <formula>NOT(ISERROR(SEARCH("Baja",H35)))</formula>
    </cfRule>
    <cfRule type="containsText" dxfId="73" priority="68" operator="containsText" text="Media">
      <formula>NOT(ISERROR(SEARCH("Media",H35)))</formula>
    </cfRule>
    <cfRule type="containsText" dxfId="72" priority="69" operator="containsText" text="Alta">
      <formula>NOT(ISERROR(SEARCH("Alta",H35)))</formula>
    </cfRule>
    <cfRule type="containsText" dxfId="71" priority="71" operator="containsText" text="Muy Alta">
      <formula>NOT(ISERROR(SEARCH("Muy Alta",H35)))</formula>
    </cfRule>
  </conditionalFormatting>
  <conditionalFormatting sqref="I35:I39">
    <cfRule type="containsText" dxfId="70" priority="62" operator="containsText" text="Catastrófico">
      <formula>NOT(ISERROR(SEARCH("Catastrófico",I35)))</formula>
    </cfRule>
    <cfRule type="containsText" dxfId="69" priority="63" operator="containsText" text="Mayor">
      <formula>NOT(ISERROR(SEARCH("Mayor",I35)))</formula>
    </cfRule>
    <cfRule type="containsText" dxfId="68" priority="64" operator="containsText" text="Menor">
      <formula>NOT(ISERROR(SEARCH("Menor",I35)))</formula>
    </cfRule>
    <cfRule type="containsText" dxfId="67" priority="65" operator="containsText" text="Leve">
      <formula>NOT(ISERROR(SEARCH("Leve",I35)))</formula>
    </cfRule>
    <cfRule type="containsText" dxfId="66" priority="70" operator="containsText" text="Moderado">
      <formula>NOT(ISERROR(SEARCH("Moderado",I35)))</formula>
    </cfRule>
  </conditionalFormatting>
  <conditionalFormatting sqref="K35:K39">
    <cfRule type="containsText" dxfId="65" priority="57" operator="containsText" text="Media">
      <formula>NOT(ISERROR(SEARCH("Media",K35)))</formula>
    </cfRule>
  </conditionalFormatting>
  <conditionalFormatting sqref="L35:L39">
    <cfRule type="containsText" dxfId="64" priority="56" operator="containsText" text="Moderado">
      <formula>NOT(ISERROR(SEARCH("Moderado",L35)))</formula>
    </cfRule>
  </conditionalFormatting>
  <conditionalFormatting sqref="J35:J39">
    <cfRule type="containsText" dxfId="63" priority="55" operator="containsText" text="Moderado">
      <formula>NOT(ISERROR(SEARCH("Moderado",J35)))</formula>
    </cfRule>
  </conditionalFormatting>
  <conditionalFormatting sqref="J35:J39">
    <cfRule type="containsText" dxfId="62" priority="53" operator="containsText" text="Bajo">
      <formula>NOT(ISERROR(SEARCH("Bajo",J35)))</formula>
    </cfRule>
    <cfRule type="containsText" dxfId="61" priority="54" operator="containsText" text="Extremo">
      <formula>NOT(ISERROR(SEARCH("Extremo",J35)))</formula>
    </cfRule>
  </conditionalFormatting>
  <conditionalFormatting sqref="K35:K39">
    <cfRule type="containsText" dxfId="60" priority="51" operator="containsText" text="Baja">
      <formula>NOT(ISERROR(SEARCH("Baja",K35)))</formula>
    </cfRule>
    <cfRule type="containsText" dxfId="59" priority="52" operator="containsText" text="Muy Baja">
      <formula>NOT(ISERROR(SEARCH("Muy Baja",K35)))</formula>
    </cfRule>
  </conditionalFormatting>
  <conditionalFormatting sqref="K35:K39">
    <cfRule type="containsText" dxfId="58" priority="49" operator="containsText" text="Muy Alta">
      <formula>NOT(ISERROR(SEARCH("Muy Alta",K35)))</formula>
    </cfRule>
    <cfRule type="containsText" dxfId="57" priority="50" operator="containsText" text="Alta">
      <formula>NOT(ISERROR(SEARCH("Alta",K35)))</formula>
    </cfRule>
  </conditionalFormatting>
  <conditionalFormatting sqref="L35:L39">
    <cfRule type="containsText" dxfId="56" priority="45" operator="containsText" text="Catastrófico">
      <formula>NOT(ISERROR(SEARCH("Catastrófico",L35)))</formula>
    </cfRule>
    <cfRule type="containsText" dxfId="55" priority="46" operator="containsText" text="Mayor">
      <formula>NOT(ISERROR(SEARCH("Mayor",L35)))</formula>
    </cfRule>
    <cfRule type="containsText" dxfId="54" priority="47" operator="containsText" text="Menor">
      <formula>NOT(ISERROR(SEARCH("Menor",L35)))</formula>
    </cfRule>
    <cfRule type="containsText" dxfId="53" priority="48" operator="containsText" text="Leve">
      <formula>NOT(ISERROR(SEARCH("Leve",L35)))</formula>
    </cfRule>
  </conditionalFormatting>
  <conditionalFormatting sqref="H20:N20">
    <cfRule type="containsText" dxfId="52" priority="39" operator="containsText" text="3- Moderado">
      <formula>NOT(ISERROR(SEARCH("3- Moderado",H20)))</formula>
    </cfRule>
    <cfRule type="containsText" dxfId="51" priority="40" operator="containsText" text="6- Moderado">
      <formula>NOT(ISERROR(SEARCH("6- Moderado",H20)))</formula>
    </cfRule>
    <cfRule type="containsText" dxfId="50" priority="41" operator="containsText" text="4- Moderado">
      <formula>NOT(ISERROR(SEARCH("4- Moderado",H20)))</formula>
    </cfRule>
    <cfRule type="containsText" dxfId="49" priority="42" operator="containsText" text="3- Bajo">
      <formula>NOT(ISERROR(SEARCH("3- Bajo",H20)))</formula>
    </cfRule>
    <cfRule type="containsText" dxfId="48" priority="43" operator="containsText" text="4- Bajo">
      <formula>NOT(ISERROR(SEARCH("4- Bajo",H20)))</formula>
    </cfRule>
    <cfRule type="containsText" dxfId="47" priority="44" operator="containsText" text="1- Bajo">
      <formula>NOT(ISERROR(SEARCH("1- Bajo",H20)))</formula>
    </cfRule>
  </conditionalFormatting>
  <conditionalFormatting sqref="B20">
    <cfRule type="containsText" dxfId="46" priority="33" operator="containsText" text="3- Moderado">
      <formula>NOT(ISERROR(SEARCH("3- Moderado",B20)))</formula>
    </cfRule>
    <cfRule type="containsText" dxfId="45" priority="34" operator="containsText" text="6- Moderado">
      <formula>NOT(ISERROR(SEARCH("6- Moderado",B20)))</formula>
    </cfRule>
    <cfRule type="containsText" dxfId="44" priority="35" operator="containsText" text="4- Moderado">
      <formula>NOT(ISERROR(SEARCH("4- Moderado",B20)))</formula>
    </cfRule>
    <cfRule type="containsText" dxfId="43" priority="36" operator="containsText" text="3- Bajo">
      <formula>NOT(ISERROR(SEARCH("3- Bajo",B20)))</formula>
    </cfRule>
    <cfRule type="containsText" dxfId="42" priority="37" operator="containsText" text="4- Bajo">
      <formula>NOT(ISERROR(SEARCH("4- Bajo",B20)))</formula>
    </cfRule>
    <cfRule type="containsText" dxfId="41" priority="38" operator="containsText" text="1- Bajo">
      <formula>NOT(ISERROR(SEARCH("1- Bajo",B20)))</formula>
    </cfRule>
  </conditionalFormatting>
  <conditionalFormatting sqref="H20:N24">
    <cfRule type="containsText" dxfId="40" priority="25" operator="containsText" text="Muy Alta">
      <formula>NOT(ISERROR(SEARCH("Muy Alta",H20)))</formula>
    </cfRule>
    <cfRule type="containsText" dxfId="39" priority="26" operator="containsText" text="Alta">
      <formula>NOT(ISERROR(SEARCH("Alta",H20)))</formula>
    </cfRule>
    <cfRule type="containsText" dxfId="38" priority="27" operator="containsText" text="Muy Alta">
      <formula>NOT(ISERROR(SEARCH("Muy Alta",H20)))</formula>
    </cfRule>
    <cfRule type="containsText" dxfId="37" priority="28" operator="containsText" text="Muy Baja">
      <formula>NOT(ISERROR(SEARCH("Muy Baja",H20)))</formula>
    </cfRule>
    <cfRule type="containsText" dxfId="36" priority="29" operator="containsText" text="Baja">
      <formula>NOT(ISERROR(SEARCH("Baja",H20)))</formula>
    </cfRule>
    <cfRule type="containsText" dxfId="35" priority="30" operator="containsText" text="Media">
      <formula>NOT(ISERROR(SEARCH("Media",H20)))</formula>
    </cfRule>
    <cfRule type="containsText" dxfId="34" priority="31" operator="containsText" text="Alta">
      <formula>NOT(ISERROR(SEARCH("Alta",H20)))</formula>
    </cfRule>
    <cfRule type="containsText" dxfId="33" priority="32" operator="containsText" text="Muy Alta">
      <formula>NOT(ISERROR(SEARCH("Muy Alta",H20)))</formula>
    </cfRule>
  </conditionalFormatting>
  <conditionalFormatting sqref="A20 E20">
    <cfRule type="containsText" dxfId="32" priority="19" operator="containsText" text="3- Moderado">
      <formula>NOT(ISERROR(SEARCH("3- Moderado",A20)))</formula>
    </cfRule>
    <cfRule type="containsText" dxfId="31" priority="20" operator="containsText" text="6- Moderado">
      <formula>NOT(ISERROR(SEARCH("6- Moderado",A20)))</formula>
    </cfRule>
    <cfRule type="containsText" dxfId="30" priority="21" operator="containsText" text="4- Moderado">
      <formula>NOT(ISERROR(SEARCH("4- Moderado",A20)))</formula>
    </cfRule>
    <cfRule type="containsText" dxfId="29" priority="22" operator="containsText" text="3- Bajo">
      <formula>NOT(ISERROR(SEARCH("3- Bajo",A20)))</formula>
    </cfRule>
    <cfRule type="containsText" dxfId="28" priority="23" operator="containsText" text="4- Bajo">
      <formula>NOT(ISERROR(SEARCH("4- Bajo",A20)))</formula>
    </cfRule>
    <cfRule type="containsText" dxfId="27" priority="24" operator="containsText" text="1- Bajo">
      <formula>NOT(ISERROR(SEARCH("1- Bajo",A20)))</formula>
    </cfRule>
  </conditionalFormatting>
  <conditionalFormatting sqref="F20:G20">
    <cfRule type="containsText" dxfId="26" priority="13" operator="containsText" text="3- Moderado">
      <formula>NOT(ISERROR(SEARCH("3- Moderado",F20)))</formula>
    </cfRule>
    <cfRule type="containsText" dxfId="25" priority="14" operator="containsText" text="6- Moderado">
      <formula>NOT(ISERROR(SEARCH("6- Moderado",F20)))</formula>
    </cfRule>
    <cfRule type="containsText" dxfId="24" priority="15" operator="containsText" text="4- Moderado">
      <formula>NOT(ISERROR(SEARCH("4- Moderado",F20)))</formula>
    </cfRule>
    <cfRule type="containsText" dxfId="23" priority="16" operator="containsText" text="3- Bajo">
      <formula>NOT(ISERROR(SEARCH("3- Bajo",F20)))</formula>
    </cfRule>
    <cfRule type="containsText" dxfId="22" priority="17" operator="containsText" text="4- Bajo">
      <formula>NOT(ISERROR(SEARCH("4- Bajo",F20)))</formula>
    </cfRule>
    <cfRule type="containsText" dxfId="21" priority="18" operator="containsText" text="1- Bajo">
      <formula>NOT(ISERROR(SEARCH("1- Bajo",F20)))</formula>
    </cfRule>
  </conditionalFormatting>
  <conditionalFormatting sqref="C20">
    <cfRule type="containsText" dxfId="20" priority="7" operator="containsText" text="3- Moderado">
      <formula>NOT(ISERROR(SEARCH("3- Moderado",C20)))</formula>
    </cfRule>
    <cfRule type="containsText" dxfId="19" priority="8" operator="containsText" text="6- Moderado">
      <formula>NOT(ISERROR(SEARCH("6- Moderado",C20)))</formula>
    </cfRule>
    <cfRule type="containsText" dxfId="18" priority="9" operator="containsText" text="4- Moderado">
      <formula>NOT(ISERROR(SEARCH("4- Moderado",C20)))</formula>
    </cfRule>
    <cfRule type="containsText" dxfId="17" priority="10" operator="containsText" text="3- Bajo">
      <formula>NOT(ISERROR(SEARCH("3- Bajo",C20)))</formula>
    </cfRule>
    <cfRule type="containsText" dxfId="16" priority="11" operator="containsText" text="4- Bajo">
      <formula>NOT(ISERROR(SEARCH("4- Bajo",C20)))</formula>
    </cfRule>
    <cfRule type="containsText" dxfId="15" priority="12" operator="containsText" text="1- Bajo">
      <formula>NOT(ISERROR(SEARCH("1- Bajo",C20)))</formula>
    </cfRule>
  </conditionalFormatting>
  <conditionalFormatting sqref="D20">
    <cfRule type="containsText" dxfId="14" priority="1" operator="containsText" text="3- Moderado">
      <formula>NOT(ISERROR(SEARCH("3- Moderado",D20)))</formula>
    </cfRule>
    <cfRule type="containsText" dxfId="13" priority="2" operator="containsText" text="6- Moderado">
      <formula>NOT(ISERROR(SEARCH("6- Moderado",D20)))</formula>
    </cfRule>
    <cfRule type="containsText" dxfId="12" priority="3" operator="containsText" text="4- Moderado">
      <formula>NOT(ISERROR(SEARCH("4- Moderado",D20)))</formula>
    </cfRule>
    <cfRule type="containsText" dxfId="11" priority="4" operator="containsText" text="3- Bajo">
      <formula>NOT(ISERROR(SEARCH("3- Bajo",D20)))</formula>
    </cfRule>
    <cfRule type="containsText" dxfId="10" priority="5" operator="containsText" text="4- Bajo">
      <formula>NOT(ISERROR(SEARCH("4- Bajo",D20)))</formula>
    </cfRule>
    <cfRule type="containsText" dxfId="9" priority="6" operator="containsText" text="1- Bajo">
      <formula>NOT(ISERROR(SEARCH("1- Bajo",D20)))</formula>
    </cfRule>
  </conditionalFormatting>
  <conditionalFormatting sqref="J10:J19">
    <cfRule type="containsText" dxfId="8" priority="1099" operator="containsText" text="Bajo">
      <formula>NOT(ISERROR(SEARCH("Bajo",J10)))</formula>
    </cfRule>
    <cfRule type="containsText" dxfId="7" priority="1100" operator="containsText" text="Moderado">
      <formula>NOT(ISERROR(SEARCH("Moderado",J10)))</formula>
    </cfRule>
    <cfRule type="containsText" dxfId="6" priority="1101" operator="containsText" text="Alto">
      <formula>NOT(ISERROR(SEARCH("Alto",J10)))</formula>
    </cfRule>
    <cfRule type="containsText" dxfId="5" priority="1102" operator="containsText" text="Extremo">
      <formula>NOT(ISERROR(SEARCH("Extremo",J10)))</formula>
    </cfRule>
    <cfRule type="colorScale" priority="1103">
      <colorScale>
        <cfvo type="min"/>
        <cfvo type="max"/>
        <color rgb="FFFF7128"/>
        <color rgb="FFFFEF9C"/>
      </colorScale>
    </cfRule>
  </conditionalFormatting>
  <conditionalFormatting sqref="M10:M19">
    <cfRule type="containsText" dxfId="4" priority="1104" operator="containsText" text="Moderado">
      <formula>NOT(ISERROR(SEARCH("Moderado",M10)))</formula>
    </cfRule>
    <cfRule type="containsText" dxfId="3" priority="1105" operator="containsText" text="Bajo">
      <formula>NOT(ISERROR(SEARCH("Bajo",M10)))</formula>
    </cfRule>
    <cfRule type="containsText" dxfId="2" priority="1106" operator="containsText" text="Moderado">
      <formula>NOT(ISERROR(SEARCH("Moderado",M10)))</formula>
    </cfRule>
    <cfRule type="containsText" dxfId="1" priority="1107" operator="containsText" text="Alto">
      <formula>NOT(ISERROR(SEARCH("Alto",M10)))</formula>
    </cfRule>
    <cfRule type="containsText" dxfId="0" priority="1108" operator="containsText" text="Extremo">
      <formula>NOT(ISERROR(SEARCH("Extremo",M10)))</formula>
    </cfRule>
    <cfRule type="colorScale" priority="1109">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F3942032-A31B-460A-BD81-C7BD6982003F}"/>
    <dataValidation allowBlank="1" showInputMessage="1" showErrorMessage="1" prompt="Registrar qué factor  que ocasina el riesgo: un facot identtficado el contexto._x000a_O  personas, recursos, estilo de direccion , factores externos, , codiciones ambientales" sqref="F8:G8" xr:uid="{94EDA9B0-D034-47A8-BFC1-8191FB00AC76}"/>
    <dataValidation allowBlank="1" showInputMessage="1" showErrorMessage="1" prompt="Que tan factible es que materialize el riesgo?" sqref="H8" xr:uid="{7EC29616-45D3-4C6B-9E99-8DD37CEFC7D4}"/>
    <dataValidation allowBlank="1" showInputMessage="1" showErrorMessage="1" prompt="El grado de afectación puede ser " sqref="I8" xr:uid="{DE733FC9-9F54-4AFC-9308-A409BA7D432C}"/>
    <dataValidation allowBlank="1" showInputMessage="1" showErrorMessage="1" prompt="Describir las actividades que se van a desarrollar para el proyecto" sqref="O7" xr:uid="{C54B6FF0-DA99-4E50-95F8-7F97FB450230}"/>
    <dataValidation allowBlank="1" showInputMessage="1" showErrorMessage="1" prompt="Seleccionar si el responsable es el responsable de las acciones es el nivel central" sqref="P7:P8" xr:uid="{C0ADDF56-07E0-41EE-BFA6-B2C00E359831}"/>
    <dataValidation allowBlank="1" showInputMessage="1" showErrorMessage="1" prompt="seleccionar si el responsable de ejecutar las acciones es el nivel central" sqref="Q8" xr:uid="{F04044B0-2ECC-45D4-A32C-F090BB023FB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workbookViewId="0">
      <selection activeCell="E4" sqref="E4"/>
    </sheetView>
  </sheetViews>
  <sheetFormatPr defaultColWidth="10.7109375" defaultRowHeight="11.45"/>
  <cols>
    <col min="1" max="1" width="33" style="185" customWidth="1"/>
    <col min="2" max="2" width="17.85546875" style="190" customWidth="1"/>
    <col min="3" max="3" width="38.140625" style="191" customWidth="1"/>
    <col min="4" max="4" width="20.28515625" style="190" customWidth="1"/>
    <col min="5" max="5" width="46.42578125" style="191" customWidth="1"/>
    <col min="6" max="6" width="20.140625" style="185" customWidth="1"/>
    <col min="7" max="16384" width="10.7109375" style="185"/>
  </cols>
  <sheetData>
    <row r="1" spans="1:8" ht="20.100000000000001" customHeight="1">
      <c r="A1" s="193"/>
      <c r="B1" s="284" t="s">
        <v>12</v>
      </c>
      <c r="C1" s="284"/>
      <c r="D1" s="284"/>
      <c r="E1" s="195"/>
      <c r="F1" s="193"/>
      <c r="G1" s="193"/>
      <c r="H1" s="193"/>
    </row>
    <row r="2" spans="1:8" ht="20.100000000000001" customHeight="1">
      <c r="A2" s="193"/>
      <c r="B2" s="284" t="s">
        <v>13</v>
      </c>
      <c r="C2" s="284"/>
      <c r="D2" s="284"/>
      <c r="E2" s="195"/>
      <c r="F2" s="193"/>
      <c r="G2" s="193"/>
      <c r="H2" s="193"/>
    </row>
    <row r="3" spans="1:8" ht="20.100000000000001" customHeight="1" thickBot="1">
      <c r="A3" s="193"/>
      <c r="B3" s="194"/>
      <c r="C3" s="196"/>
      <c r="D3" s="194"/>
      <c r="E3" s="195"/>
      <c r="F3" s="193"/>
      <c r="G3" s="193"/>
      <c r="H3" s="193"/>
    </row>
    <row r="4" spans="1:8" ht="54.75" customHeight="1" thickTop="1" thickBot="1">
      <c r="A4" s="186" t="s">
        <v>14</v>
      </c>
      <c r="B4" s="285" t="s">
        <v>15</v>
      </c>
      <c r="C4" s="285"/>
      <c r="D4" s="197" t="s">
        <v>16</v>
      </c>
      <c r="E4" s="192" t="s">
        <v>6</v>
      </c>
    </row>
    <row r="5" spans="1:8" ht="17.100000000000001" customHeight="1" thickTop="1">
      <c r="A5" s="187"/>
      <c r="B5" s="198"/>
      <c r="C5" s="192"/>
      <c r="D5" s="192"/>
      <c r="E5" s="188"/>
    </row>
    <row r="6" spans="1:8" ht="54.75" customHeight="1" thickBot="1">
      <c r="A6" s="189" t="s">
        <v>17</v>
      </c>
      <c r="B6" s="286" t="s">
        <v>15</v>
      </c>
      <c r="C6" s="286"/>
      <c r="D6" s="286"/>
      <c r="E6" s="286"/>
    </row>
    <row r="7" spans="1:8" ht="17.100000000000001" customHeight="1" thickTop="1" thickBot="1">
      <c r="A7" s="287" t="s">
        <v>18</v>
      </c>
      <c r="B7" s="289" t="s">
        <v>19</v>
      </c>
      <c r="C7" s="289"/>
      <c r="D7" s="290" t="s">
        <v>20</v>
      </c>
      <c r="E7" s="291"/>
    </row>
    <row r="8" spans="1:8" ht="123.95" customHeight="1" thickTop="1" thickBot="1">
      <c r="A8" s="288"/>
      <c r="B8" s="292" t="s">
        <v>21</v>
      </c>
      <c r="C8" s="293"/>
      <c r="D8" s="292" t="s">
        <v>22</v>
      </c>
      <c r="E8" s="293"/>
    </row>
    <row r="9" spans="1:8" ht="21" customHeight="1" thickTop="1" thickBot="1">
      <c r="A9" s="199"/>
      <c r="B9" s="200"/>
      <c r="D9" s="201"/>
      <c r="E9" s="188"/>
    </row>
    <row r="10" spans="1:8" ht="12.6" thickTop="1">
      <c r="A10" s="273" t="s">
        <v>23</v>
      </c>
      <c r="B10" s="274"/>
      <c r="C10" s="274"/>
      <c r="D10" s="274"/>
      <c r="E10" s="274"/>
    </row>
    <row r="11" spans="1:8" ht="12.75" customHeight="1">
      <c r="A11" s="202" t="s">
        <v>24</v>
      </c>
      <c r="B11" s="203" t="s">
        <v>25</v>
      </c>
      <c r="C11" s="204" t="s">
        <v>26</v>
      </c>
      <c r="D11" s="205" t="s">
        <v>27</v>
      </c>
      <c r="E11" s="204" t="s">
        <v>28</v>
      </c>
    </row>
    <row r="12" spans="1:8" ht="58.15">
      <c r="A12" s="275" t="s">
        <v>29</v>
      </c>
      <c r="B12" s="206">
        <v>1</v>
      </c>
      <c r="C12" s="207" t="s">
        <v>30</v>
      </c>
      <c r="D12" s="206">
        <v>1</v>
      </c>
      <c r="E12" s="208" t="s">
        <v>31</v>
      </c>
    </row>
    <row r="13" spans="1:8" ht="46.15">
      <c r="A13" s="276"/>
      <c r="B13" s="206">
        <v>2</v>
      </c>
      <c r="C13" s="209" t="s">
        <v>32</v>
      </c>
      <c r="D13" s="206">
        <v>2</v>
      </c>
      <c r="E13" s="208" t="s">
        <v>33</v>
      </c>
    </row>
    <row r="14" spans="1:8" ht="24">
      <c r="A14" s="276"/>
      <c r="B14" s="206">
        <v>3</v>
      </c>
      <c r="C14" s="209" t="s">
        <v>34</v>
      </c>
      <c r="D14" s="206"/>
      <c r="E14" s="208"/>
    </row>
    <row r="15" spans="1:8" ht="24">
      <c r="A15" s="276"/>
      <c r="B15" s="206">
        <v>4</v>
      </c>
      <c r="C15" s="209" t="s">
        <v>35</v>
      </c>
      <c r="D15" s="206"/>
      <c r="E15" s="208"/>
    </row>
    <row r="16" spans="1:8" ht="36" customHeight="1">
      <c r="A16" s="276"/>
      <c r="B16" s="278">
        <v>5</v>
      </c>
      <c r="C16" s="280" t="s">
        <v>36</v>
      </c>
      <c r="D16" s="278"/>
      <c r="E16" s="282"/>
    </row>
    <row r="17" spans="1:5">
      <c r="A17" s="277"/>
      <c r="B17" s="279"/>
      <c r="C17" s="281"/>
      <c r="D17" s="279"/>
      <c r="E17" s="283"/>
    </row>
    <row r="18" spans="1:5" ht="23.45">
      <c r="A18" s="271" t="s">
        <v>37</v>
      </c>
      <c r="B18" s="206">
        <v>6</v>
      </c>
      <c r="C18" s="212" t="s">
        <v>38</v>
      </c>
      <c r="D18" s="206"/>
      <c r="E18" s="209"/>
    </row>
    <row r="19" spans="1:5" ht="46.15">
      <c r="A19" s="272"/>
      <c r="B19" s="206">
        <v>7</v>
      </c>
      <c r="C19" s="212" t="s">
        <v>39</v>
      </c>
      <c r="D19" s="206"/>
      <c r="E19" s="209"/>
    </row>
    <row r="20" spans="1:5" ht="49.5" customHeight="1">
      <c r="A20" s="213" t="s">
        <v>40</v>
      </c>
      <c r="B20" s="206">
        <v>8</v>
      </c>
      <c r="C20" s="214" t="s">
        <v>41</v>
      </c>
      <c r="D20" s="206"/>
      <c r="E20" s="209"/>
    </row>
    <row r="21" spans="1:5" ht="15" customHeight="1">
      <c r="A21" s="294" t="s">
        <v>42</v>
      </c>
      <c r="B21" s="278">
        <v>9</v>
      </c>
      <c r="C21" s="296" t="s">
        <v>43</v>
      </c>
      <c r="D21" s="278"/>
      <c r="E21" s="298"/>
    </row>
    <row r="22" spans="1:5" ht="51" customHeight="1">
      <c r="A22" s="295"/>
      <c r="B22" s="279"/>
      <c r="C22" s="297"/>
      <c r="D22" s="279"/>
      <c r="E22" s="299"/>
    </row>
    <row r="23" spans="1:5" ht="23.45">
      <c r="A23" s="275" t="s">
        <v>44</v>
      </c>
      <c r="B23" s="206">
        <v>10</v>
      </c>
      <c r="C23" s="209" t="s">
        <v>45</v>
      </c>
      <c r="D23" s="206"/>
      <c r="E23" s="208"/>
    </row>
    <row r="24" spans="1:5" ht="34.9">
      <c r="A24" s="276"/>
      <c r="B24" s="206">
        <v>11</v>
      </c>
      <c r="C24" s="209" t="s">
        <v>46</v>
      </c>
      <c r="D24" s="206"/>
      <c r="E24" s="208"/>
    </row>
    <row r="25" spans="1:5" ht="23.45">
      <c r="A25" s="275" t="s">
        <v>47</v>
      </c>
      <c r="B25" s="206">
        <v>12</v>
      </c>
      <c r="C25" s="209" t="s">
        <v>48</v>
      </c>
      <c r="D25" s="206"/>
      <c r="E25" s="209"/>
    </row>
    <row r="26" spans="1:5" ht="24">
      <c r="A26" s="276"/>
      <c r="B26" s="206">
        <v>13</v>
      </c>
      <c r="C26" s="209" t="s">
        <v>49</v>
      </c>
      <c r="D26" s="206"/>
      <c r="E26" s="209"/>
    </row>
    <row r="27" spans="1:5" ht="51" customHeight="1">
      <c r="A27" s="294" t="s">
        <v>50</v>
      </c>
      <c r="B27" s="206">
        <v>14</v>
      </c>
      <c r="C27" s="207" t="s">
        <v>51</v>
      </c>
      <c r="D27" s="206"/>
      <c r="E27" s="209"/>
    </row>
    <row r="28" spans="1:5" ht="23.45">
      <c r="A28" s="300"/>
      <c r="B28" s="206">
        <v>15</v>
      </c>
      <c r="C28" s="207" t="s">
        <v>52</v>
      </c>
      <c r="D28" s="206"/>
      <c r="E28" s="209"/>
    </row>
    <row r="29" spans="1:5" ht="70.150000000000006">
      <c r="A29" s="295"/>
      <c r="B29" s="206">
        <v>16</v>
      </c>
      <c r="C29" s="209" t="s">
        <v>53</v>
      </c>
      <c r="D29" s="206"/>
      <c r="E29" s="208"/>
    </row>
    <row r="30" spans="1:5" ht="12">
      <c r="A30" s="274" t="s">
        <v>54</v>
      </c>
      <c r="B30" s="274"/>
      <c r="C30" s="274"/>
      <c r="D30" s="274"/>
      <c r="E30" s="274"/>
    </row>
    <row r="31" spans="1:5" ht="12.75" customHeight="1">
      <c r="A31" s="215" t="s">
        <v>24</v>
      </c>
      <c r="B31" s="216" t="s">
        <v>25</v>
      </c>
      <c r="C31" s="217" t="s">
        <v>55</v>
      </c>
      <c r="D31" s="218" t="s">
        <v>27</v>
      </c>
      <c r="E31" s="217" t="s">
        <v>56</v>
      </c>
    </row>
    <row r="32" spans="1:5" ht="61.5" customHeight="1">
      <c r="A32" s="296" t="s">
        <v>57</v>
      </c>
      <c r="B32" s="219">
        <v>1</v>
      </c>
      <c r="C32" s="209" t="s">
        <v>58</v>
      </c>
      <c r="D32" s="220">
        <v>1</v>
      </c>
      <c r="E32" s="221" t="s">
        <v>59</v>
      </c>
    </row>
    <row r="33" spans="1:5" ht="39.950000000000003" customHeight="1">
      <c r="A33" s="301"/>
      <c r="B33" s="211"/>
      <c r="C33" s="222"/>
      <c r="D33" s="223">
        <v>2</v>
      </c>
      <c r="E33" s="224" t="s">
        <v>60</v>
      </c>
    </row>
    <row r="34" spans="1:5" ht="23.45">
      <c r="A34" s="301"/>
      <c r="B34" s="206"/>
      <c r="C34" s="209"/>
      <c r="D34" s="225">
        <v>3</v>
      </c>
      <c r="E34" s="226" t="s">
        <v>61</v>
      </c>
    </row>
    <row r="35" spans="1:5" ht="35.450000000000003">
      <c r="A35" s="301"/>
      <c r="B35" s="206"/>
      <c r="C35" s="209"/>
      <c r="D35" s="225">
        <v>4</v>
      </c>
      <c r="E35" s="224" t="s">
        <v>62</v>
      </c>
    </row>
    <row r="36" spans="1:5" ht="46.15">
      <c r="A36" s="301"/>
      <c r="B36" s="206"/>
      <c r="C36" s="209"/>
      <c r="D36" s="225">
        <v>5</v>
      </c>
      <c r="E36" s="224" t="s">
        <v>63</v>
      </c>
    </row>
    <row r="37" spans="1:5" ht="35.450000000000003">
      <c r="A37" s="301"/>
      <c r="B37" s="206"/>
      <c r="C37" s="209"/>
      <c r="D37" s="225">
        <v>6</v>
      </c>
      <c r="E37" s="227" t="s">
        <v>64</v>
      </c>
    </row>
    <row r="38" spans="1:5" ht="46.9">
      <c r="A38" s="301"/>
      <c r="B38" s="206"/>
      <c r="C38" s="209"/>
      <c r="D38" s="225">
        <v>7</v>
      </c>
      <c r="E38" s="228" t="s">
        <v>65</v>
      </c>
    </row>
    <row r="39" spans="1:5" ht="24">
      <c r="A39" s="301"/>
      <c r="B39" s="206"/>
      <c r="C39" s="209"/>
      <c r="D39" s="225">
        <v>8</v>
      </c>
      <c r="E39" s="208" t="s">
        <v>66</v>
      </c>
    </row>
    <row r="40" spans="1:5" ht="36" customHeight="1">
      <c r="A40" s="301"/>
      <c r="B40" s="206"/>
      <c r="C40" s="209"/>
      <c r="D40" s="225">
        <v>9</v>
      </c>
      <c r="E40" s="228" t="s">
        <v>67</v>
      </c>
    </row>
    <row r="41" spans="1:5" ht="23.45">
      <c r="A41" s="301"/>
      <c r="B41" s="206"/>
      <c r="C41" s="209"/>
      <c r="D41" s="225">
        <v>10</v>
      </c>
      <c r="E41" s="228" t="s">
        <v>68</v>
      </c>
    </row>
    <row r="42" spans="1:5" ht="57.6">
      <c r="A42" s="301"/>
      <c r="B42" s="206"/>
      <c r="C42" s="209"/>
      <c r="D42" s="225">
        <v>11</v>
      </c>
      <c r="E42" s="228" t="s">
        <v>69</v>
      </c>
    </row>
    <row r="43" spans="1:5" s="230" customFormat="1" ht="46.15">
      <c r="A43" s="296" t="s">
        <v>70</v>
      </c>
      <c r="B43" s="206">
        <v>2</v>
      </c>
      <c r="C43" s="229" t="s">
        <v>71</v>
      </c>
      <c r="D43" s="225"/>
      <c r="E43" s="214"/>
    </row>
    <row r="44" spans="1:5" s="230" customFormat="1" ht="46.15">
      <c r="A44" s="301"/>
      <c r="B44" s="206">
        <v>3</v>
      </c>
      <c r="C44" s="231" t="s">
        <v>72</v>
      </c>
      <c r="D44" s="220"/>
      <c r="E44" s="232"/>
    </row>
    <row r="45" spans="1:5" ht="64.5" customHeight="1">
      <c r="A45" s="282" t="s">
        <v>73</v>
      </c>
      <c r="B45" s="206">
        <v>4</v>
      </c>
      <c r="C45" s="212" t="s">
        <v>74</v>
      </c>
      <c r="D45" s="220">
        <v>12</v>
      </c>
      <c r="E45" s="214" t="s">
        <v>75</v>
      </c>
    </row>
    <row r="46" spans="1:5" ht="46.15">
      <c r="A46" s="302"/>
      <c r="B46" s="206">
        <v>5</v>
      </c>
      <c r="C46" s="212" t="s">
        <v>76</v>
      </c>
      <c r="D46" s="220">
        <v>13</v>
      </c>
      <c r="E46" s="214" t="s">
        <v>77</v>
      </c>
    </row>
    <row r="47" spans="1:5" ht="23.45">
      <c r="A47" s="302"/>
      <c r="B47" s="206">
        <v>6</v>
      </c>
      <c r="C47" s="212" t="s">
        <v>78</v>
      </c>
      <c r="D47" s="220">
        <v>14</v>
      </c>
      <c r="E47" s="214" t="s">
        <v>79</v>
      </c>
    </row>
    <row r="48" spans="1:5" ht="46.9">
      <c r="A48" s="302"/>
      <c r="B48" s="206">
        <v>7</v>
      </c>
      <c r="C48" s="212" t="s">
        <v>80</v>
      </c>
      <c r="D48" s="220">
        <v>15</v>
      </c>
      <c r="E48" s="214" t="s">
        <v>81</v>
      </c>
    </row>
    <row r="49" spans="1:5" ht="23.45">
      <c r="A49" s="302"/>
      <c r="B49" s="206"/>
      <c r="C49" s="212"/>
      <c r="D49" s="220">
        <v>16</v>
      </c>
      <c r="E49" s="209" t="s">
        <v>82</v>
      </c>
    </row>
    <row r="50" spans="1:5" ht="46.9">
      <c r="A50" s="302"/>
      <c r="B50" s="206"/>
      <c r="C50" s="208"/>
      <c r="D50" s="220">
        <v>17</v>
      </c>
      <c r="E50" s="214" t="s">
        <v>83</v>
      </c>
    </row>
    <row r="51" spans="1:5" ht="23.45">
      <c r="A51" s="302"/>
      <c r="B51" s="206"/>
      <c r="C51" s="208"/>
      <c r="D51" s="220">
        <v>18</v>
      </c>
      <c r="E51" s="214" t="s">
        <v>84</v>
      </c>
    </row>
    <row r="52" spans="1:5" ht="46.15">
      <c r="A52" s="275" t="s">
        <v>85</v>
      </c>
      <c r="B52" s="206">
        <v>8</v>
      </c>
      <c r="C52" s="208" t="s">
        <v>86</v>
      </c>
      <c r="D52" s="220">
        <v>19</v>
      </c>
      <c r="E52" s="234" t="s">
        <v>87</v>
      </c>
    </row>
    <row r="53" spans="1:5" ht="35.450000000000003">
      <c r="A53" s="276"/>
      <c r="B53" s="206">
        <v>9</v>
      </c>
      <c r="C53" s="212" t="s">
        <v>88</v>
      </c>
      <c r="D53" s="220">
        <v>20</v>
      </c>
      <c r="E53" s="214" t="s">
        <v>89</v>
      </c>
    </row>
    <row r="54" spans="1:5" ht="58.15">
      <c r="A54" s="276"/>
      <c r="B54" s="206">
        <v>10</v>
      </c>
      <c r="C54" s="212" t="s">
        <v>90</v>
      </c>
      <c r="D54" s="220"/>
      <c r="E54" s="214"/>
    </row>
    <row r="55" spans="1:5" ht="34.9">
      <c r="A55" s="275" t="s">
        <v>42</v>
      </c>
      <c r="B55" s="206">
        <v>11</v>
      </c>
      <c r="C55" s="212" t="s">
        <v>91</v>
      </c>
      <c r="D55" s="220">
        <v>21</v>
      </c>
      <c r="E55" s="234" t="s">
        <v>92</v>
      </c>
    </row>
    <row r="56" spans="1:5" ht="34.9">
      <c r="A56" s="276"/>
      <c r="B56" s="206">
        <v>12</v>
      </c>
      <c r="C56" s="212" t="s">
        <v>93</v>
      </c>
      <c r="D56" s="220">
        <v>22</v>
      </c>
      <c r="E56" s="234" t="s">
        <v>94</v>
      </c>
    </row>
    <row r="57" spans="1:5" ht="35.450000000000003">
      <c r="A57" s="276"/>
      <c r="B57" s="206">
        <v>13</v>
      </c>
      <c r="C57" s="212" t="s">
        <v>95</v>
      </c>
      <c r="D57" s="220">
        <v>23</v>
      </c>
      <c r="E57" s="214" t="s">
        <v>96</v>
      </c>
    </row>
    <row r="58" spans="1:5" ht="46.9">
      <c r="A58" s="276"/>
      <c r="B58" s="206">
        <v>14</v>
      </c>
      <c r="C58" s="212" t="s">
        <v>97</v>
      </c>
      <c r="D58" s="220">
        <v>24</v>
      </c>
      <c r="E58" s="214" t="s">
        <v>98</v>
      </c>
    </row>
    <row r="59" spans="1:5" ht="46.9">
      <c r="A59" s="276"/>
      <c r="B59" s="206">
        <v>15</v>
      </c>
      <c r="C59" s="212" t="s">
        <v>99</v>
      </c>
      <c r="D59" s="220">
        <v>25</v>
      </c>
      <c r="E59" s="214" t="s">
        <v>100</v>
      </c>
    </row>
    <row r="60" spans="1:5" ht="46.9">
      <c r="A60" s="276"/>
      <c r="B60" s="206">
        <v>16</v>
      </c>
      <c r="C60" s="235" t="s">
        <v>101</v>
      </c>
      <c r="D60" s="220">
        <v>26</v>
      </c>
      <c r="E60" s="214" t="s">
        <v>102</v>
      </c>
    </row>
    <row r="61" spans="1:5" ht="34.9">
      <c r="A61" s="276"/>
      <c r="B61" s="206"/>
      <c r="C61" s="235"/>
      <c r="D61" s="220">
        <v>27</v>
      </c>
      <c r="E61" s="214" t="s">
        <v>103</v>
      </c>
    </row>
    <row r="62" spans="1:5" ht="34.9">
      <c r="A62" s="276"/>
      <c r="B62" s="206"/>
      <c r="C62" s="236"/>
      <c r="D62" s="220">
        <v>28</v>
      </c>
      <c r="E62" s="208" t="s">
        <v>104</v>
      </c>
    </row>
    <row r="63" spans="1:5" ht="46.15">
      <c r="A63" s="275" t="s">
        <v>105</v>
      </c>
      <c r="B63" s="206">
        <v>17</v>
      </c>
      <c r="C63" s="209" t="s">
        <v>106</v>
      </c>
      <c r="D63" s="237"/>
      <c r="E63" s="214"/>
    </row>
    <row r="64" spans="1:5" ht="34.9">
      <c r="A64" s="277"/>
      <c r="B64" s="206">
        <v>18</v>
      </c>
      <c r="C64" s="209" t="s">
        <v>107</v>
      </c>
      <c r="D64" s="238"/>
      <c r="E64" s="214"/>
    </row>
    <row r="65" spans="1:5" ht="46.9">
      <c r="A65" s="233"/>
      <c r="B65" s="206">
        <v>19</v>
      </c>
      <c r="C65" s="212" t="s">
        <v>108</v>
      </c>
      <c r="D65" s="210"/>
      <c r="E65" s="239"/>
    </row>
    <row r="66" spans="1:5" ht="60.75" customHeight="1">
      <c r="A66" s="282" t="s">
        <v>109</v>
      </c>
      <c r="B66" s="206"/>
      <c r="C66" s="234"/>
      <c r="D66" s="238">
        <v>29</v>
      </c>
      <c r="E66" s="214" t="s">
        <v>110</v>
      </c>
    </row>
    <row r="67" spans="1:5" ht="51" customHeight="1">
      <c r="A67" s="302"/>
      <c r="B67" s="206"/>
      <c r="C67" s="209"/>
      <c r="D67" s="238">
        <v>30</v>
      </c>
      <c r="E67" s="240" t="s">
        <v>111</v>
      </c>
    </row>
    <row r="68" spans="1:5" ht="38.25" customHeight="1">
      <c r="A68" s="294" t="s">
        <v>112</v>
      </c>
      <c r="B68" s="206"/>
      <c r="C68" s="209"/>
      <c r="D68" s="238">
        <v>31</v>
      </c>
      <c r="E68" s="214" t="s">
        <v>113</v>
      </c>
    </row>
    <row r="69" spans="1:5" ht="47.1" customHeight="1">
      <c r="A69" s="300"/>
      <c r="B69" s="206"/>
      <c r="C69" s="208"/>
      <c r="D69" s="241">
        <v>32</v>
      </c>
      <c r="E69" s="214" t="s">
        <v>114</v>
      </c>
    </row>
    <row r="70" spans="1:5" ht="81.75" customHeight="1">
      <c r="A70" s="300"/>
      <c r="B70" s="206"/>
      <c r="C70" s="208"/>
      <c r="D70" s="238">
        <v>33</v>
      </c>
      <c r="E70" s="214" t="s">
        <v>115</v>
      </c>
    </row>
    <row r="71" spans="1:5" ht="47.1" customHeight="1">
      <c r="A71" s="300"/>
      <c r="B71" s="206"/>
      <c r="C71" s="208"/>
      <c r="D71" s="241">
        <v>34</v>
      </c>
      <c r="E71" s="214" t="s">
        <v>116</v>
      </c>
    </row>
    <row r="72" spans="1:5" ht="82.5" customHeight="1">
      <c r="A72" s="300"/>
      <c r="B72" s="206"/>
      <c r="C72" s="208"/>
      <c r="D72" s="241">
        <v>35</v>
      </c>
      <c r="E72" s="214" t="s">
        <v>117</v>
      </c>
    </row>
    <row r="73" spans="1:5" ht="87.75" customHeight="1">
      <c r="A73" s="295"/>
      <c r="B73" s="206"/>
      <c r="C73" s="208"/>
      <c r="D73" s="238">
        <v>36</v>
      </c>
      <c r="E73" s="209" t="s">
        <v>118</v>
      </c>
    </row>
    <row r="74" spans="1:5">
      <c r="A74" s="208" t="s">
        <v>50</v>
      </c>
      <c r="B74" s="206"/>
      <c r="C74" s="242"/>
      <c r="D74" s="241"/>
      <c r="E74" s="209"/>
    </row>
  </sheetData>
  <mergeCells count="33">
    <mergeCell ref="A66:A67"/>
    <mergeCell ref="A68:A73"/>
    <mergeCell ref="A43:A44"/>
    <mergeCell ref="A45:A51"/>
    <mergeCell ref="A52:A54"/>
    <mergeCell ref="A55:A62"/>
    <mergeCell ref="A63:A64"/>
    <mergeCell ref="A23:A24"/>
    <mergeCell ref="A25:A26"/>
    <mergeCell ref="A27:A29"/>
    <mergeCell ref="A30:E30"/>
    <mergeCell ref="A32:A42"/>
    <mergeCell ref="A21:A22"/>
    <mergeCell ref="B21:B22"/>
    <mergeCell ref="C21:C22"/>
    <mergeCell ref="D21:D22"/>
    <mergeCell ref="E21:E22"/>
    <mergeCell ref="B1:D1"/>
    <mergeCell ref="B2:D2"/>
    <mergeCell ref="B4:C4"/>
    <mergeCell ref="B6:E6"/>
    <mergeCell ref="A7:A8"/>
    <mergeCell ref="B7:C7"/>
    <mergeCell ref="D7:E7"/>
    <mergeCell ref="B8:C8"/>
    <mergeCell ref="D8:E8"/>
    <mergeCell ref="A18:A19"/>
    <mergeCell ref="A10:E10"/>
    <mergeCell ref="A12:A17"/>
    <mergeCell ref="B16:B17"/>
    <mergeCell ref="C16:C17"/>
    <mergeCell ref="D16:D17"/>
    <mergeCell ref="E16:E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H4" sqref="H4"/>
    </sheetView>
  </sheetViews>
  <sheetFormatPr defaultColWidth="10.7109375" defaultRowHeight="18"/>
  <cols>
    <col min="1" max="1" width="52.140625" style="97" customWidth="1"/>
    <col min="2" max="2" width="7.140625" style="98" customWidth="1"/>
    <col min="3" max="3" width="7" style="96" customWidth="1"/>
    <col min="4" max="4" width="8.85546875" style="96" customWidth="1"/>
    <col min="5" max="5" width="7.5703125" style="96" customWidth="1"/>
    <col min="6" max="6" width="30" style="97" customWidth="1"/>
    <col min="7" max="7" width="25.140625" customWidth="1"/>
    <col min="8" max="8" width="27.42578125" customWidth="1"/>
    <col min="9" max="9" width="18.140625" customWidth="1"/>
    <col min="10" max="10" width="17.42578125" customWidth="1"/>
  </cols>
  <sheetData>
    <row r="1" spans="1:10" ht="22.5" customHeight="1">
      <c r="A1" s="303" t="s">
        <v>12</v>
      </c>
      <c r="B1" s="303"/>
      <c r="C1" s="303"/>
      <c r="D1" s="303"/>
      <c r="E1" s="303"/>
      <c r="F1" s="303"/>
    </row>
    <row r="2" spans="1:10">
      <c r="A2" s="304" t="s">
        <v>119</v>
      </c>
      <c r="B2" s="304"/>
      <c r="C2" s="304"/>
      <c r="D2" s="304"/>
      <c r="E2" s="304"/>
      <c r="F2" s="304"/>
    </row>
    <row r="3" spans="1:10">
      <c r="A3" s="306" t="s">
        <v>120</v>
      </c>
      <c r="B3" s="306"/>
      <c r="C3" s="306"/>
      <c r="D3" s="306"/>
      <c r="E3" s="306"/>
      <c r="F3" s="306"/>
    </row>
    <row r="4" spans="1:10" ht="28.5" customHeight="1">
      <c r="A4" s="243" t="s">
        <v>121</v>
      </c>
      <c r="B4" s="305" t="s">
        <v>122</v>
      </c>
      <c r="C4" s="305"/>
      <c r="D4" s="305"/>
      <c r="E4" s="305"/>
      <c r="F4" s="244" t="s">
        <v>123</v>
      </c>
    </row>
    <row r="5" spans="1:10" ht="105" customHeight="1">
      <c r="A5" s="245"/>
      <c r="B5" s="246" t="s">
        <v>124</v>
      </c>
      <c r="C5" s="247" t="s">
        <v>125</v>
      </c>
      <c r="D5" s="247" t="s">
        <v>126</v>
      </c>
      <c r="E5" s="247" t="s">
        <v>127</v>
      </c>
      <c r="F5" s="245"/>
      <c r="G5" s="248"/>
      <c r="H5" s="249"/>
      <c r="I5" s="222"/>
      <c r="J5" s="250"/>
    </row>
    <row r="6" spans="1:10" ht="34.5" customHeight="1">
      <c r="A6" s="251" t="s">
        <v>128</v>
      </c>
      <c r="B6" s="252"/>
      <c r="C6" s="253"/>
      <c r="D6" s="252">
        <v>13</v>
      </c>
      <c r="E6" s="253"/>
      <c r="F6" s="254" t="s">
        <v>129</v>
      </c>
      <c r="G6" s="222"/>
      <c r="H6" s="249"/>
      <c r="I6" s="255"/>
      <c r="J6" s="250"/>
    </row>
    <row r="7" spans="1:10" ht="47.25" customHeight="1">
      <c r="A7" s="251" t="s">
        <v>130</v>
      </c>
      <c r="B7" s="256"/>
      <c r="C7" s="257"/>
      <c r="D7" s="257">
        <v>15</v>
      </c>
      <c r="E7" s="257"/>
      <c r="F7" s="254" t="s">
        <v>129</v>
      </c>
      <c r="G7" s="222"/>
      <c r="I7" s="258"/>
      <c r="J7" s="250"/>
    </row>
    <row r="8" spans="1:10" ht="46.5" customHeight="1">
      <c r="A8" s="251" t="s">
        <v>131</v>
      </c>
      <c r="B8" s="256"/>
      <c r="C8" s="257"/>
      <c r="D8" s="257">
        <v>8</v>
      </c>
      <c r="E8" s="257"/>
      <c r="F8" s="254" t="s">
        <v>132</v>
      </c>
      <c r="G8" s="222"/>
      <c r="I8" s="259"/>
      <c r="J8" s="250"/>
    </row>
    <row r="9" spans="1:10" ht="39" customHeight="1">
      <c r="A9" s="251" t="s">
        <v>133</v>
      </c>
      <c r="B9" s="256"/>
      <c r="C9" s="257"/>
      <c r="D9" s="257">
        <v>3</v>
      </c>
      <c r="E9" s="257"/>
      <c r="F9" s="254" t="s">
        <v>132</v>
      </c>
      <c r="G9" s="307"/>
      <c r="I9" s="259"/>
      <c r="J9" s="250"/>
    </row>
    <row r="10" spans="1:10" ht="51" customHeight="1">
      <c r="A10" s="251" t="s">
        <v>134</v>
      </c>
      <c r="B10" s="256"/>
      <c r="C10" s="257"/>
      <c r="D10" s="257">
        <v>5</v>
      </c>
      <c r="E10" s="257"/>
      <c r="F10" s="254" t="s">
        <v>132</v>
      </c>
      <c r="G10" s="307"/>
      <c r="I10" s="259"/>
      <c r="J10" s="261"/>
    </row>
    <row r="11" spans="1:10" ht="50.25" customHeight="1">
      <c r="A11" s="251" t="s">
        <v>135</v>
      </c>
      <c r="B11" s="256"/>
      <c r="C11" s="257"/>
      <c r="D11" s="257">
        <v>5</v>
      </c>
      <c r="E11" s="257"/>
      <c r="F11" s="254" t="s">
        <v>132</v>
      </c>
      <c r="G11" s="260"/>
      <c r="I11" s="259"/>
      <c r="J11" s="261"/>
    </row>
    <row r="12" spans="1:10" ht="45" customHeight="1">
      <c r="A12" s="254" t="s">
        <v>136</v>
      </c>
      <c r="B12" s="256"/>
      <c r="C12" s="257"/>
      <c r="D12" s="257">
        <v>4</v>
      </c>
      <c r="E12" s="257"/>
      <c r="F12" s="254" t="s">
        <v>132</v>
      </c>
      <c r="G12" s="259"/>
      <c r="I12" s="259"/>
      <c r="J12" s="262"/>
    </row>
    <row r="13" spans="1:10" ht="39" customHeight="1">
      <c r="A13" s="251" t="s">
        <v>137</v>
      </c>
      <c r="B13" s="256"/>
      <c r="C13" s="257"/>
      <c r="D13" s="257">
        <v>6</v>
      </c>
      <c r="E13" s="257"/>
      <c r="F13" s="254" t="s">
        <v>132</v>
      </c>
      <c r="G13" s="261"/>
      <c r="I13" s="259"/>
      <c r="J13" s="262"/>
    </row>
    <row r="14" spans="1:10" ht="44.25" customHeight="1">
      <c r="A14" s="251" t="s">
        <v>138</v>
      </c>
      <c r="B14" s="256"/>
      <c r="C14" s="257"/>
      <c r="D14" s="257" t="s">
        <v>139</v>
      </c>
      <c r="E14" s="257"/>
      <c r="F14" s="254" t="s">
        <v>140</v>
      </c>
      <c r="G14" s="259"/>
      <c r="I14" s="259"/>
      <c r="J14" s="262"/>
    </row>
    <row r="15" spans="1:10" ht="33" customHeight="1">
      <c r="A15" s="254" t="s">
        <v>141</v>
      </c>
      <c r="B15" s="256"/>
      <c r="C15" s="257"/>
      <c r="D15" s="257">
        <v>17</v>
      </c>
      <c r="E15" s="257"/>
      <c r="F15" s="254" t="s">
        <v>140</v>
      </c>
      <c r="G15" s="222"/>
      <c r="I15" s="259"/>
      <c r="J15" s="261"/>
    </row>
    <row r="16" spans="1:10" ht="105" customHeight="1">
      <c r="A16" s="254" t="s">
        <v>142</v>
      </c>
      <c r="B16" s="257" t="s">
        <v>143</v>
      </c>
      <c r="C16" s="257"/>
      <c r="D16" s="257" t="s">
        <v>144</v>
      </c>
      <c r="E16" s="257"/>
      <c r="F16" s="254" t="s">
        <v>132</v>
      </c>
      <c r="G16" s="222"/>
      <c r="I16" s="259"/>
      <c r="J16" s="261"/>
    </row>
    <row r="17" spans="1:10" ht="33.75" customHeight="1">
      <c r="A17" s="251" t="s">
        <v>145</v>
      </c>
      <c r="B17" s="256"/>
      <c r="C17" s="257"/>
      <c r="D17" s="257">
        <v>9</v>
      </c>
      <c r="E17" s="257"/>
      <c r="F17" s="254" t="s">
        <v>132</v>
      </c>
      <c r="G17" s="248"/>
      <c r="I17" s="259"/>
      <c r="J17" s="222"/>
    </row>
    <row r="18" spans="1:10" ht="26.45">
      <c r="A18" s="251" t="s">
        <v>146</v>
      </c>
      <c r="B18" s="256"/>
      <c r="C18" s="257"/>
      <c r="D18" s="257">
        <v>11</v>
      </c>
      <c r="E18" s="257"/>
      <c r="F18" s="254" t="s">
        <v>132</v>
      </c>
      <c r="G18" s="248"/>
      <c r="I18" s="222"/>
      <c r="J18" s="261"/>
    </row>
    <row r="19" spans="1:10" ht="33.75" customHeight="1">
      <c r="A19" s="251" t="s">
        <v>147</v>
      </c>
      <c r="B19" s="256"/>
      <c r="C19" s="257"/>
      <c r="D19" s="257">
        <v>16</v>
      </c>
      <c r="E19" s="257"/>
      <c r="F19" s="254" t="s">
        <v>132</v>
      </c>
      <c r="J19" s="261"/>
    </row>
    <row r="20" spans="1:10">
      <c r="A20" s="254" t="s">
        <v>148</v>
      </c>
      <c r="B20" s="256"/>
      <c r="C20" s="257"/>
      <c r="D20" s="257">
        <v>18</v>
      </c>
      <c r="E20" s="257"/>
      <c r="F20" s="254" t="s">
        <v>132</v>
      </c>
      <c r="J20" s="263"/>
    </row>
    <row r="21" spans="1:10" ht="32.25" customHeight="1">
      <c r="A21" s="251" t="s">
        <v>149</v>
      </c>
      <c r="B21" s="264"/>
      <c r="C21" s="265"/>
      <c r="D21" s="257">
        <v>19</v>
      </c>
      <c r="E21" s="265"/>
      <c r="F21" s="254" t="s">
        <v>132</v>
      </c>
      <c r="J21" s="263"/>
    </row>
    <row r="22" spans="1:10" ht="51" customHeight="1">
      <c r="A22" s="251" t="s">
        <v>150</v>
      </c>
      <c r="B22" s="264"/>
      <c r="C22" s="265"/>
      <c r="D22" s="257">
        <v>19</v>
      </c>
      <c r="E22" s="265"/>
      <c r="F22" s="254" t="s">
        <v>132</v>
      </c>
      <c r="J22" s="263"/>
    </row>
    <row r="23" spans="1:10" ht="39.6">
      <c r="A23" s="251" t="s">
        <v>151</v>
      </c>
      <c r="B23" s="257">
        <v>2</v>
      </c>
      <c r="C23" s="257"/>
      <c r="D23" s="257"/>
      <c r="E23" s="257" t="s">
        <v>152</v>
      </c>
      <c r="F23" s="254" t="s">
        <v>132</v>
      </c>
      <c r="J23" s="261"/>
    </row>
    <row r="24" spans="1:10" ht="32.25" customHeight="1">
      <c r="A24" s="251" t="s">
        <v>153</v>
      </c>
      <c r="B24" s="257">
        <v>9</v>
      </c>
      <c r="C24" s="257"/>
      <c r="D24" s="257"/>
      <c r="E24" s="257"/>
      <c r="F24" s="254" t="s">
        <v>132</v>
      </c>
      <c r="J24" s="261"/>
    </row>
    <row r="25" spans="1:10" ht="24.75" customHeight="1">
      <c r="A25" s="254" t="s">
        <v>154</v>
      </c>
      <c r="B25" s="257">
        <v>11</v>
      </c>
      <c r="C25" s="257"/>
      <c r="D25" s="257"/>
      <c r="E25" s="257"/>
      <c r="F25" s="254" t="s">
        <v>132</v>
      </c>
      <c r="J25" s="261"/>
    </row>
    <row r="26" spans="1:10" ht="31.5" customHeight="1">
      <c r="A26" s="254" t="s">
        <v>155</v>
      </c>
      <c r="B26" s="257">
        <v>14</v>
      </c>
      <c r="C26" s="257"/>
      <c r="D26" s="257"/>
      <c r="E26" s="257"/>
      <c r="F26" s="254" t="s">
        <v>132</v>
      </c>
      <c r="J26" s="261"/>
    </row>
    <row r="27" spans="1:10" ht="34.5" customHeight="1">
      <c r="A27" s="254" t="s">
        <v>156</v>
      </c>
      <c r="B27" s="257"/>
      <c r="C27" s="257"/>
      <c r="D27" s="257"/>
      <c r="E27" s="257">
        <v>10</v>
      </c>
      <c r="F27" s="254" t="s">
        <v>132</v>
      </c>
    </row>
  </sheetData>
  <mergeCells count="5">
    <mergeCell ref="A1:F1"/>
    <mergeCell ref="A2:F2"/>
    <mergeCell ref="B4:E4"/>
    <mergeCell ref="A3:F3"/>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7" zoomScale="112" zoomScaleNormal="112" workbookViewId="0">
      <selection activeCell="B4" sqref="B4:H4"/>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312" t="s">
        <v>157</v>
      </c>
      <c r="C2" s="313"/>
      <c r="D2" s="313"/>
      <c r="E2" s="313"/>
      <c r="F2" s="313"/>
      <c r="G2" s="313"/>
      <c r="H2" s="314"/>
    </row>
    <row r="3" spans="2:8">
      <c r="B3" s="315" t="s">
        <v>158</v>
      </c>
      <c r="C3" s="316"/>
      <c r="D3" s="316"/>
      <c r="E3" s="316"/>
      <c r="F3" s="316"/>
      <c r="G3" s="316"/>
      <c r="H3" s="317"/>
    </row>
    <row r="4" spans="2:8" ht="88.5" customHeight="1">
      <c r="B4" s="318" t="s">
        <v>159</v>
      </c>
      <c r="C4" s="319"/>
      <c r="D4" s="319"/>
      <c r="E4" s="319"/>
      <c r="F4" s="319"/>
      <c r="G4" s="319"/>
      <c r="H4" s="320"/>
    </row>
    <row r="5" spans="2:8">
      <c r="B5" s="8"/>
      <c r="C5" s="9"/>
      <c r="D5" s="9"/>
      <c r="E5" s="9"/>
      <c r="F5" s="9"/>
      <c r="G5" s="9"/>
      <c r="H5" s="10"/>
    </row>
    <row r="6" spans="2:8" ht="16.5" customHeight="1">
      <c r="B6" s="321" t="s">
        <v>160</v>
      </c>
      <c r="C6" s="322"/>
      <c r="D6" s="322"/>
      <c r="E6" s="322"/>
      <c r="F6" s="322"/>
      <c r="G6" s="322"/>
      <c r="H6" s="323"/>
    </row>
    <row r="7" spans="2:8" ht="44.25" customHeight="1">
      <c r="B7" s="321"/>
      <c r="C7" s="322"/>
      <c r="D7" s="322"/>
      <c r="E7" s="322"/>
      <c r="F7" s="322"/>
      <c r="G7" s="322"/>
      <c r="H7" s="323"/>
    </row>
    <row r="8" spans="2:8" ht="15" thickBot="1">
      <c r="B8" s="11"/>
      <c r="C8" s="12"/>
      <c r="D8" s="13"/>
      <c r="E8" s="14"/>
      <c r="F8" s="14"/>
      <c r="G8" s="15"/>
      <c r="H8" s="16"/>
    </row>
    <row r="9" spans="2:8">
      <c r="B9" s="11"/>
      <c r="C9" s="308" t="s">
        <v>161</v>
      </c>
      <c r="D9" s="309"/>
      <c r="E9" s="310" t="s">
        <v>162</v>
      </c>
      <c r="F9" s="311"/>
      <c r="G9" s="12"/>
      <c r="H9" s="16"/>
    </row>
    <row r="10" spans="2:8" ht="35.25" customHeight="1">
      <c r="B10" s="11"/>
      <c r="C10" s="324" t="s">
        <v>163</v>
      </c>
      <c r="D10" s="325"/>
      <c r="E10" s="326" t="s">
        <v>164</v>
      </c>
      <c r="F10" s="327"/>
      <c r="G10" s="12"/>
      <c r="H10" s="16"/>
    </row>
    <row r="11" spans="2:8" ht="17.25" customHeight="1">
      <c r="B11" s="11"/>
      <c r="C11" s="324" t="s">
        <v>165</v>
      </c>
      <c r="D11" s="325"/>
      <c r="E11" s="326" t="s">
        <v>166</v>
      </c>
      <c r="F11" s="327"/>
      <c r="G11" s="12"/>
      <c r="H11" s="16"/>
    </row>
    <row r="12" spans="2:8" ht="19.5" customHeight="1">
      <c r="B12" s="11"/>
      <c r="C12" s="324" t="s">
        <v>167</v>
      </c>
      <c r="D12" s="325"/>
      <c r="E12" s="326" t="s">
        <v>168</v>
      </c>
      <c r="F12" s="327"/>
      <c r="G12" s="12"/>
      <c r="H12" s="16"/>
    </row>
    <row r="13" spans="2:8" ht="27" customHeight="1">
      <c r="B13" s="11"/>
      <c r="C13" s="324" t="s">
        <v>169</v>
      </c>
      <c r="D13" s="325"/>
      <c r="E13" s="326" t="s">
        <v>170</v>
      </c>
      <c r="F13" s="327"/>
      <c r="G13" s="12"/>
      <c r="H13" s="16"/>
    </row>
    <row r="14" spans="2:8" ht="34.5" customHeight="1">
      <c r="B14" s="11"/>
      <c r="C14" s="328" t="s">
        <v>171</v>
      </c>
      <c r="D14" s="329"/>
      <c r="E14" s="330" t="s">
        <v>172</v>
      </c>
      <c r="F14" s="331"/>
      <c r="G14" s="12"/>
      <c r="H14" s="16"/>
    </row>
    <row r="15" spans="2:8" ht="27.75" customHeight="1">
      <c r="B15" s="11"/>
      <c r="C15" s="328" t="s">
        <v>173</v>
      </c>
      <c r="D15" s="329"/>
      <c r="E15" s="330" t="s">
        <v>174</v>
      </c>
      <c r="F15" s="331"/>
      <c r="G15" s="12"/>
      <c r="H15" s="16"/>
    </row>
    <row r="16" spans="2:8" ht="28.5" customHeight="1">
      <c r="B16" s="11"/>
      <c r="C16" s="328" t="s">
        <v>175</v>
      </c>
      <c r="D16" s="329"/>
      <c r="E16" s="330" t="s">
        <v>176</v>
      </c>
      <c r="F16" s="331"/>
      <c r="G16" s="12"/>
      <c r="H16" s="16"/>
    </row>
    <row r="17" spans="2:8" ht="72.75" customHeight="1">
      <c r="B17" s="11"/>
      <c r="C17" s="328" t="s">
        <v>177</v>
      </c>
      <c r="D17" s="329"/>
      <c r="E17" s="330" t="s">
        <v>178</v>
      </c>
      <c r="F17" s="331"/>
      <c r="G17" s="12"/>
      <c r="H17" s="16"/>
    </row>
    <row r="18" spans="2:8" ht="64.5" customHeight="1">
      <c r="B18" s="11"/>
      <c r="C18" s="328" t="s">
        <v>179</v>
      </c>
      <c r="D18" s="329"/>
      <c r="E18" s="330" t="s">
        <v>180</v>
      </c>
      <c r="F18" s="331"/>
      <c r="G18" s="12"/>
      <c r="H18" s="16"/>
    </row>
    <row r="19" spans="2:8" ht="71.25" customHeight="1">
      <c r="B19" s="11"/>
      <c r="C19" s="328" t="s">
        <v>181</v>
      </c>
      <c r="D19" s="329"/>
      <c r="E19" s="330" t="s">
        <v>182</v>
      </c>
      <c r="F19" s="331"/>
      <c r="G19" s="12"/>
      <c r="H19" s="16"/>
    </row>
    <row r="20" spans="2:8" ht="55.5" customHeight="1">
      <c r="B20" s="11"/>
      <c r="C20" s="332" t="s">
        <v>183</v>
      </c>
      <c r="D20" s="333"/>
      <c r="E20" s="330" t="s">
        <v>184</v>
      </c>
      <c r="F20" s="331"/>
      <c r="G20" s="12"/>
      <c r="H20" s="16"/>
    </row>
    <row r="21" spans="2:8" ht="42" customHeight="1">
      <c r="B21" s="11"/>
      <c r="C21" s="332" t="s">
        <v>185</v>
      </c>
      <c r="D21" s="333"/>
      <c r="E21" s="330" t="s">
        <v>186</v>
      </c>
      <c r="F21" s="331"/>
      <c r="G21" s="12"/>
      <c r="H21" s="16"/>
    </row>
    <row r="22" spans="2:8" ht="59.25" customHeight="1">
      <c r="B22" s="11"/>
      <c r="C22" s="332" t="s">
        <v>187</v>
      </c>
      <c r="D22" s="333"/>
      <c r="E22" s="330" t="s">
        <v>188</v>
      </c>
      <c r="F22" s="331"/>
      <c r="G22" s="12"/>
      <c r="H22" s="16"/>
    </row>
    <row r="23" spans="2:8" ht="23.25" customHeight="1">
      <c r="B23" s="11"/>
      <c r="C23" s="332" t="s">
        <v>189</v>
      </c>
      <c r="D23" s="333"/>
      <c r="E23" s="330" t="s">
        <v>190</v>
      </c>
      <c r="F23" s="331"/>
      <c r="G23" s="12"/>
      <c r="H23" s="16"/>
    </row>
    <row r="24" spans="2:8" ht="30.75" customHeight="1">
      <c r="B24" s="11"/>
      <c r="C24" s="332" t="s">
        <v>191</v>
      </c>
      <c r="D24" s="333"/>
      <c r="E24" s="330" t="s">
        <v>192</v>
      </c>
      <c r="F24" s="331"/>
      <c r="G24" s="12"/>
      <c r="H24" s="16"/>
    </row>
    <row r="25" spans="2:8" ht="33" customHeight="1">
      <c r="B25" s="11"/>
      <c r="C25" s="332" t="s">
        <v>193</v>
      </c>
      <c r="D25" s="333"/>
      <c r="E25" s="330" t="s">
        <v>194</v>
      </c>
      <c r="F25" s="331"/>
      <c r="G25" s="12"/>
      <c r="H25" s="16"/>
    </row>
    <row r="26" spans="2:8" ht="30" customHeight="1">
      <c r="B26" s="11"/>
      <c r="C26" s="332" t="s">
        <v>195</v>
      </c>
      <c r="D26" s="333"/>
      <c r="E26" s="330" t="s">
        <v>196</v>
      </c>
      <c r="F26" s="331"/>
      <c r="G26" s="12"/>
      <c r="H26" s="16"/>
    </row>
    <row r="27" spans="2:8" ht="35.25" customHeight="1">
      <c r="B27" s="11"/>
      <c r="C27" s="332" t="s">
        <v>197</v>
      </c>
      <c r="D27" s="333"/>
      <c r="E27" s="330" t="s">
        <v>198</v>
      </c>
      <c r="F27" s="331"/>
      <c r="G27" s="12"/>
      <c r="H27" s="16"/>
    </row>
    <row r="28" spans="2:8" ht="31.5" customHeight="1">
      <c r="B28" s="11"/>
      <c r="C28" s="332" t="s">
        <v>199</v>
      </c>
      <c r="D28" s="333"/>
      <c r="E28" s="330" t="s">
        <v>200</v>
      </c>
      <c r="F28" s="331"/>
      <c r="G28" s="12"/>
      <c r="H28" s="16"/>
    </row>
    <row r="29" spans="2:8" ht="35.25" customHeight="1">
      <c r="B29" s="11"/>
      <c r="C29" s="332" t="s">
        <v>201</v>
      </c>
      <c r="D29" s="333"/>
      <c r="E29" s="330" t="s">
        <v>202</v>
      </c>
      <c r="F29" s="331"/>
      <c r="G29" s="12"/>
      <c r="H29" s="16"/>
    </row>
    <row r="30" spans="2:8" ht="59.25" customHeight="1">
      <c r="B30" s="11"/>
      <c r="C30" s="332" t="s">
        <v>203</v>
      </c>
      <c r="D30" s="333"/>
      <c r="E30" s="330" t="s">
        <v>204</v>
      </c>
      <c r="F30" s="331"/>
      <c r="G30" s="12"/>
      <c r="H30" s="16"/>
    </row>
    <row r="31" spans="2:8" ht="57" customHeight="1">
      <c r="B31" s="11"/>
      <c r="C31" s="332" t="s">
        <v>205</v>
      </c>
      <c r="D31" s="333"/>
      <c r="E31" s="330" t="s">
        <v>206</v>
      </c>
      <c r="F31" s="331"/>
      <c r="G31" s="12"/>
      <c r="H31" s="16"/>
    </row>
    <row r="32" spans="2:8" ht="82.5" customHeight="1">
      <c r="B32" s="11"/>
      <c r="C32" s="332" t="s">
        <v>207</v>
      </c>
      <c r="D32" s="333"/>
      <c r="E32" s="330" t="s">
        <v>208</v>
      </c>
      <c r="F32" s="331"/>
      <c r="G32" s="12"/>
      <c r="H32" s="16"/>
    </row>
    <row r="33" spans="2:8" ht="46.5" customHeight="1">
      <c r="B33" s="11"/>
      <c r="C33" s="332" t="s">
        <v>209</v>
      </c>
      <c r="D33" s="333"/>
      <c r="E33" s="330" t="s">
        <v>210</v>
      </c>
      <c r="F33" s="331"/>
      <c r="G33" s="12"/>
      <c r="H33" s="16"/>
    </row>
    <row r="34" spans="2:8" ht="6.75" customHeight="1" thickBot="1">
      <c r="B34" s="11"/>
      <c r="C34" s="340"/>
      <c r="D34" s="341"/>
      <c r="E34" s="342"/>
      <c r="F34" s="343"/>
      <c r="G34" s="12"/>
      <c r="H34" s="16"/>
    </row>
    <row r="35" spans="2:8" ht="15" thickTop="1">
      <c r="B35" s="11"/>
      <c r="C35" s="17"/>
      <c r="D35" s="17"/>
      <c r="E35" s="18"/>
      <c r="F35" s="18"/>
      <c r="G35" s="12"/>
      <c r="H35" s="16"/>
    </row>
    <row r="36" spans="2:8" ht="21" customHeight="1">
      <c r="B36" s="334" t="s">
        <v>211</v>
      </c>
      <c r="C36" s="335"/>
      <c r="D36" s="335"/>
      <c r="E36" s="335"/>
      <c r="F36" s="335"/>
      <c r="G36" s="335"/>
      <c r="H36" s="336"/>
    </row>
    <row r="37" spans="2:8" ht="20.25" customHeight="1">
      <c r="B37" s="334" t="s">
        <v>212</v>
      </c>
      <c r="C37" s="335"/>
      <c r="D37" s="335"/>
      <c r="E37" s="335"/>
      <c r="F37" s="335"/>
      <c r="G37" s="335"/>
      <c r="H37" s="336"/>
    </row>
    <row r="38" spans="2:8" ht="20.25" customHeight="1">
      <c r="B38" s="334" t="s">
        <v>213</v>
      </c>
      <c r="C38" s="335"/>
      <c r="D38" s="335"/>
      <c r="E38" s="335"/>
      <c r="F38" s="335"/>
      <c r="G38" s="335"/>
      <c r="H38" s="336"/>
    </row>
    <row r="39" spans="2:8" ht="21.75" customHeight="1">
      <c r="B39" s="334" t="s">
        <v>214</v>
      </c>
      <c r="C39" s="335"/>
      <c r="D39" s="335"/>
      <c r="E39" s="335"/>
      <c r="F39" s="335"/>
      <c r="G39" s="335"/>
      <c r="H39" s="336"/>
    </row>
    <row r="40" spans="2:8" ht="22.5" customHeight="1">
      <c r="B40" s="334" t="s">
        <v>215</v>
      </c>
      <c r="C40" s="335"/>
      <c r="D40" s="335"/>
      <c r="E40" s="335"/>
      <c r="F40" s="335"/>
      <c r="G40" s="335"/>
      <c r="H40" s="336"/>
    </row>
    <row r="41" spans="2:8" ht="32.25" customHeight="1" thickBot="1">
      <c r="B41" s="337" t="s">
        <v>216</v>
      </c>
      <c r="C41" s="338"/>
      <c r="D41" s="338"/>
      <c r="E41" s="338"/>
      <c r="F41" s="338"/>
      <c r="G41" s="338"/>
      <c r="H41" s="339"/>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9"/>
  <sheetViews>
    <sheetView topLeftCell="A35" zoomScale="70" zoomScaleNormal="70" workbookViewId="0">
      <selection activeCell="A10" sqref="A10:A12"/>
    </sheetView>
  </sheetViews>
  <sheetFormatPr defaultColWidth="11.42578125" defaultRowHeight="14.45"/>
  <cols>
    <col min="1" max="1" width="11.5703125" customWidth="1"/>
    <col min="2" max="2" width="20" customWidth="1"/>
    <col min="3" max="3" width="25.7109375" customWidth="1"/>
    <col min="4" max="4" width="36"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42.5703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c r="A1" s="376"/>
      <c r="B1" s="377"/>
      <c r="C1" s="377"/>
      <c r="D1" s="358" t="s">
        <v>217</v>
      </c>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60" t="s">
        <v>218</v>
      </c>
      <c r="AM1" s="360"/>
      <c r="AN1" s="360"/>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c r="A2" s="378"/>
      <c r="B2" s="379"/>
      <c r="C2" s="37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60"/>
      <c r="AM2" s="360"/>
      <c r="AN2" s="360"/>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3.9">
      <c r="A3" s="2"/>
      <c r="B3" s="2"/>
      <c r="C3" s="3"/>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60"/>
      <c r="AM3" s="360"/>
      <c r="AN3" s="360"/>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c r="A4" s="369" t="s">
        <v>219</v>
      </c>
      <c r="B4" s="370"/>
      <c r="C4" s="371"/>
      <c r="D4" s="372" t="s">
        <v>220</v>
      </c>
      <c r="E4" s="373"/>
      <c r="F4" s="373"/>
      <c r="G4" s="373"/>
      <c r="H4" s="373"/>
      <c r="I4" s="373"/>
      <c r="J4" s="373"/>
      <c r="K4" s="373"/>
      <c r="L4" s="373"/>
      <c r="M4" s="373"/>
      <c r="N4" s="374"/>
      <c r="O4" s="375"/>
      <c r="P4" s="375"/>
      <c r="Q4" s="375"/>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c r="A5" s="369" t="s">
        <v>221</v>
      </c>
      <c r="B5" s="370"/>
      <c r="C5" s="371"/>
      <c r="D5" s="380" t="s">
        <v>222</v>
      </c>
      <c r="E5" s="381"/>
      <c r="F5" s="381"/>
      <c r="G5" s="381"/>
      <c r="H5" s="381"/>
      <c r="I5" s="381"/>
      <c r="J5" s="381"/>
      <c r="K5" s="381"/>
      <c r="L5" s="381"/>
      <c r="M5" s="381"/>
      <c r="N5" s="382"/>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c r="A6" s="369" t="s">
        <v>223</v>
      </c>
      <c r="B6" s="370"/>
      <c r="C6" s="371"/>
      <c r="D6" s="380" t="s">
        <v>224</v>
      </c>
      <c r="E6" s="381"/>
      <c r="F6" s="381"/>
      <c r="G6" s="381"/>
      <c r="H6" s="381"/>
      <c r="I6" s="381"/>
      <c r="J6" s="381"/>
      <c r="K6" s="381"/>
      <c r="L6" s="381"/>
      <c r="M6" s="381"/>
      <c r="N6" s="382"/>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3.9">
      <c r="A7" s="355" t="s">
        <v>225</v>
      </c>
      <c r="B7" s="356"/>
      <c r="C7" s="356"/>
      <c r="D7" s="356"/>
      <c r="E7" s="356"/>
      <c r="F7" s="356"/>
      <c r="G7" s="356"/>
      <c r="H7" s="357"/>
      <c r="I7" s="355" t="s">
        <v>226</v>
      </c>
      <c r="J7" s="356"/>
      <c r="K7" s="356"/>
      <c r="L7" s="356"/>
      <c r="M7" s="356"/>
      <c r="N7" s="357"/>
      <c r="O7" s="355" t="s">
        <v>227</v>
      </c>
      <c r="P7" s="356"/>
      <c r="Q7" s="356"/>
      <c r="R7" s="356"/>
      <c r="S7" s="356"/>
      <c r="T7" s="356"/>
      <c r="U7" s="356"/>
      <c r="V7" s="356"/>
      <c r="W7" s="357"/>
      <c r="X7" s="355" t="s">
        <v>228</v>
      </c>
      <c r="Y7" s="356"/>
      <c r="Z7" s="356"/>
      <c r="AA7" s="356"/>
      <c r="AB7" s="356"/>
      <c r="AC7" s="356"/>
      <c r="AD7" s="356"/>
      <c r="AE7" s="356"/>
      <c r="AF7" s="356"/>
      <c r="AG7" s="356"/>
      <c r="AH7" s="357"/>
      <c r="AI7" s="355" t="s">
        <v>129</v>
      </c>
      <c r="AJ7" s="356"/>
      <c r="AK7" s="356"/>
      <c r="AL7" s="356"/>
      <c r="AM7" s="356"/>
      <c r="AN7" s="361"/>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c r="A8" s="385" t="s">
        <v>229</v>
      </c>
      <c r="B8" s="383" t="s">
        <v>230</v>
      </c>
      <c r="C8" s="387" t="s">
        <v>171</v>
      </c>
      <c r="D8" s="388" t="s">
        <v>231</v>
      </c>
      <c r="E8" s="388" t="s">
        <v>175</v>
      </c>
      <c r="F8" s="389" t="s">
        <v>177</v>
      </c>
      <c r="G8" s="362" t="s">
        <v>179</v>
      </c>
      <c r="H8" s="388" t="s">
        <v>232</v>
      </c>
      <c r="I8" s="363" t="s">
        <v>233</v>
      </c>
      <c r="J8" s="364" t="s">
        <v>234</v>
      </c>
      <c r="K8" s="362" t="s">
        <v>235</v>
      </c>
      <c r="L8" s="362" t="s">
        <v>236</v>
      </c>
      <c r="M8" s="364" t="s">
        <v>234</v>
      </c>
      <c r="N8" s="388" t="s">
        <v>185</v>
      </c>
      <c r="O8" s="390" t="s">
        <v>237</v>
      </c>
      <c r="P8" s="365" t="s">
        <v>187</v>
      </c>
      <c r="Q8" s="362" t="s">
        <v>189</v>
      </c>
      <c r="R8" s="365" t="s">
        <v>238</v>
      </c>
      <c r="S8" s="365"/>
      <c r="T8" s="365"/>
      <c r="U8" s="365"/>
      <c r="V8" s="365"/>
      <c r="W8" s="365"/>
      <c r="X8" s="392" t="s">
        <v>239</v>
      </c>
      <c r="Y8" s="390" t="s">
        <v>240</v>
      </c>
      <c r="Z8" s="390" t="s">
        <v>234</v>
      </c>
      <c r="AA8" s="132"/>
      <c r="AB8" s="132"/>
      <c r="AC8" s="390" t="s">
        <v>241</v>
      </c>
      <c r="AD8" s="390" t="s">
        <v>234</v>
      </c>
      <c r="AE8" s="132"/>
      <c r="AF8" s="132"/>
      <c r="AG8" s="392" t="s">
        <v>242</v>
      </c>
      <c r="AH8" s="390" t="s">
        <v>205</v>
      </c>
      <c r="AI8" s="365" t="s">
        <v>129</v>
      </c>
      <c r="AJ8" s="365" t="s">
        <v>243</v>
      </c>
      <c r="AK8" s="365" t="s">
        <v>244</v>
      </c>
      <c r="AL8" s="365" t="s">
        <v>245</v>
      </c>
      <c r="AM8" s="366" t="s">
        <v>246</v>
      </c>
      <c r="AN8" s="366" t="s">
        <v>209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c r="A9" s="386"/>
      <c r="B9" s="384"/>
      <c r="C9" s="383"/>
      <c r="D9" s="362"/>
      <c r="E9" s="362"/>
      <c r="F9" s="383"/>
      <c r="G9" s="363"/>
      <c r="H9" s="362"/>
      <c r="I9" s="363"/>
      <c r="J9" s="364"/>
      <c r="K9" s="363"/>
      <c r="L9" s="363"/>
      <c r="M9" s="364"/>
      <c r="N9" s="362"/>
      <c r="O9" s="391"/>
      <c r="P9" s="362"/>
      <c r="Q9" s="363"/>
      <c r="R9" s="124" t="s">
        <v>247</v>
      </c>
      <c r="S9" s="124" t="s">
        <v>248</v>
      </c>
      <c r="T9" s="124" t="s">
        <v>249</v>
      </c>
      <c r="U9" s="124" t="s">
        <v>250</v>
      </c>
      <c r="V9" s="124" t="s">
        <v>251</v>
      </c>
      <c r="W9" s="124" t="s">
        <v>252</v>
      </c>
      <c r="X9" s="390"/>
      <c r="Y9" s="393"/>
      <c r="Z9" s="393"/>
      <c r="AA9" s="135" t="s">
        <v>253</v>
      </c>
      <c r="AB9" s="135" t="s">
        <v>234</v>
      </c>
      <c r="AC9" s="393"/>
      <c r="AD9" s="393"/>
      <c r="AE9" s="133" t="s">
        <v>241</v>
      </c>
      <c r="AF9" s="133" t="s">
        <v>234</v>
      </c>
      <c r="AG9" s="390"/>
      <c r="AH9" s="391"/>
      <c r="AI9" s="362"/>
      <c r="AJ9" s="362"/>
      <c r="AK9" s="362"/>
      <c r="AL9" s="362"/>
      <c r="AM9" s="367"/>
      <c r="AN9" s="367"/>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3.75" customHeight="1">
      <c r="A10" s="368">
        <v>1</v>
      </c>
      <c r="B10" s="347" t="s">
        <v>254</v>
      </c>
      <c r="C10" s="368" t="s">
        <v>255</v>
      </c>
      <c r="D10" s="396" t="s">
        <v>256</v>
      </c>
      <c r="E10" s="368" t="s">
        <v>257</v>
      </c>
      <c r="F10" s="368" t="s">
        <v>258</v>
      </c>
      <c r="G10" s="368" t="s">
        <v>259</v>
      </c>
      <c r="H10" s="368">
        <v>5</v>
      </c>
      <c r="I10" s="397" t="str">
        <f>IF(H10&lt;=2,'Tabla probabilidad'!$B$5,IF(H10&lt;=24,'Tabla probabilidad'!$B$6,IF(H10&lt;=500,'Tabla probabilidad'!$B$7,IF(H10&lt;=5000,'Tabla probabilidad'!$B$8,IF(H10&gt;5000,'Tabla probabilidad'!$B$9)))))</f>
        <v>Baja</v>
      </c>
      <c r="J10" s="394">
        <f>IF(H10&lt;=2,'Tabla probabilidad'!$D$5,IF(H10&lt;=24,'Tabla probabilidad'!$D$6,IF(H10&lt;=500,'Tabla probabilidad'!$D$7,IF(H10&lt;=5000,'Tabla probabilidad'!$D$8,IF(H10&gt;5000,'Tabla probabilidad'!$D$9)))))</f>
        <v>0.4</v>
      </c>
      <c r="K10" s="368" t="s">
        <v>260</v>
      </c>
      <c r="L10" s="36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36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368" t="str">
        <f>VLOOKUP((I10&amp;L10),Hoja1!$B$4:$C$28,2,0)</f>
        <v>Moderado</v>
      </c>
      <c r="O10" s="125">
        <v>1</v>
      </c>
      <c r="P10" s="150"/>
      <c r="Q10" s="125" t="b">
        <f t="shared" ref="Q10:Q30" si="0">IF(R10="Preventivo","Probabilidad",IF(R10="Detectivo","Probabilidad", IF(R10="Correctivo","Impacto")))</f>
        <v>0</v>
      </c>
      <c r="R10" s="125"/>
      <c r="S10" s="125"/>
      <c r="T10" s="126" t="e">
        <f>VLOOKUP(R10&amp;S10,Hoja1!$Q$4:$R$9,2,0)</f>
        <v>#N/A</v>
      </c>
      <c r="U10" s="125"/>
      <c r="V10" s="125"/>
      <c r="W10" s="125"/>
      <c r="X10" s="126" t="b">
        <f>IF(Q10="Probabilidad",($J$10*T10),IF(Q10="Impacto"," "))</f>
        <v>0</v>
      </c>
      <c r="Y10" s="126" t="b">
        <f>IF(Z10&lt;=20%,'Tabla probabilidad'!$B$5,IF(Z10&lt;=40%,'Tabla probabilidad'!$B$6,IF(Z10&lt;=60%,'Tabla probabilidad'!$B$7,IF(Z10&lt;=80%,'Tabla probabilidad'!$B$8,IF(Z10&lt;=100%,'Tabla probabilidad'!$B$9)))))</f>
        <v>0</v>
      </c>
      <c r="Z10" s="126" t="b">
        <f>IF(R10="Preventivo",(J10-(J10*T10)),IF(R10="Detectivo",(J10-(J10*T10)),IF(R10="Correctivo",(J10))))</f>
        <v>0</v>
      </c>
      <c r="AA10" s="351" t="str">
        <f>IF(AB10&lt;=20%,'Tabla probabilidad'!$B$5,IF(AB10&lt;=40%,'Tabla probabilidad'!$B$6,IF(AB10&lt;=60%,'Tabla probabilidad'!$B$7,IF(AB10&lt;=80%,'Tabla probabilidad'!$B$8,IF(AB10&lt;=100%,'Tabla probabilidad'!$B$9)))))</f>
        <v>Baja</v>
      </c>
      <c r="AB10" s="351">
        <f>AVERAGE(Z10:Z12)</f>
        <v>0.22</v>
      </c>
      <c r="AC10" s="126" t="b">
        <f t="shared" ref="AC10:AC30" si="1">IF(AD10&lt;=20%,"Leve",IF(AD10&lt;=40%,"Menor",IF(AD10&lt;=60%,"Moderado",IF(AD10&lt;=80%,"Mayor",IF(AD10&lt;=100%,"Catastrófico")))))</f>
        <v>0</v>
      </c>
      <c r="AD10" s="126" t="b">
        <f>IF(Q10="Probabilidad",(($M$10-0)),IF(Q10="Impacto",($M$10-($M$10*T10))))</f>
        <v>0</v>
      </c>
      <c r="AE10" s="351" t="str">
        <f>IF(AF10&lt;=20%,"Leve",IF(AF10&lt;=40%,"Menor",IF(AF10&lt;=60%,"Moderado",IF(AF10&lt;=80%,"Mayor",IF(AF10&lt;=100%,"Catastrófico")))))</f>
        <v>Menor</v>
      </c>
      <c r="AF10" s="351">
        <f>AVERAGE(AD10:AD12)</f>
        <v>0.4</v>
      </c>
      <c r="AG10" s="347" t="str">
        <f>VLOOKUP(AA10&amp;AE10,Hoja1!$B$4:$C$28,2,0)</f>
        <v>Moderado</v>
      </c>
      <c r="AH10" s="347" t="s">
        <v>261</v>
      </c>
      <c r="AI10" s="347"/>
      <c r="AJ10" s="347"/>
      <c r="AK10" s="347"/>
      <c r="AL10" s="347"/>
      <c r="AM10" s="349"/>
      <c r="AN10" s="368"/>
    </row>
    <row r="11" spans="1:298" ht="57.75" hidden="1" customHeight="1">
      <c r="A11" s="368"/>
      <c r="B11" s="348"/>
      <c r="C11" s="368"/>
      <c r="D11" s="396"/>
      <c r="E11" s="368"/>
      <c r="F11" s="368"/>
      <c r="G11" s="368"/>
      <c r="H11" s="368"/>
      <c r="I11" s="397"/>
      <c r="J11" s="394"/>
      <c r="K11" s="368"/>
      <c r="L11" s="395"/>
      <c r="M11" s="395"/>
      <c r="N11" s="368"/>
      <c r="O11" s="125">
        <v>2</v>
      </c>
      <c r="P11" s="151"/>
      <c r="Q11" s="125" t="b">
        <f t="shared" si="0"/>
        <v>0</v>
      </c>
      <c r="R11" s="125"/>
      <c r="S11" s="125"/>
      <c r="T11" s="126" t="e">
        <f>VLOOKUP(R11&amp;S11,Hoja1!$Q$4:$R$9,2,0)</f>
        <v>#N/A</v>
      </c>
      <c r="U11" s="125"/>
      <c r="V11" s="125"/>
      <c r="W11" s="125"/>
      <c r="X11" s="126" t="b">
        <f>IF(Q11="Probabilidad",($J$10*T11),IF(Q11="Impacto"," "))</f>
        <v>0</v>
      </c>
      <c r="Y11" s="126" t="b">
        <f>IF(Z11&lt;=20%,'Tabla probabilidad'!$B$5,IF(Z11&lt;=40%,'Tabla probabilidad'!$B$6,IF(Z11&lt;=60%,'Tabla probabilidad'!$B$7,IF(Z11&lt;=80%,'Tabla probabilidad'!$B$8,IF(Z11&lt;=100%,'Tabla probabilidad'!$B$9)))))</f>
        <v>0</v>
      </c>
      <c r="Z11" s="126" t="b">
        <f>IF(R11="Preventivo",(J10-(J10*T11)),IF(R11="Detectivo",(J10-(J10*T11)),IF(R11="Correctivo",(J10))))</f>
        <v>0</v>
      </c>
      <c r="AA11" s="352"/>
      <c r="AB11" s="352"/>
      <c r="AC11" s="126" t="b">
        <f t="shared" si="1"/>
        <v>0</v>
      </c>
      <c r="AD11" s="126" t="b">
        <f>IF(Q11="Probabilidad",(($M$10-0)),IF(Q11="Impacto",($M$10-($M$10*T11))))</f>
        <v>0</v>
      </c>
      <c r="AE11" s="352"/>
      <c r="AF11" s="352"/>
      <c r="AG11" s="348"/>
      <c r="AH11" s="348"/>
      <c r="AI11" s="348"/>
      <c r="AJ11" s="348"/>
      <c r="AK11" s="348"/>
      <c r="AL11" s="348"/>
      <c r="AM11" s="350"/>
      <c r="AN11" s="368"/>
    </row>
    <row r="12" spans="1:298" ht="167.25" customHeight="1">
      <c r="A12" s="368"/>
      <c r="B12" s="348"/>
      <c r="C12" s="368"/>
      <c r="D12" s="396"/>
      <c r="E12" s="368"/>
      <c r="F12" s="368"/>
      <c r="G12" s="368"/>
      <c r="H12" s="368"/>
      <c r="I12" s="397"/>
      <c r="J12" s="394"/>
      <c r="K12" s="368"/>
      <c r="L12" s="395"/>
      <c r="M12" s="395"/>
      <c r="N12" s="368"/>
      <c r="O12" s="125">
        <v>3</v>
      </c>
      <c r="P12" s="151" t="s">
        <v>262</v>
      </c>
      <c r="Q12" s="125" t="str">
        <f t="shared" si="0"/>
        <v>Probabilidad</v>
      </c>
      <c r="R12" s="125" t="s">
        <v>263</v>
      </c>
      <c r="S12" s="125" t="s">
        <v>264</v>
      </c>
      <c r="T12" s="126">
        <f>VLOOKUP(R12&amp;S12,Hoja1!$Q$4:$R$9,2,0)</f>
        <v>0.45</v>
      </c>
      <c r="U12" s="125" t="s">
        <v>265</v>
      </c>
      <c r="V12" s="125" t="s">
        <v>266</v>
      </c>
      <c r="W12" s="125" t="s">
        <v>267</v>
      </c>
      <c r="X12" s="126">
        <f t="shared" ref="X12" si="2">IF(Q12="Probabilidad",($J$10*T12),IF(Q12="Impacto"," "))</f>
        <v>0.18000000000000002</v>
      </c>
      <c r="Y12" s="126" t="str">
        <f>IF(Z12&lt;=20%,'Tabla probabilidad'!$B$5,IF(Z12&lt;=40%,'Tabla probabilidad'!$B$6,IF(Z12&lt;=60%,'Tabla probabilidad'!$B$7,IF(Z12&lt;=80%,'Tabla probabilidad'!$B$8,IF(Z12&lt;=100%,'Tabla probabilidad'!$B$9)))))</f>
        <v>Baja</v>
      </c>
      <c r="Z12" s="126">
        <f>IF(R12="Preventivo",(J10-(J10*T12)),IF(R12="Detectivo",(J10-(J10*T12)),IF(R12="Correctivo",(J10))))</f>
        <v>0.22</v>
      </c>
      <c r="AA12" s="352"/>
      <c r="AB12" s="352"/>
      <c r="AC12" s="126" t="str">
        <f t="shared" si="1"/>
        <v>Menor</v>
      </c>
      <c r="AD12" s="126">
        <f>IF(Q12="Probabilidad",(($M$10-0)),IF(Q12="Impacto",($M$10-($M$10*T12))))</f>
        <v>0.4</v>
      </c>
      <c r="AE12" s="352"/>
      <c r="AF12" s="352"/>
      <c r="AG12" s="348"/>
      <c r="AH12" s="348"/>
      <c r="AI12" s="348"/>
      <c r="AJ12" s="348"/>
      <c r="AK12" s="348"/>
      <c r="AL12" s="348"/>
      <c r="AM12" s="350"/>
      <c r="AN12" s="368"/>
    </row>
    <row r="13" spans="1:298" ht="66.75" customHeight="1">
      <c r="A13" s="347">
        <v>2</v>
      </c>
      <c r="B13" s="347" t="s">
        <v>268</v>
      </c>
      <c r="C13" s="347" t="s">
        <v>269</v>
      </c>
      <c r="D13" s="347" t="s">
        <v>270</v>
      </c>
      <c r="E13" s="347" t="s">
        <v>271</v>
      </c>
      <c r="F13" s="347" t="s">
        <v>272</v>
      </c>
      <c r="G13" s="347" t="s">
        <v>259</v>
      </c>
      <c r="H13" s="347">
        <v>25</v>
      </c>
      <c r="I13" s="401" t="str">
        <f>IF(H13&lt;=2,'Tabla probabilidad'!$B$5,IF(H13&lt;=24,'Tabla probabilidad'!$B$6,IF(H13&lt;=500,'Tabla probabilidad'!$B$7,IF(H13&lt;=5000,'Tabla probabilidad'!$B$8,IF(H13&gt;5000,'Tabla probabilidad'!$B$9)))))</f>
        <v>Media</v>
      </c>
      <c r="J13" s="351">
        <f>IF(H13&lt;=2,'Tabla probabilidad'!$D$5,IF(H13&lt;=24,'Tabla probabilidad'!$D$6,IF(H13&lt;=500,'Tabla probabilidad'!$D$7,IF(H13&lt;=5000,'Tabla probabilidad'!$D$8,IF(H13&gt;5000,'Tabla probabilidad'!$D$9)))))</f>
        <v>0.6</v>
      </c>
      <c r="K13" s="347" t="s">
        <v>273</v>
      </c>
      <c r="L13" s="34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Moderado</v>
      </c>
      <c r="M13" s="34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60%</v>
      </c>
      <c r="N13" s="347" t="str">
        <f>VLOOKUP((I13&amp;L13),Hoja1!$B$4:$C$28,2,0)</f>
        <v>Moderado</v>
      </c>
      <c r="O13" s="125">
        <v>1</v>
      </c>
      <c r="P13" s="150" t="s">
        <v>274</v>
      </c>
      <c r="Q13" s="125" t="str">
        <f t="shared" si="0"/>
        <v>Probabilidad</v>
      </c>
      <c r="R13" s="125" t="s">
        <v>263</v>
      </c>
      <c r="S13" s="125" t="s">
        <v>264</v>
      </c>
      <c r="T13" s="126">
        <f>VLOOKUP(R13&amp;S13,Hoja1!$Q$4:$R$9,2,0)</f>
        <v>0.45</v>
      </c>
      <c r="U13" s="125" t="s">
        <v>265</v>
      </c>
      <c r="V13" s="125" t="s">
        <v>266</v>
      </c>
      <c r="W13" s="125" t="s">
        <v>267</v>
      </c>
      <c r="X13" s="126">
        <f>IF(Q13="Probabilidad",($J$13*T13),IF(Q13="Impacto"," "))</f>
        <v>0.27</v>
      </c>
      <c r="Y13" s="126" t="str">
        <f>IF(Z13&lt;=20%,'Tabla probabilidad'!$B$5,IF(Z13&lt;=40%,'Tabla probabilidad'!$B$6,IF(Z13&lt;=60%,'Tabla probabilidad'!$B$7,IF(Z13&lt;=80%,'Tabla probabilidad'!$B$8,IF(Z13&lt;=100%,'Tabla probabilidad'!$B$9)))))</f>
        <v>Baja</v>
      </c>
      <c r="Z13" s="126">
        <f>IF(R13="Preventivo",(J13-(J13*T13)),IF(R13="Detectivo",(J13-(J13*T13)),IF(R13="Correctivo",(J13))))</f>
        <v>0.32999999999999996</v>
      </c>
      <c r="AA13" s="351" t="str">
        <f>IF(AB13&lt;=20%,'Tabla probabilidad'!$B$5,IF(AB13&lt;=40%,'Tabla probabilidad'!$B$6,IF(AB13&lt;=60%,'Tabla probabilidad'!$B$7,IF(AB13&lt;=80%,'Tabla probabilidad'!$B$8,IF(AB13&lt;=100%,'Tabla probabilidad'!$B$9)))))</f>
        <v>Baja</v>
      </c>
      <c r="AB13" s="351">
        <f>AVERAGE(Z13:Z13)</f>
        <v>0.32999999999999996</v>
      </c>
      <c r="AC13" s="126" t="str">
        <f t="shared" si="1"/>
        <v>Moderado</v>
      </c>
      <c r="AD13" s="126">
        <f>IF(Q13="Probabilidad",(($M$13-0)),IF(Q13="Impacto",($M$13-($M$13*T13))))</f>
        <v>0.6</v>
      </c>
      <c r="AE13" s="351" t="str">
        <f>IF(AF13&lt;=20%,"Leve",IF(AF13&lt;=40%,"Menor",IF(AF13&lt;=60%,"Moderado",IF(AF13&lt;=80%,"Mayor",IF(AF13&lt;=100%,"Catastrófico")))))</f>
        <v>Moderado</v>
      </c>
      <c r="AF13" s="351">
        <f>AVERAGE(AD13:AD13)</f>
        <v>0.6</v>
      </c>
      <c r="AG13" s="347" t="str">
        <f>VLOOKUP(AA13&amp;AE13,Hoja1!$B$4:$C$28,2,0)</f>
        <v>Moderado</v>
      </c>
      <c r="AH13" s="347" t="s">
        <v>261</v>
      </c>
      <c r="AI13" s="347"/>
      <c r="AJ13" s="347"/>
      <c r="AK13" s="148"/>
      <c r="AL13" s="148"/>
      <c r="AM13" s="184"/>
      <c r="AN13" s="125"/>
    </row>
    <row r="14" spans="1:298" ht="54" customHeight="1" thickBot="1">
      <c r="A14" s="348"/>
      <c r="B14" s="348"/>
      <c r="C14" s="348"/>
      <c r="D14" s="348"/>
      <c r="E14" s="348"/>
      <c r="F14" s="348"/>
      <c r="G14" s="348"/>
      <c r="H14" s="348"/>
      <c r="I14" s="403"/>
      <c r="J14" s="352"/>
      <c r="K14" s="348"/>
      <c r="L14" s="348"/>
      <c r="M14" s="348"/>
      <c r="N14" s="348"/>
      <c r="O14" s="125">
        <v>2</v>
      </c>
      <c r="P14" s="150" t="s">
        <v>275</v>
      </c>
      <c r="Q14" s="125" t="s">
        <v>276</v>
      </c>
      <c r="R14" s="125" t="s">
        <v>263</v>
      </c>
      <c r="S14" s="125" t="s">
        <v>264</v>
      </c>
      <c r="T14" s="126">
        <v>0.45</v>
      </c>
      <c r="U14" s="125" t="s">
        <v>265</v>
      </c>
      <c r="V14" s="125" t="s">
        <v>266</v>
      </c>
      <c r="W14" s="125" t="s">
        <v>267</v>
      </c>
      <c r="X14" s="126"/>
      <c r="Y14" s="126"/>
      <c r="Z14" s="126"/>
      <c r="AA14" s="352"/>
      <c r="AB14" s="352"/>
      <c r="AC14" s="126"/>
      <c r="AD14" s="126"/>
      <c r="AE14" s="352"/>
      <c r="AF14" s="352"/>
      <c r="AG14" s="348"/>
      <c r="AH14" s="348"/>
      <c r="AI14" s="348"/>
      <c r="AJ14" s="348"/>
      <c r="AK14" s="148"/>
      <c r="AL14" s="148"/>
      <c r="AM14" s="184"/>
      <c r="AN14" s="125"/>
    </row>
    <row r="15" spans="1:298" ht="45.75" customHeight="1" thickBot="1">
      <c r="A15" s="348"/>
      <c r="B15" s="348"/>
      <c r="C15" s="348"/>
      <c r="D15" s="348"/>
      <c r="E15" s="348"/>
      <c r="F15" s="348"/>
      <c r="G15" s="348"/>
      <c r="H15" s="348"/>
      <c r="I15" s="403"/>
      <c r="J15" s="352"/>
      <c r="K15" s="348"/>
      <c r="L15" s="348"/>
      <c r="M15" s="348"/>
      <c r="N15" s="348"/>
      <c r="O15" s="125">
        <v>3</v>
      </c>
      <c r="P15" s="150" t="s">
        <v>277</v>
      </c>
      <c r="Q15" s="125" t="s">
        <v>276</v>
      </c>
      <c r="R15" s="125" t="s">
        <v>263</v>
      </c>
      <c r="S15" s="125" t="s">
        <v>264</v>
      </c>
      <c r="T15" s="126">
        <v>0.45</v>
      </c>
      <c r="U15" s="125" t="s">
        <v>265</v>
      </c>
      <c r="V15" s="125" t="s">
        <v>266</v>
      </c>
      <c r="W15" s="125" t="s">
        <v>267</v>
      </c>
      <c r="X15" s="126"/>
      <c r="Y15" s="126"/>
      <c r="Z15" s="126"/>
      <c r="AA15" s="352"/>
      <c r="AB15" s="352"/>
      <c r="AC15" s="126"/>
      <c r="AD15" s="126"/>
      <c r="AE15" s="352"/>
      <c r="AF15" s="352"/>
      <c r="AG15" s="348"/>
      <c r="AH15" s="348"/>
      <c r="AI15" s="348"/>
      <c r="AJ15" s="348"/>
      <c r="AK15" s="148"/>
      <c r="AL15" s="148"/>
      <c r="AM15" s="184"/>
      <c r="AN15" s="125"/>
    </row>
    <row r="16" spans="1:298" ht="39.75" customHeight="1" thickBot="1">
      <c r="A16" s="354"/>
      <c r="B16" s="354"/>
      <c r="C16" s="354"/>
      <c r="D16" s="354"/>
      <c r="E16" s="354"/>
      <c r="F16" s="354"/>
      <c r="G16" s="354"/>
      <c r="H16" s="354"/>
      <c r="I16" s="404"/>
      <c r="J16" s="353"/>
      <c r="K16" s="354"/>
      <c r="L16" s="354"/>
      <c r="M16" s="354"/>
      <c r="N16" s="354"/>
      <c r="O16" s="125">
        <v>4</v>
      </c>
      <c r="P16" s="150" t="s">
        <v>278</v>
      </c>
      <c r="Q16" s="125" t="s">
        <v>276</v>
      </c>
      <c r="R16" s="125" t="s">
        <v>263</v>
      </c>
      <c r="S16" s="125" t="s">
        <v>264</v>
      </c>
      <c r="T16" s="126">
        <v>0.45</v>
      </c>
      <c r="U16" s="125" t="s">
        <v>265</v>
      </c>
      <c r="V16" s="125" t="s">
        <v>266</v>
      </c>
      <c r="W16" s="125" t="s">
        <v>267</v>
      </c>
      <c r="X16" s="126"/>
      <c r="Y16" s="126"/>
      <c r="Z16" s="126"/>
      <c r="AA16" s="353"/>
      <c r="AB16" s="353"/>
      <c r="AC16" s="126"/>
      <c r="AD16" s="126"/>
      <c r="AE16" s="353"/>
      <c r="AF16" s="353"/>
      <c r="AG16" s="354"/>
      <c r="AH16" s="354"/>
      <c r="AI16" s="354"/>
      <c r="AJ16" s="354"/>
      <c r="AK16" s="148"/>
      <c r="AL16" s="148"/>
      <c r="AM16" s="184"/>
      <c r="AN16" s="125"/>
    </row>
    <row r="17" spans="1:40" ht="66.75" customHeight="1">
      <c r="A17" s="347">
        <v>3</v>
      </c>
      <c r="B17" s="347" t="s">
        <v>279</v>
      </c>
      <c r="C17" s="347" t="s">
        <v>269</v>
      </c>
      <c r="D17" s="347" t="s">
        <v>280</v>
      </c>
      <c r="E17" s="347" t="s">
        <v>281</v>
      </c>
      <c r="F17" s="347" t="s">
        <v>282</v>
      </c>
      <c r="G17" s="347" t="s">
        <v>259</v>
      </c>
      <c r="H17" s="347">
        <v>25</v>
      </c>
      <c r="I17" s="401" t="str">
        <f>IF(H17&lt;=2,'Tabla probabilidad'!$B$5,IF(H17&lt;=24,'Tabla probabilidad'!$B$6,IF(H17&lt;=500,'Tabla probabilidad'!$B$7,IF(H17&lt;=5000,'Tabla probabilidad'!$B$8,IF(H17&gt;5000,'Tabla probabilidad'!$B$9)))))</f>
        <v>Media</v>
      </c>
      <c r="J17" s="351">
        <f>IF(H17&lt;=2,'Tabla probabilidad'!$D$5,IF(H17&lt;=24,'Tabla probabilidad'!$D$6,IF(H17&lt;=500,'Tabla probabilidad'!$D$7,IF(H17&lt;=5000,'Tabla probabilidad'!$D$8,IF(H17&gt;5000,'Tabla probabilidad'!$D$9)))))</f>
        <v>0.6</v>
      </c>
      <c r="K17" s="347" t="s">
        <v>283</v>
      </c>
      <c r="L17" s="347" t="str">
        <f>IF(K17="El riesgo afecta la imagen de alguna área de la organización","Leve",IF(K17="El riesgo afecta la imagen de la entidad internamente, de conocimiento general, nivel interno, alta dirección, contratista y/o de provedores","Menor",IF(K17="El riesgo afecta la imagen de la entidad con algunos usuarios de relevancia frente al logro de los objetivos","Moderado",IF(K17="El riesgo afecta la imagen de de la entidad con efecto publicitario sostenido a nivel del sector justicia","Mayor",IF(K17="El riesgo afecta la imagen de la entidad a nivel nacional, con efecto publicitarios sostenible a nivel país","Catastrófico",IF(K17="Impacto que afecte la ejecución presupuestal en un valor ≥0,5%.","Leve",IF(K17="Impacto que afecte la ejecución presupuestal en un valor ≥1%.","Menor",IF(K17="Impacto que afecte la ejecución presupuestal en un valor ≥5%.","Moderado",IF(K17="Impacto que afecte la ejecución presupuestal en un valor ≥20%.","Mayor",IF(K17="Impacto que afecte la ejecución presupuestal en un valor ≥50%.","Catastrófico",IF(K17="Incumplimiento máximo del 5% de la meta planeada","Leve",IF(K17="Incumplimiento máximo del 15% de la meta planeada","Menor",IF(K17="Incumplimiento máximo del 20% de la meta planeada","Moderado",IF(K17="Incumplimiento máximo del 50% de la meta planeada","Mayor",IF(K17="Incumplimiento máximo del 80% de la meta planeada","Catastrófico",IF(K17="Cualquier afectación a la violacion de los derechos de los ciudadanos se considera con consecuencias altas","Mayor",IF(K17="Cualquier afectación a la violacion de los derechos de los ciudadanos se considera con consecuencias desastrosas","Catastrófico",IF(K17="Afecta la Prestación del Servicio de Administración de Justicia en 5%","Leve",IF(K17="Afecta la Prestación del Servicio de Administración de Justicia en 10%","Menor",IF(K17="Afecta la Prestación del Servicio de Administración de Justicia en 15%","Moderado",IF(K17="Afecta la Prestación del Servicio de Administración de Justicia en 20%","Mayor",IF(K17="Afecta la Prestación del Servicio de Administración de Justicia en más del 50%","Catastrófico",IF(K17="Cualquier acto indebido de los servidores judiciales genera altas consecuencias para la entidad","Mayor",IF(K17="Cualquier acto indebido de los servidores judiciales genera consecuencias desastrosas para la entidad","Catastrófico",IF(K17="Si el hecho llegara a presentarse, tendría consecuencias o efectos mínimos sobre la entidad","Leve",IF(K17="Si el hecho llegara a presentarse, tendría bajo impacto o efecto sobre la entidad","Menor",IF(K17="Si el hecho llegara a presentarse, tendría medianas consecuencias o efectos sobre la entidad","Moderado",IF(K17="Si el hecho llegara a presentarse, tendría altas consecuencias o efectos sobre la entidad","Mayor",IF(K17="Si el hecho llegara a presentarse, tendría desastrosas consecuencias o efectos sobre la entidad","Catastrófico")))))))))))))))))))))))))))))</f>
        <v>Menor</v>
      </c>
      <c r="M17" s="347" t="str">
        <f>IF(K17="El riesgo afecta la imagen de alguna área de la organización","20%",IF(K17="El riesgo afecta la imagen de la entidad internamente, de conocimiento general, nivel interno, alta dirección, contratista y/o de provedores","40%",IF(K17="El riesgo afecta la imagen de la entidad con algunos usuarios de relevancia frente al logro de los objetivos","60%",IF(K17="El riesgo afecta la imagen de de la entidad con efecto publicitario sostenido a nivel del sector justicia","80%",IF(K17="El riesgo afecta la imagen de la entidad a nivel nacional, con efecto publicitarios sostenible a nivel país","100%",IF(K17="Impacto que afecte la ejecución presupuestal en un valor ≥0,5%.","20%",IF(K17="Impacto que afecte la ejecución presupuestal en un valor ≥1%.","40%",IF(K17="Impacto que afecte la ejecución presupuestal en un valor ≥5%.","60%",IF(K17="Impacto que afecte la ejecución presupuestal en un valor ≥20%.","80%",IF(K17="Impacto que afecte la ejecución presupuestal en un valor ≥50%.","100%",IF(K17="Incumplimiento máximo del 5% de la meta planeada","20%",IF(K17="Incumplimiento máximo del 15% de la meta planeada","40%",IF(K17="Incumplimiento máximo del 20% de la meta planeada","60%",IF(K17="Incumplimiento máximo del 50% de la meta planeada","80%",IF(K17="Incumplimiento máximo del 80% de la meta planeada","100%",IF(K17="Cualquier afectación a la violacion de los derechos de los ciudadanos se considera con consecuencias altas","80%",IF(K17="Cualquier afectación a la violacion de los derechos de los ciudadanos se considera con consecuencias desastrosas","100%",IF(K17="Afecta la Prestación del Servicio de Administración de Justicia en 5%","20%",IF(K17="Afecta la Prestación del Servicio de Administración de Justicia en 10%","40%",IF(K17="Afecta la Prestación del Servicio de Administración de Justicia en 15%","60%",IF(K17="Afecta la Prestación del Servicio de Administración de Justicia en 20%","80%",IF(K17="Afecta la Prestación del Servicio de Administración de Justicia en más del 50%","100%",IF(K17="Cualquier acto indebido de los servidores judiciales genera altas consecuencias para la entidad","80%",IF(K17="Cualquier acto indebido de los servidores judiciales genera consecuencias desastrosas para la entidad","100%",IF(K17="Si el hecho llegara a presentarse, tendría consecuencias o efectos mínimos sobre la entidad","20%",IF(K17="Si el hecho llegara a presentarse, tendría bajo impacto o efecto sobre la entidad","40%",IF(K17="Si el hecho llegara a presentarse, tendría medianas consecuencias o efectos sobre la entidad","60%",IF(K17="Si el hecho llegara a presentarse, tendría altas consecuencias o efectos sobre la entidad","80%",IF(K17="Si el hecho llegara a presentarse, tendría desastrosas consecuencias o efectos sobre la entidad","100%")))))))))))))))))))))))))))))</f>
        <v>40%</v>
      </c>
      <c r="N17" s="347" t="str">
        <f>VLOOKUP((I17&amp;L17),Hoja1!$B$4:$C$28,2,0)</f>
        <v>Moderado</v>
      </c>
      <c r="O17" s="125">
        <v>1</v>
      </c>
      <c r="P17" s="150" t="s">
        <v>284</v>
      </c>
      <c r="Q17" s="125" t="str">
        <f t="shared" ref="Q17" si="3">IF(R17="Preventivo","Probabilidad",IF(R17="Detectivo","Probabilidad", IF(R17="Correctivo","Impacto")))</f>
        <v>Probabilidad</v>
      </c>
      <c r="R17" s="125" t="s">
        <v>263</v>
      </c>
      <c r="S17" s="125" t="s">
        <v>264</v>
      </c>
      <c r="T17" s="126">
        <f>VLOOKUP(R17&amp;S17,Hoja1!$Q$4:$R$9,2,0)</f>
        <v>0.45</v>
      </c>
      <c r="U17" s="125" t="s">
        <v>265</v>
      </c>
      <c r="V17" s="125" t="s">
        <v>266</v>
      </c>
      <c r="W17" s="125" t="s">
        <v>267</v>
      </c>
      <c r="X17" s="126">
        <f>IF(Q17="Probabilidad",($J$13*T17),IF(Q17="Impacto"," "))</f>
        <v>0.27</v>
      </c>
      <c r="Y17" s="126" t="str">
        <f>IF(Z17&lt;=20%,'Tabla probabilidad'!$B$5,IF(Z17&lt;=40%,'Tabla probabilidad'!$B$6,IF(Z17&lt;=60%,'Tabla probabilidad'!$B$7,IF(Z17&lt;=80%,'Tabla probabilidad'!$B$8,IF(Z17&lt;=100%,'Tabla probabilidad'!$B$9)))))</f>
        <v>Baja</v>
      </c>
      <c r="Z17" s="126">
        <f>IF(R17="Preventivo",(J17-(J17*T17)),IF(R17="Detectivo",(J17-(J17*T17)),IF(R17="Correctivo",(J17))))</f>
        <v>0.32999999999999996</v>
      </c>
      <c r="AA17" s="351" t="str">
        <f>IF(AB17&lt;=20%,'Tabla probabilidad'!$B$5,IF(AB17&lt;=40%,'Tabla probabilidad'!$B$6,IF(AB17&lt;=60%,'Tabla probabilidad'!$B$7,IF(AB17&lt;=80%,'Tabla probabilidad'!$B$8,IF(AB17&lt;=100%,'Tabla probabilidad'!$B$9)))))</f>
        <v>Baja</v>
      </c>
      <c r="AB17" s="351">
        <f>AVERAGE(Z17:Z17)</f>
        <v>0.32999999999999996</v>
      </c>
      <c r="AC17" s="126" t="str">
        <f t="shared" ref="AC17" si="4">IF(AD17&lt;=20%,"Leve",IF(AD17&lt;=40%,"Menor",IF(AD17&lt;=60%,"Moderado",IF(AD17&lt;=80%,"Mayor",IF(AD17&lt;=100%,"Catastrófico")))))</f>
        <v>Moderado</v>
      </c>
      <c r="AD17" s="126">
        <f>IF(Q17="Probabilidad",(($M$13-0)),IF(Q17="Impacto",($M$13-($M$13*T17))))</f>
        <v>0.6</v>
      </c>
      <c r="AE17" s="351" t="str">
        <f>IF(AF17&lt;=20%,"Leve",IF(AF17&lt;=40%,"Menor",IF(AF17&lt;=60%,"Moderado",IF(AF17&lt;=80%,"Mayor",IF(AF17&lt;=100%,"Catastrófico")))))</f>
        <v>Moderado</v>
      </c>
      <c r="AF17" s="351">
        <f>AVERAGE(AD17:AD17)</f>
        <v>0.6</v>
      </c>
      <c r="AG17" s="347" t="str">
        <f>VLOOKUP(AA17&amp;AE17,Hoja1!$B$4:$C$28,2,0)</f>
        <v>Moderado</v>
      </c>
      <c r="AH17" s="347" t="s">
        <v>261</v>
      </c>
      <c r="AI17" s="347"/>
      <c r="AJ17" s="347"/>
      <c r="AK17" s="148"/>
      <c r="AL17" s="148"/>
      <c r="AM17" s="184"/>
      <c r="AN17" s="125"/>
    </row>
    <row r="18" spans="1:40" ht="54" customHeight="1" thickBot="1">
      <c r="A18" s="348"/>
      <c r="B18" s="348"/>
      <c r="C18" s="348"/>
      <c r="D18" s="348"/>
      <c r="E18" s="348"/>
      <c r="F18" s="348"/>
      <c r="G18" s="348"/>
      <c r="H18" s="348"/>
      <c r="I18" s="403"/>
      <c r="J18" s="352"/>
      <c r="K18" s="348"/>
      <c r="L18" s="348"/>
      <c r="M18" s="348"/>
      <c r="N18" s="348"/>
      <c r="O18" s="125">
        <v>2</v>
      </c>
      <c r="P18" s="150" t="s">
        <v>285</v>
      </c>
      <c r="Q18" s="125" t="s">
        <v>276</v>
      </c>
      <c r="R18" s="125" t="s">
        <v>263</v>
      </c>
      <c r="S18" s="125" t="s">
        <v>264</v>
      </c>
      <c r="T18" s="126">
        <v>0.45</v>
      </c>
      <c r="U18" s="125" t="s">
        <v>265</v>
      </c>
      <c r="V18" s="125" t="s">
        <v>266</v>
      </c>
      <c r="W18" s="125" t="s">
        <v>267</v>
      </c>
      <c r="X18" s="126"/>
      <c r="Y18" s="126"/>
      <c r="Z18" s="126"/>
      <c r="AA18" s="352"/>
      <c r="AB18" s="352"/>
      <c r="AC18" s="126"/>
      <c r="AD18" s="126"/>
      <c r="AE18" s="352"/>
      <c r="AF18" s="352"/>
      <c r="AG18" s="348"/>
      <c r="AH18" s="348"/>
      <c r="AI18" s="348"/>
      <c r="AJ18" s="348"/>
      <c r="AK18" s="148"/>
      <c r="AL18" s="148"/>
      <c r="AM18" s="184"/>
      <c r="AN18" s="125"/>
    </row>
    <row r="19" spans="1:40" ht="45.75" customHeight="1" thickBot="1">
      <c r="A19" s="348"/>
      <c r="B19" s="348"/>
      <c r="C19" s="348"/>
      <c r="D19" s="348"/>
      <c r="E19" s="348"/>
      <c r="F19" s="348"/>
      <c r="G19" s="348"/>
      <c r="H19" s="348"/>
      <c r="I19" s="403"/>
      <c r="J19" s="352"/>
      <c r="K19" s="348"/>
      <c r="L19" s="348"/>
      <c r="M19" s="348"/>
      <c r="N19" s="348"/>
      <c r="O19" s="125">
        <v>3</v>
      </c>
      <c r="P19" s="150" t="s">
        <v>286</v>
      </c>
      <c r="Q19" s="125" t="s">
        <v>276</v>
      </c>
      <c r="R19" s="125" t="s">
        <v>263</v>
      </c>
      <c r="S19" s="125" t="s">
        <v>264</v>
      </c>
      <c r="T19" s="126">
        <v>0.45</v>
      </c>
      <c r="U19" s="125" t="s">
        <v>265</v>
      </c>
      <c r="V19" s="125" t="s">
        <v>266</v>
      </c>
      <c r="W19" s="125" t="s">
        <v>267</v>
      </c>
      <c r="X19" s="126"/>
      <c r="Y19" s="126"/>
      <c r="Z19" s="126"/>
      <c r="AA19" s="352"/>
      <c r="AB19" s="352"/>
      <c r="AC19" s="126"/>
      <c r="AD19" s="126"/>
      <c r="AE19" s="352"/>
      <c r="AF19" s="352"/>
      <c r="AG19" s="348"/>
      <c r="AH19" s="348"/>
      <c r="AI19" s="348"/>
      <c r="AJ19" s="348"/>
      <c r="AK19" s="148"/>
      <c r="AL19" s="148"/>
      <c r="AM19" s="184"/>
      <c r="AN19" s="125"/>
    </row>
    <row r="20" spans="1:40" ht="87" customHeight="1" thickBot="1">
      <c r="A20" s="354"/>
      <c r="B20" s="354"/>
      <c r="C20" s="354"/>
      <c r="D20" s="354"/>
      <c r="E20" s="354"/>
      <c r="F20" s="354"/>
      <c r="G20" s="354"/>
      <c r="H20" s="354"/>
      <c r="I20" s="404"/>
      <c r="J20" s="353"/>
      <c r="K20" s="354"/>
      <c r="L20" s="354"/>
      <c r="M20" s="354"/>
      <c r="N20" s="354"/>
      <c r="O20" s="125">
        <v>4</v>
      </c>
      <c r="P20" s="150" t="s">
        <v>287</v>
      </c>
      <c r="Q20" s="125" t="s">
        <v>276</v>
      </c>
      <c r="R20" s="125" t="s">
        <v>263</v>
      </c>
      <c r="S20" s="125" t="s">
        <v>264</v>
      </c>
      <c r="T20" s="126">
        <v>0.45</v>
      </c>
      <c r="U20" s="125" t="s">
        <v>265</v>
      </c>
      <c r="V20" s="125" t="s">
        <v>266</v>
      </c>
      <c r="W20" s="125" t="s">
        <v>267</v>
      </c>
      <c r="X20" s="126"/>
      <c r="Y20" s="126"/>
      <c r="Z20" s="126"/>
      <c r="AA20" s="353"/>
      <c r="AB20" s="353"/>
      <c r="AC20" s="126"/>
      <c r="AD20" s="126"/>
      <c r="AE20" s="353"/>
      <c r="AF20" s="353"/>
      <c r="AG20" s="354"/>
      <c r="AH20" s="354"/>
      <c r="AI20" s="354"/>
      <c r="AJ20" s="354"/>
      <c r="AK20" s="148"/>
      <c r="AL20" s="148"/>
      <c r="AM20" s="184"/>
      <c r="AN20" s="125"/>
    </row>
    <row r="21" spans="1:40" ht="57" customHeight="1">
      <c r="A21" s="368">
        <v>4</v>
      </c>
      <c r="B21" s="347" t="s">
        <v>288</v>
      </c>
      <c r="C21" s="368" t="s">
        <v>289</v>
      </c>
      <c r="D21" s="398" t="s">
        <v>290</v>
      </c>
      <c r="E21" s="368" t="s">
        <v>291</v>
      </c>
      <c r="F21" s="368" t="s">
        <v>292</v>
      </c>
      <c r="G21" s="368" t="s">
        <v>293</v>
      </c>
      <c r="H21" s="368">
        <v>10000</v>
      </c>
      <c r="I21" s="397" t="str">
        <f>IF(H21&lt;=2,'Tabla probabilidad'!$B$5,IF(H21&lt;=24,'Tabla probabilidad'!$B$6,IF(H21&lt;=500,'Tabla probabilidad'!$B$7,IF(H21&lt;=5000,'Tabla probabilidad'!$B$8,IF(H21&gt;5000,'Tabla probabilidad'!$B$9)))))</f>
        <v>Muy Alta</v>
      </c>
      <c r="J21" s="394">
        <f>IF(H21&lt;=2,'Tabla probabilidad'!$D$5,IF(H21&lt;=24,'Tabla probabilidad'!$D$6,IF(H21&lt;=500,'Tabla probabilidad'!$D$7,IF(H21&lt;=5000,'Tabla probabilidad'!$D$8,IF(H21&gt;5000,'Tabla probabilidad'!$D$9)))))</f>
        <v>1</v>
      </c>
      <c r="K21" s="368" t="s">
        <v>294</v>
      </c>
      <c r="L21" s="368"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Mayor</v>
      </c>
      <c r="M21" s="368"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80%</v>
      </c>
      <c r="N21" s="368" t="str">
        <f>VLOOKUP((I21&amp;L21),Hoja1!$B$4:$C$28,2,0)</f>
        <v xml:space="preserve">Alto </v>
      </c>
      <c r="O21" s="125">
        <v>1</v>
      </c>
      <c r="P21" s="151" t="s">
        <v>295</v>
      </c>
      <c r="Q21" s="125" t="str">
        <f t="shared" si="0"/>
        <v>Probabilidad</v>
      </c>
      <c r="R21" s="125" t="s">
        <v>263</v>
      </c>
      <c r="S21" s="125" t="s">
        <v>264</v>
      </c>
      <c r="T21" s="126">
        <f>VLOOKUP(R21&amp;S21,Hoja1!$Q$4:$R$9,2,0)</f>
        <v>0.45</v>
      </c>
      <c r="U21" s="125" t="s">
        <v>265</v>
      </c>
      <c r="V21" s="125" t="s">
        <v>266</v>
      </c>
      <c r="W21" s="125" t="s">
        <v>267</v>
      </c>
      <c r="X21" s="126">
        <f>IF(Q21="Probabilidad",($J$21*T21),IF(Q21="Impacto","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351" t="str">
        <f>IF(AB21&lt;=20%,'Tabla probabilidad'!$B$5,IF(AB21&lt;=40%,'Tabla probabilidad'!$B$6,IF(AB21&lt;=60%,'Tabla probabilidad'!$B$7,IF(AB21&lt;=80%,'Tabla probabilidad'!$B$8,IF(AB21&lt;=100%,'Tabla probabilidad'!$B$9)))))</f>
        <v>Media</v>
      </c>
      <c r="AB21" s="351">
        <f>AVERAGE(Z21:Z25)</f>
        <v>0.59000000000000008</v>
      </c>
      <c r="AC21" s="126" t="str">
        <f t="shared" si="1"/>
        <v>Mayor</v>
      </c>
      <c r="AD21" s="126">
        <f>IF(Q21="Probabilidad",(($M$21-0)),IF(Q21="Impacto",($M$21-($M$21*T21))))</f>
        <v>0.8</v>
      </c>
      <c r="AE21" s="351" t="str">
        <f>IF(AF21&lt;=20%,"Leve",IF(AF21&lt;=40%,"Menor",IF(AF21&lt;=60%,"Moderado",IF(AF21&lt;=80%,"Mayor",IF(AF21&lt;=100%,"Catastrófico")))))</f>
        <v>Mayor</v>
      </c>
      <c r="AF21" s="351">
        <f>AVERAGE(AD21:AD25)</f>
        <v>0.8</v>
      </c>
      <c r="AG21" s="347" t="str">
        <f>VLOOKUP(AA21&amp;AE21,Hoja1!$B$4:$C$28,2,0)</f>
        <v xml:space="preserve">Alto </v>
      </c>
      <c r="AH21" s="347" t="s">
        <v>296</v>
      </c>
      <c r="AI21" s="347"/>
      <c r="AJ21" s="347"/>
      <c r="AK21" s="347"/>
      <c r="AL21" s="347"/>
      <c r="AM21" s="349"/>
      <c r="AN21" s="368"/>
    </row>
    <row r="22" spans="1:40" ht="42.75" customHeight="1">
      <c r="A22" s="368"/>
      <c r="B22" s="348"/>
      <c r="C22" s="368"/>
      <c r="D22" s="399"/>
      <c r="E22" s="368"/>
      <c r="F22" s="368"/>
      <c r="G22" s="368"/>
      <c r="H22" s="368"/>
      <c r="I22" s="397"/>
      <c r="J22" s="394"/>
      <c r="K22" s="368"/>
      <c r="L22" s="395"/>
      <c r="M22" s="395"/>
      <c r="N22" s="368"/>
      <c r="O22" s="125">
        <v>2</v>
      </c>
      <c r="P22" s="151" t="s">
        <v>297</v>
      </c>
      <c r="Q22" s="125" t="str">
        <f t="shared" si="0"/>
        <v>Probabilidad</v>
      </c>
      <c r="R22" s="125" t="s">
        <v>263</v>
      </c>
      <c r="S22" s="125" t="s">
        <v>264</v>
      </c>
      <c r="T22" s="126">
        <f>VLOOKUP(R22&amp;S22,Hoja1!$Q$4:$R$9,2,0)</f>
        <v>0.45</v>
      </c>
      <c r="U22" s="125" t="s">
        <v>265</v>
      </c>
      <c r="V22" s="125" t="s">
        <v>266</v>
      </c>
      <c r="W22" s="125" t="s">
        <v>267</v>
      </c>
      <c r="X22" s="126">
        <f t="shared" ref="X22:X25" si="5">IF(Q22="Probabilidad",($J$21*T22),IF(Q22="Impacto","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352"/>
      <c r="AB22" s="352"/>
      <c r="AC22" s="126" t="str">
        <f t="shared" si="1"/>
        <v>Mayor</v>
      </c>
      <c r="AD22" s="126">
        <f t="shared" ref="AD22:AD25" si="6">IF(Q22="Probabilidad",(($M$21-0)),IF(Q22="Impacto",($M$21-($M$21*T22))))</f>
        <v>0.8</v>
      </c>
      <c r="AE22" s="352"/>
      <c r="AF22" s="352"/>
      <c r="AG22" s="348"/>
      <c r="AH22" s="348"/>
      <c r="AI22" s="348"/>
      <c r="AJ22" s="348"/>
      <c r="AK22" s="348"/>
      <c r="AL22" s="348"/>
      <c r="AM22" s="350"/>
      <c r="AN22" s="368"/>
    </row>
    <row r="23" spans="1:40" ht="75.75" customHeight="1">
      <c r="A23" s="368"/>
      <c r="B23" s="348"/>
      <c r="C23" s="368"/>
      <c r="D23" s="399"/>
      <c r="E23" s="368"/>
      <c r="F23" s="368"/>
      <c r="G23" s="368"/>
      <c r="H23" s="368"/>
      <c r="I23" s="397"/>
      <c r="J23" s="394"/>
      <c r="K23" s="368"/>
      <c r="L23" s="395"/>
      <c r="M23" s="395"/>
      <c r="N23" s="368"/>
      <c r="O23" s="125">
        <v>3</v>
      </c>
      <c r="P23" s="151" t="s">
        <v>298</v>
      </c>
      <c r="Q23" s="125" t="str">
        <f t="shared" si="0"/>
        <v>Probabilidad</v>
      </c>
      <c r="R23" s="125" t="s">
        <v>263</v>
      </c>
      <c r="S23" s="125" t="s">
        <v>264</v>
      </c>
      <c r="T23" s="126">
        <f>VLOOKUP(R23&amp;S23,Hoja1!$Q$4:$R$9,2,0)</f>
        <v>0.45</v>
      </c>
      <c r="U23" s="125" t="s">
        <v>265</v>
      </c>
      <c r="V23" s="125" t="s">
        <v>266</v>
      </c>
      <c r="W23" s="125" t="s">
        <v>267</v>
      </c>
      <c r="X23" s="126">
        <f t="shared" si="5"/>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352"/>
      <c r="AB23" s="352"/>
      <c r="AC23" s="126" t="str">
        <f t="shared" si="1"/>
        <v>Mayor</v>
      </c>
      <c r="AD23" s="126">
        <f t="shared" si="6"/>
        <v>0.8</v>
      </c>
      <c r="AE23" s="352"/>
      <c r="AF23" s="352"/>
      <c r="AG23" s="348"/>
      <c r="AH23" s="348"/>
      <c r="AI23" s="348"/>
      <c r="AJ23" s="348"/>
      <c r="AK23" s="348"/>
      <c r="AL23" s="348"/>
      <c r="AM23" s="350"/>
      <c r="AN23" s="368"/>
    </row>
    <row r="24" spans="1:40" ht="72" customHeight="1" thickBot="1">
      <c r="A24" s="368"/>
      <c r="B24" s="348"/>
      <c r="C24" s="368"/>
      <c r="D24" s="399"/>
      <c r="E24" s="368"/>
      <c r="F24" s="368"/>
      <c r="G24" s="368"/>
      <c r="H24" s="368"/>
      <c r="I24" s="397"/>
      <c r="J24" s="394"/>
      <c r="K24" s="368"/>
      <c r="L24" s="395"/>
      <c r="M24" s="395"/>
      <c r="N24" s="368"/>
      <c r="O24" s="125">
        <v>4</v>
      </c>
      <c r="P24" s="152" t="s">
        <v>299</v>
      </c>
      <c r="Q24" s="125" t="str">
        <f t="shared" si="0"/>
        <v>Probabilidad</v>
      </c>
      <c r="R24" s="125" t="s">
        <v>300</v>
      </c>
      <c r="S24" s="125" t="s">
        <v>264</v>
      </c>
      <c r="T24" s="126">
        <f>VLOOKUP(R24&amp;S24,Hoja1!$Q$4:$R$9,2,0)</f>
        <v>0.35</v>
      </c>
      <c r="U24" s="125" t="s">
        <v>265</v>
      </c>
      <c r="V24" s="125" t="s">
        <v>266</v>
      </c>
      <c r="W24" s="125" t="s">
        <v>267</v>
      </c>
      <c r="X24" s="126">
        <f t="shared" si="5"/>
        <v>0.35</v>
      </c>
      <c r="Y24" s="126" t="str">
        <f>IF(Z24&lt;=20%,'Tabla probabilidad'!$B$5,IF(Z24&lt;=40%,'Tabla probabilidad'!$B$6,IF(Z24&lt;=60%,'Tabla probabilidad'!$B$7,IF(Z24&lt;=80%,'Tabla probabilidad'!$B$8,IF(Z24&lt;=100%,'Tabla probabilidad'!$B$9)))))</f>
        <v>Alta</v>
      </c>
      <c r="Z24" s="126">
        <f>IF(R24="Preventivo",(J21-(J21*T24)),IF(R24="Detectivo",(J21-(J21*T24)),IF(R24="Correctivo",(J21))))</f>
        <v>0.65</v>
      </c>
      <c r="AA24" s="352"/>
      <c r="AB24" s="352"/>
      <c r="AC24" s="126" t="str">
        <f t="shared" si="1"/>
        <v>Mayor</v>
      </c>
      <c r="AD24" s="126">
        <f t="shared" si="6"/>
        <v>0.8</v>
      </c>
      <c r="AE24" s="352"/>
      <c r="AF24" s="352"/>
      <c r="AG24" s="348"/>
      <c r="AH24" s="348"/>
      <c r="AI24" s="348"/>
      <c r="AJ24" s="348"/>
      <c r="AK24" s="348"/>
      <c r="AL24" s="348"/>
      <c r="AM24" s="350"/>
      <c r="AN24" s="368"/>
    </row>
    <row r="25" spans="1:40" ht="74.25" customHeight="1" thickBot="1">
      <c r="A25" s="368"/>
      <c r="B25" s="354"/>
      <c r="C25" s="368"/>
      <c r="D25" s="400"/>
      <c r="E25" s="368"/>
      <c r="F25" s="368"/>
      <c r="G25" s="368"/>
      <c r="H25" s="368"/>
      <c r="I25" s="397"/>
      <c r="J25" s="394"/>
      <c r="K25" s="368"/>
      <c r="L25" s="395"/>
      <c r="M25" s="395"/>
      <c r="N25" s="368"/>
      <c r="O25" s="125">
        <v>5</v>
      </c>
      <c r="P25" s="147" t="s">
        <v>301</v>
      </c>
      <c r="Q25" s="125" t="str">
        <f t="shared" si="0"/>
        <v>Probabilidad</v>
      </c>
      <c r="R25" s="125" t="s">
        <v>300</v>
      </c>
      <c r="S25" s="125" t="s">
        <v>264</v>
      </c>
      <c r="T25" s="126">
        <f>VLOOKUP(R25&amp;S25,Hoja1!$Q$4:$R$9,2,0)</f>
        <v>0.35</v>
      </c>
      <c r="U25" s="125" t="s">
        <v>265</v>
      </c>
      <c r="V25" s="125" t="s">
        <v>266</v>
      </c>
      <c r="W25" s="125" t="s">
        <v>267</v>
      </c>
      <c r="X25" s="126">
        <f t="shared" si="5"/>
        <v>0.35</v>
      </c>
      <c r="Y25" s="126" t="str">
        <f>IF(Z25&lt;=20%,'Tabla probabilidad'!$B$5,IF(Z25&lt;=40%,'Tabla probabilidad'!$B$6,IF(Z25&lt;=60%,'Tabla probabilidad'!$B$7,IF(Z25&lt;=80%,'Tabla probabilidad'!$B$8,IF(Z25&lt;=100%,'Tabla probabilidad'!$B$9)))))</f>
        <v>Alta</v>
      </c>
      <c r="Z25" s="126">
        <f>IF(R25="Preventivo",(J21-(J21*T25)),IF(R25="Detectivo",(J21-(J21*T25)),IF(R25="Correctivo",(J21))))</f>
        <v>0.65</v>
      </c>
      <c r="AA25" s="353"/>
      <c r="AB25" s="353"/>
      <c r="AC25" s="126" t="str">
        <f t="shared" si="1"/>
        <v>Mayor</v>
      </c>
      <c r="AD25" s="126">
        <f t="shared" si="6"/>
        <v>0.8</v>
      </c>
      <c r="AE25" s="353"/>
      <c r="AF25" s="353"/>
      <c r="AG25" s="354"/>
      <c r="AH25" s="354"/>
      <c r="AI25" s="354"/>
      <c r="AJ25" s="354"/>
      <c r="AK25" s="354"/>
      <c r="AL25" s="354"/>
      <c r="AM25" s="402"/>
      <c r="AN25" s="368"/>
    </row>
    <row r="26" spans="1:40" ht="48" customHeight="1">
      <c r="A26" s="368">
        <v>5</v>
      </c>
      <c r="B26" s="347" t="s">
        <v>302</v>
      </c>
      <c r="C26" s="368" t="s">
        <v>303</v>
      </c>
      <c r="D26" s="398" t="s">
        <v>304</v>
      </c>
      <c r="E26" s="368" t="s">
        <v>305</v>
      </c>
      <c r="F26" s="368" t="s">
        <v>306</v>
      </c>
      <c r="G26" s="368" t="s">
        <v>307</v>
      </c>
      <c r="H26" s="368">
        <v>10000</v>
      </c>
      <c r="I26" s="397" t="str">
        <f>IF(H26&lt;=2,'Tabla probabilidad'!$B$5,IF(H26&lt;=24,'Tabla probabilidad'!$B$6,IF(H26&lt;=500,'Tabla probabilidad'!$B$7,IF(H26&lt;=5000,'Tabla probabilidad'!$B$8,IF(H26&gt;5000,'Tabla probabilidad'!$B$9)))))</f>
        <v>Muy Alta</v>
      </c>
      <c r="J26" s="394">
        <f>IF(H26&lt;=2,'Tabla probabilidad'!$D$5,IF(H26&lt;=24,'Tabla probabilidad'!$D$6,IF(H26&lt;=500,'Tabla probabilidad'!$D$7,IF(H26&lt;=5000,'Tabla probabilidad'!$D$8,IF(H26&gt;5000,'Tabla probabilidad'!$D$9)))))</f>
        <v>1</v>
      </c>
      <c r="K26" s="368" t="s">
        <v>308</v>
      </c>
      <c r="L26" s="368"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368"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368" t="str">
        <f>VLOOKUP((I26&amp;L26),Hoja1!$B$4:$C$28,2,0)</f>
        <v xml:space="preserve">Alto </v>
      </c>
      <c r="O26" s="125">
        <v>1</v>
      </c>
      <c r="P26" s="151" t="s">
        <v>309</v>
      </c>
      <c r="Q26" s="125" t="str">
        <f t="shared" si="0"/>
        <v>Probabilidad</v>
      </c>
      <c r="R26" s="125" t="s">
        <v>263</v>
      </c>
      <c r="S26" s="125" t="s">
        <v>264</v>
      </c>
      <c r="T26" s="126">
        <f>VLOOKUP(R26&amp;S26,Hoja1!$Q$4:$R$9,2,0)</f>
        <v>0.45</v>
      </c>
      <c r="U26" s="125" t="s">
        <v>265</v>
      </c>
      <c r="V26" s="125" t="s">
        <v>266</v>
      </c>
      <c r="W26" s="125" t="s">
        <v>267</v>
      </c>
      <c r="X26" s="126">
        <f>IF(Q26="Probabilidad",($J$26*T26),IF(Q26="Impacto"," "))</f>
        <v>0.45</v>
      </c>
      <c r="Y26" s="126" t="str">
        <f>IF(Z26&lt;=20%,'Tabla probabilidad'!$B$5,IF(Z26&lt;=40%,'Tabla probabilidad'!$B$6,IF(Z26&lt;=60%,'Tabla probabilidad'!$B$7,IF(Z26&lt;=80%,'Tabla probabilidad'!$B$8,IF(Z26&lt;=100%,'Tabla probabilidad'!$B$9)))))</f>
        <v>Media</v>
      </c>
      <c r="Z26" s="126">
        <f>IF(R26="Preventivo",(J26-(J26*T26)),IF(R26="Detectivo",(J26-(J26*T26)),IF(R26="Correctivo",(J26))))</f>
        <v>0.55000000000000004</v>
      </c>
      <c r="AA26" s="351" t="str">
        <f>IF(AB26&lt;=20%,'Tabla probabilidad'!$B$5,IF(AB26&lt;=40%,'Tabla probabilidad'!$B$6,IF(AB26&lt;=60%,'Tabla probabilidad'!$B$7,IF(AB26&lt;=80%,'Tabla probabilidad'!$B$8,IF(AB26&lt;=100%,'Tabla probabilidad'!$B$9)))))</f>
        <v>Media</v>
      </c>
      <c r="AB26" s="351">
        <f>AVERAGE(Z26:Z30)</f>
        <v>0.55000000000000004</v>
      </c>
      <c r="AC26" s="126" t="str">
        <f t="shared" si="1"/>
        <v>Moderado</v>
      </c>
      <c r="AD26" s="126">
        <f>IF(Q26="Probabilidad",(($M$26-0)),IF(Q26="Impacto",($M$26-($M$26*T26))))</f>
        <v>0.6</v>
      </c>
      <c r="AE26" s="351" t="str">
        <f>IF(AF26&lt;=20%,"Leve",IF(AF26&lt;=40%,"Menor",IF(AF26&lt;=60%,"Moderado",IF(AF26&lt;=80%,"Mayor",IF(AF26&lt;=100%,"Catastrófico")))))</f>
        <v>Moderado</v>
      </c>
      <c r="AF26" s="351">
        <f>AVERAGE(AD26:AD30)</f>
        <v>0.6</v>
      </c>
      <c r="AG26" s="347" t="str">
        <f>VLOOKUP(AA26&amp;AE26,Hoja1!$B$4:$C$28,2,0)</f>
        <v>Moderado</v>
      </c>
      <c r="AH26" s="347" t="s">
        <v>261</v>
      </c>
      <c r="AI26" s="347"/>
      <c r="AJ26" s="347"/>
      <c r="AK26" s="347"/>
      <c r="AL26" s="347"/>
      <c r="AM26" s="349"/>
      <c r="AN26" s="368"/>
    </row>
    <row r="27" spans="1:40" ht="55.5" customHeight="1">
      <c r="A27" s="368"/>
      <c r="B27" s="348"/>
      <c r="C27" s="368"/>
      <c r="D27" s="399"/>
      <c r="E27" s="368"/>
      <c r="F27" s="368"/>
      <c r="G27" s="368"/>
      <c r="H27" s="368"/>
      <c r="I27" s="397"/>
      <c r="J27" s="394"/>
      <c r="K27" s="368"/>
      <c r="L27" s="395"/>
      <c r="M27" s="395"/>
      <c r="N27" s="368"/>
      <c r="O27" s="125">
        <v>2</v>
      </c>
      <c r="P27" s="151" t="s">
        <v>310</v>
      </c>
      <c r="Q27" s="125" t="str">
        <f t="shared" si="0"/>
        <v>Probabilidad</v>
      </c>
      <c r="R27" s="125" t="s">
        <v>263</v>
      </c>
      <c r="S27" s="125" t="s">
        <v>264</v>
      </c>
      <c r="T27" s="126">
        <f>VLOOKUP(R27&amp;S27,Hoja1!$Q$4:$R$9,2,0)</f>
        <v>0.45</v>
      </c>
      <c r="U27" s="125" t="s">
        <v>265</v>
      </c>
      <c r="V27" s="125" t="s">
        <v>266</v>
      </c>
      <c r="W27" s="125" t="s">
        <v>267</v>
      </c>
      <c r="X27" s="126">
        <f t="shared" ref="X27:X30" si="7">IF(Q27="Probabilidad",($J$26*T27),IF(Q27="Impacto"," "))</f>
        <v>0.45</v>
      </c>
      <c r="Y27" s="126" t="str">
        <f>IF(Z27&lt;=20%,'Tabla probabilidad'!$B$5,IF(Z27&lt;=40%,'Tabla probabilidad'!$B$6,IF(Z27&lt;=60%,'Tabla probabilidad'!$B$7,IF(Z27&lt;=80%,'Tabla probabilidad'!$B$8,IF(Z27&lt;=100%,'Tabla probabilidad'!$B$9)))))</f>
        <v>Media</v>
      </c>
      <c r="Z27" s="126">
        <f>IF(R27="Preventivo",(J26-(J26*T27)),IF(R27="Detectivo",(J26-(J26*T27)),IF(R27="Correctivo",(J26))))</f>
        <v>0.55000000000000004</v>
      </c>
      <c r="AA27" s="352"/>
      <c r="AB27" s="352"/>
      <c r="AC27" s="126" t="str">
        <f t="shared" si="1"/>
        <v>Moderado</v>
      </c>
      <c r="AD27" s="126">
        <f t="shared" ref="AD27:AD30" si="8">IF(Q27="Probabilidad",(($M$26-0)),IF(Q27="Impacto",($M$26-($M$26*T27))))</f>
        <v>0.6</v>
      </c>
      <c r="AE27" s="352"/>
      <c r="AF27" s="352"/>
      <c r="AG27" s="348"/>
      <c r="AH27" s="348"/>
      <c r="AI27" s="348"/>
      <c r="AJ27" s="348"/>
      <c r="AK27" s="348"/>
      <c r="AL27" s="348"/>
      <c r="AM27" s="350"/>
      <c r="AN27" s="368"/>
    </row>
    <row r="28" spans="1:40" ht="42" customHeight="1">
      <c r="A28" s="368"/>
      <c r="B28" s="348"/>
      <c r="C28" s="368"/>
      <c r="D28" s="399"/>
      <c r="E28" s="368"/>
      <c r="F28" s="368"/>
      <c r="G28" s="368"/>
      <c r="H28" s="368"/>
      <c r="I28" s="397"/>
      <c r="J28" s="394"/>
      <c r="K28" s="368"/>
      <c r="L28" s="395"/>
      <c r="M28" s="395"/>
      <c r="N28" s="368"/>
      <c r="O28" s="125">
        <v>3</v>
      </c>
      <c r="P28" s="151" t="s">
        <v>311</v>
      </c>
      <c r="Q28" s="125" t="str">
        <f t="shared" si="0"/>
        <v>Probabilidad</v>
      </c>
      <c r="R28" s="125" t="s">
        <v>263</v>
      </c>
      <c r="S28" s="125" t="s">
        <v>264</v>
      </c>
      <c r="T28" s="126">
        <f>VLOOKUP(R28&amp;S28,Hoja1!$Q$4:$R$9,2,0)</f>
        <v>0.45</v>
      </c>
      <c r="U28" s="125" t="s">
        <v>265</v>
      </c>
      <c r="V28" s="125" t="s">
        <v>266</v>
      </c>
      <c r="W28" s="125" t="s">
        <v>267</v>
      </c>
      <c r="X28" s="126">
        <f t="shared" si="7"/>
        <v>0.45</v>
      </c>
      <c r="Y28" s="126" t="str">
        <f>IF(Z28&lt;=20%,'Tabla probabilidad'!$B$5,IF(Z28&lt;=40%,'Tabla probabilidad'!$B$6,IF(Z28&lt;=60%,'Tabla probabilidad'!$B$7,IF(Z28&lt;=80%,'Tabla probabilidad'!$B$8,IF(Z28&lt;=100%,'Tabla probabilidad'!$B$9)))))</f>
        <v>Media</v>
      </c>
      <c r="Z28" s="126">
        <f>IF(R28="Preventivo",(J26-(J26*T28)),IF(R28="Detectivo",(J26-(J26*T28)),IF(R28="Correctivo",(J26))))</f>
        <v>0.55000000000000004</v>
      </c>
      <c r="AA28" s="352"/>
      <c r="AB28" s="352"/>
      <c r="AC28" s="126" t="str">
        <f t="shared" si="1"/>
        <v>Moderado</v>
      </c>
      <c r="AD28" s="126">
        <f t="shared" si="8"/>
        <v>0.6</v>
      </c>
      <c r="AE28" s="352"/>
      <c r="AF28" s="352"/>
      <c r="AG28" s="348"/>
      <c r="AH28" s="348"/>
      <c r="AI28" s="348"/>
      <c r="AJ28" s="348"/>
      <c r="AK28" s="348"/>
      <c r="AL28" s="348"/>
      <c r="AM28" s="350"/>
      <c r="AN28" s="368"/>
    </row>
    <row r="29" spans="1:40" ht="96.75" customHeight="1" thickBot="1">
      <c r="A29" s="368"/>
      <c r="B29" s="348"/>
      <c r="C29" s="368"/>
      <c r="D29" s="399"/>
      <c r="E29" s="368"/>
      <c r="F29" s="368"/>
      <c r="G29" s="368"/>
      <c r="H29" s="368"/>
      <c r="I29" s="397"/>
      <c r="J29" s="394"/>
      <c r="K29" s="368"/>
      <c r="L29" s="395"/>
      <c r="M29" s="395"/>
      <c r="N29" s="368"/>
      <c r="O29" s="125">
        <v>4</v>
      </c>
      <c r="P29" s="152" t="s">
        <v>312</v>
      </c>
      <c r="Q29" s="125" t="str">
        <f t="shared" si="0"/>
        <v>Probabilidad</v>
      </c>
      <c r="R29" s="125" t="s">
        <v>263</v>
      </c>
      <c r="S29" s="125" t="s">
        <v>264</v>
      </c>
      <c r="T29" s="126">
        <f>VLOOKUP(R29&amp;S29,Hoja1!$Q$4:$R$9,2,0)</f>
        <v>0.45</v>
      </c>
      <c r="U29" s="125" t="s">
        <v>265</v>
      </c>
      <c r="V29" s="125" t="s">
        <v>266</v>
      </c>
      <c r="W29" s="125" t="s">
        <v>267</v>
      </c>
      <c r="X29" s="126">
        <f t="shared" si="7"/>
        <v>0.45</v>
      </c>
      <c r="Y29" s="126" t="str">
        <f>IF(Z29&lt;=20%,'Tabla probabilidad'!$B$5,IF(Z29&lt;=40%,'Tabla probabilidad'!$B$6,IF(Z29&lt;=60%,'Tabla probabilidad'!$B$7,IF(Z29&lt;=80%,'Tabla probabilidad'!$B$8,IF(Z29&lt;=100%,'Tabla probabilidad'!$B$9)))))</f>
        <v>Media</v>
      </c>
      <c r="Z29" s="126">
        <f>IF(R29="Preventivo",(J26-(J26*T29)),IF(R29="Detectivo",(J26-(J26*T29)),IF(R29="Correctivo",(J26))))</f>
        <v>0.55000000000000004</v>
      </c>
      <c r="AA29" s="352"/>
      <c r="AB29" s="352"/>
      <c r="AC29" s="126" t="str">
        <f t="shared" si="1"/>
        <v>Moderado</v>
      </c>
      <c r="AD29" s="126">
        <f t="shared" si="8"/>
        <v>0.6</v>
      </c>
      <c r="AE29" s="352"/>
      <c r="AF29" s="352"/>
      <c r="AG29" s="348"/>
      <c r="AH29" s="348"/>
      <c r="AI29" s="348"/>
      <c r="AJ29" s="348"/>
      <c r="AK29" s="348"/>
      <c r="AL29" s="348"/>
      <c r="AM29" s="350"/>
      <c r="AN29" s="368"/>
    </row>
    <row r="30" spans="1:40" ht="104.25" customHeight="1">
      <c r="A30" s="347"/>
      <c r="B30" s="354"/>
      <c r="C30" s="368"/>
      <c r="D30" s="399"/>
      <c r="E30" s="347"/>
      <c r="F30" s="347"/>
      <c r="G30" s="368"/>
      <c r="H30" s="347"/>
      <c r="I30" s="401"/>
      <c r="J30" s="351"/>
      <c r="K30" s="368"/>
      <c r="L30" s="395"/>
      <c r="M30" s="395"/>
      <c r="N30" s="347"/>
      <c r="O30" s="148">
        <v>5</v>
      </c>
      <c r="P30" s="153" t="s">
        <v>313</v>
      </c>
      <c r="Q30" s="148" t="str">
        <f t="shared" si="0"/>
        <v>Probabilidad</v>
      </c>
      <c r="R30" s="148" t="s">
        <v>263</v>
      </c>
      <c r="S30" s="148" t="s">
        <v>264</v>
      </c>
      <c r="T30" s="149">
        <f>VLOOKUP(R30&amp;S30,Hoja1!$Q$4:$R$9,2,0)</f>
        <v>0.45</v>
      </c>
      <c r="U30" s="148" t="s">
        <v>265</v>
      </c>
      <c r="V30" s="148" t="s">
        <v>266</v>
      </c>
      <c r="W30" s="148" t="s">
        <v>267</v>
      </c>
      <c r="X30" s="149">
        <f t="shared" si="7"/>
        <v>0.45</v>
      </c>
      <c r="Y30" s="149" t="str">
        <f>IF(Z30&lt;=20%,'Tabla probabilidad'!$B$5,IF(Z30&lt;=40%,'Tabla probabilidad'!$B$6,IF(Z30&lt;=60%,'Tabla probabilidad'!$B$7,IF(Z30&lt;=80%,'Tabla probabilidad'!$B$8,IF(Z30&lt;=100%,'Tabla probabilidad'!$B$9)))))</f>
        <v>Media</v>
      </c>
      <c r="Z30" s="149">
        <f>IF(R30="Preventivo",(J26-(J26*T30)),IF(R30="Detectivo",(J26-(J26*T30)),IF(R30="Correctivo",(J26))))</f>
        <v>0.55000000000000004</v>
      </c>
      <c r="AA30" s="353"/>
      <c r="AB30" s="352"/>
      <c r="AC30" s="149" t="str">
        <f t="shared" si="1"/>
        <v>Moderado</v>
      </c>
      <c r="AD30" s="149">
        <f t="shared" si="8"/>
        <v>0.6</v>
      </c>
      <c r="AE30" s="352"/>
      <c r="AF30" s="352"/>
      <c r="AG30" s="348"/>
      <c r="AH30" s="348"/>
      <c r="AI30" s="348"/>
      <c r="AJ30" s="348"/>
      <c r="AK30" s="348"/>
      <c r="AL30" s="348"/>
      <c r="AM30" s="350"/>
      <c r="AN30" s="347"/>
    </row>
    <row r="31" spans="1:40" ht="102" customHeight="1">
      <c r="A31" s="368">
        <v>6</v>
      </c>
      <c r="B31" s="347" t="s">
        <v>314</v>
      </c>
      <c r="C31" s="368" t="s">
        <v>315</v>
      </c>
      <c r="D31" s="396" t="s">
        <v>316</v>
      </c>
      <c r="E31" s="368" t="s">
        <v>317</v>
      </c>
      <c r="F31" s="368" t="s">
        <v>318</v>
      </c>
      <c r="G31" s="368" t="s">
        <v>319</v>
      </c>
      <c r="H31" s="368">
        <v>120</v>
      </c>
      <c r="I31" s="397" t="str">
        <f>IF(H31&lt;=2,'Tabla probabilidad'!$B$5,IF(H31&lt;=24,'Tabla probabilidad'!$B$6,IF(H31&lt;=500,'Tabla probabilidad'!$B$7,IF(H31&lt;=5000,'Tabla probabilidad'!$B$8,IF(H31&gt;5000,'Tabla probabilidad'!$B$9)))))</f>
        <v>Media</v>
      </c>
      <c r="J31" s="394">
        <f>IF(H31&lt;=2,'Tabla probabilidad'!$D$5,IF(H31&lt;=24,'Tabla probabilidad'!$D$6,IF(H31&lt;=500,'Tabla probabilidad'!$D$7,IF(H31&lt;=5000,'Tabla probabilidad'!$D$8,IF(H31&gt;5000,'Tabla probabilidad'!$D$9)))))</f>
        <v>0.6</v>
      </c>
      <c r="K31" s="368" t="s">
        <v>320</v>
      </c>
      <c r="L31" s="368" t="str">
        <f>IF(K31="El riesgo afecta la imagen de alguna área de la organización","Leve",IF(K31="El riesgo afecta la imagen de la entidad internamente, de conocimiento general, nivel interno, alta dirección, contratista y/o de provedores","Menor",IF(K31="El riesgo afecta la imagen de la entidad con algunos usuarios de relevancia frente al logro de los objetivos","Moderado",IF(K31="El riesgo afecta la imagen de de la entidad con efecto publicitario sostenido a nivel del sector justicia","Mayor",IF(K31="El riesgo afecta la imagen de la entidad a nivel nacional, con efecto publicitarios sostenible a nivel país","Catastrófico",IF(K31="Impacto que afecte la ejecución presupuestal en un valor ≥0,5%.","Leve",IF(K31="Impacto que afecte la ejecución presupuestal en un valor ≥1%.","Menor",IF(K31="Impacto que afecte la ejecución presupuestal en un valor ≥5%.","Moderado",IF(K31="Impacto que afecte la ejecución presupuestal en un valor ≥20%.","Mayor",IF(K31="Impacto que afecte la ejecución presupuestal en un valor ≥50%.","Catastrófico",IF(K31="Incumplimiento máximo del 5% de la meta planeada","Leve",IF(K31="Incumplimiento máximo del 15% de la meta planeada","Menor",IF(K31="Incumplimiento máximo del 20% de la meta planeada","Moderado",IF(K31="Incumplimiento máximo del 50% de la meta planeada","Mayor",IF(K31="Incumplimiento máximo del 80% de la meta planeada","Catastrófico",IF(K31="Cualquier afectación a la violacion de los derechos de los ciudadanos se considera con consecuencias altas","Mayor",IF(K31="Cualquier afectación a la violacion de los derechos de los ciudadanos se considera con consecuencias desastrosas","Catastrófico",IF(K31="Afecta la Prestación del Servicio de Administración de Justicia en 5%","Leve",IF(K31="Afecta la Prestación del Servicio de Administración de Justicia en 10%","Menor",IF(K31="Afecta la Prestación del Servicio de Administración de Justicia en 15%","Moderado",IF(K31="Afecta la Prestación del Servicio de Administración de Justicia en 20%","Mayor",IF(K31="Afecta la Prestación del Servicio de Administración de Justicia en más del 50%","Catastrófico",IF(K31="Cualquier acto indebido de los servidores judiciales genera altas consecuencias para la entidad","Mayor",IF(K31="Cualquier acto indebido de los servidores judiciales genera consecuencias desastrosas para la entidad","Catastrófico",IF(K31="Si el hecho llegara a presentarse, tendría consecuencias o efectos mínimos sobre la entidad","Leve",IF(K31="Si el hecho llegara a presentarse, tendría bajo impacto o efecto sobre la entidad","Menor",IF(K31="Si el hecho llegara a presentarse, tendría medianas consecuencias o efectos sobre la entidad","Moderado",IF(K31="Si el hecho llegara a presentarse, tendría altas consecuencias o efectos sobre la entidad","Mayor",IF(K31="Si el hecho llegara a presentarse, tendría desastrosas consecuencias o efectos sobre la entidad","Catastrófico")))))))))))))))))))))))))))))</f>
        <v>Moderado</v>
      </c>
      <c r="M31" s="368" t="str">
        <f>IF(K31="El riesgo afecta la imagen de alguna área de la organización","20%",IF(K31="El riesgo afecta la imagen de la entidad internamente, de conocimiento general, nivel interno, alta dirección, contratista y/o de provedores","40%",IF(K31="El riesgo afecta la imagen de la entidad con algunos usuarios de relevancia frente al logro de los objetivos","60%",IF(K31="El riesgo afecta la imagen de de la entidad con efecto publicitario sostenido a nivel del sector justicia","80%",IF(K31="El riesgo afecta la imagen de la entidad a nivel nacional, con efecto publicitarios sostenible a nivel país","100%",IF(K31="Impacto que afecte la ejecución presupuestal en un valor ≥0,5%.","20%",IF(K31="Impacto que afecte la ejecución presupuestal en un valor ≥1%.","40%",IF(K31="Impacto que afecte la ejecución presupuestal en un valor ≥5%.","60%",IF(K31="Impacto que afecte la ejecución presupuestal en un valor ≥20%.","80%",IF(K31="Impacto que afecte la ejecución presupuestal en un valor ≥50%.","100%",IF(K31="Incumplimiento máximo del 5% de la meta planeada","20%",IF(K31="Incumplimiento máximo del 15% de la meta planeada","40%",IF(K31="Incumplimiento máximo del 20% de la meta planeada","60%",IF(K31="Incumplimiento máximo del 50% de la meta planeada","80%",IF(K31="Incumplimiento máximo del 80% de la meta planeada","100%",IF(K31="Cualquier afectación a la violacion de los derechos de los ciudadanos se considera con consecuencias altas","80%",IF(K31="Cualquier afectación a la violacion de los derechos de los ciudadanos se considera con consecuencias desastrosas","100%",IF(K31="Afecta la Prestación del Servicio de Administración de Justicia en 5%","20%",IF(K31="Afecta la Prestación del Servicio de Administración de Justicia en 10%","40%",IF(K31="Afecta la Prestación del Servicio de Administración de Justicia en 15%","60%",IF(K31="Afecta la Prestación del Servicio de Administración de Justicia en 20%","80%",IF(K31="Afecta la Prestación del Servicio de Administración de Justicia en más del 50%","100%",IF(K31="Cualquier acto indebido de los servidores judiciales genera altas consecuencias para la entidad","80%",IF(K31="Cualquier acto indebido de los servidores judiciales genera consecuencias desastrosas para la entidad","100%",IF(K31="Si el hecho llegara a presentarse, tendría consecuencias o efectos mínimos sobre la entidad","20%",IF(K31="Si el hecho llegara a presentarse, tendría bajo impacto o efecto sobre la entidad","40%",IF(K31="Si el hecho llegara a presentarse, tendría medianas consecuencias o efectos sobre la entidad","60%",IF(K31="Si el hecho llegara a presentarse, tendría altas consecuencias o efectos sobre la entidad","80%",IF(K31="Si el hecho llegara a presentarse, tendría desastrosas consecuencias o efectos sobre la entidad","100%")))))))))))))))))))))))))))))</f>
        <v>60%</v>
      </c>
      <c r="N31" s="368" t="str">
        <f>VLOOKUP((I31&amp;L31),Hoja1!$B$4:$C$28,2,0)</f>
        <v>Moderado</v>
      </c>
      <c r="O31" s="125">
        <v>1</v>
      </c>
      <c r="P31" s="143" t="s">
        <v>321</v>
      </c>
      <c r="Q31" s="125" t="str">
        <f t="shared" ref="Q31:Q35" si="9">IF(R31="Preventivo","Probabilidad",IF(R31="Detectivo","Probabilidad", IF(R31="Correctivo","Impacto")))</f>
        <v>Probabilidad</v>
      </c>
      <c r="R31" s="125" t="s">
        <v>263</v>
      </c>
      <c r="S31" s="125" t="s">
        <v>264</v>
      </c>
      <c r="T31" s="126">
        <f>VLOOKUP(R31&amp;S31,Hoja1!$Q$4:$R$9,2,0)</f>
        <v>0.45</v>
      </c>
      <c r="U31" s="125" t="s">
        <v>265</v>
      </c>
      <c r="V31" s="125" t="s">
        <v>266</v>
      </c>
      <c r="W31" s="125" t="s">
        <v>267</v>
      </c>
      <c r="X31" s="126">
        <f>IF(Q31="Probabilidad",($J$31*T31),IF(Q31="Impacto"," "))</f>
        <v>0.27</v>
      </c>
      <c r="Y31" s="126" t="str">
        <f>IF(Z31&lt;=20%,'Tabla probabilidad'!$B$5,IF(Z31&lt;=40%,'Tabla probabilidad'!$B$6,IF(Z31&lt;=60%,'Tabla probabilidad'!$B$7,IF(Z31&lt;=80%,'Tabla probabilidad'!$B$8,IF(Z31&lt;=100%,'Tabla probabilidad'!$B$9)))))</f>
        <v>Baja</v>
      </c>
      <c r="Z31" s="126">
        <f>IF(R31="Preventivo",(J31-(J31*T31)),IF(R31="Detectivo",(J31-(J31*T31)),IF(R31="Correctivo",(J31))))</f>
        <v>0.32999999999999996</v>
      </c>
      <c r="AA31" s="351" t="str">
        <f>IF(AB31&lt;=20%,'Tabla probabilidad'!$B$5,IF(AB31&lt;=40%,'Tabla probabilidad'!$B$6,IF(AB31&lt;=60%,'Tabla probabilidad'!$B$7,IF(AB31&lt;=80%,'Tabla probabilidad'!$B$8,IF(AB31&lt;=100%,'Tabla probabilidad'!$B$9)))))</f>
        <v>Baja</v>
      </c>
      <c r="AB31" s="351">
        <f>AVERAGE(Z31:Z35)</f>
        <v>0.34199999999999997</v>
      </c>
      <c r="AC31" s="126" t="str">
        <f t="shared" ref="AC31:AC35" si="10">IF(AD31&lt;=20%,"Leve",IF(AD31&lt;=40%,"Menor",IF(AD31&lt;=60%,"Moderado",IF(AD31&lt;=80%,"Mayor",IF(AD31&lt;=100%,"Catastrófico")))))</f>
        <v>Moderado</v>
      </c>
      <c r="AD31" s="126">
        <f>IF(Q31="Probabilidad",(($M$31-0)),IF(Q31="Impacto",($M$31-($M$31*T31))))</f>
        <v>0.6</v>
      </c>
      <c r="AE31" s="351" t="str">
        <f>IF(AF31&lt;=20%,"Leve",IF(AF31&lt;=40%,"Menor",IF(AF31&lt;=60%,"Moderado",IF(AF31&lt;=80%,"Mayor",IF(AF31&lt;=100%,"Catastrófico")))))</f>
        <v>Moderado</v>
      </c>
      <c r="AF31" s="351">
        <f>AVERAGE(AD31:AD35)</f>
        <v>0.6</v>
      </c>
      <c r="AG31" s="347" t="str">
        <f>VLOOKUP(AA31&amp;AE31,Hoja1!$B$4:$C$28,2,0)</f>
        <v>Moderado</v>
      </c>
      <c r="AH31" s="347" t="s">
        <v>261</v>
      </c>
      <c r="AI31" s="344"/>
      <c r="AJ31" s="344"/>
      <c r="AK31" s="344"/>
      <c r="AL31" s="344"/>
      <c r="AM31" s="344"/>
      <c r="AN31" s="368"/>
    </row>
    <row r="32" spans="1:40" ht="84.75" customHeight="1">
      <c r="A32" s="368"/>
      <c r="B32" s="348"/>
      <c r="C32" s="368"/>
      <c r="D32" s="396"/>
      <c r="E32" s="368"/>
      <c r="F32" s="368"/>
      <c r="G32" s="368"/>
      <c r="H32" s="368"/>
      <c r="I32" s="397"/>
      <c r="J32" s="394"/>
      <c r="K32" s="368"/>
      <c r="L32" s="395"/>
      <c r="M32" s="395"/>
      <c r="N32" s="368"/>
      <c r="O32" s="125">
        <v>2</v>
      </c>
      <c r="P32" s="143" t="s">
        <v>322</v>
      </c>
      <c r="Q32" s="125" t="str">
        <f t="shared" si="9"/>
        <v>Probabilidad</v>
      </c>
      <c r="R32" s="125" t="s">
        <v>263</v>
      </c>
      <c r="S32" s="125" t="s">
        <v>264</v>
      </c>
      <c r="T32" s="126">
        <f>VLOOKUP(R32&amp;S32,Hoja1!$Q$4:$R$9,2,0)</f>
        <v>0.45</v>
      </c>
      <c r="U32" s="125" t="s">
        <v>265</v>
      </c>
      <c r="V32" s="125" t="s">
        <v>266</v>
      </c>
      <c r="W32" s="125" t="s">
        <v>267</v>
      </c>
      <c r="X32" s="126">
        <f t="shared" ref="X32:X35" si="11">IF(Q32="Probabilidad",($J$31*T32),IF(Q32="Impacto"," "))</f>
        <v>0.27</v>
      </c>
      <c r="Y32" s="126" t="str">
        <f>IF(Z32&lt;=20%,'Tabla probabilidad'!$B$5,IF(Z32&lt;=40%,'Tabla probabilidad'!$B$6,IF(Z32&lt;=60%,'Tabla probabilidad'!$B$7,IF(Z32&lt;=80%,'Tabla probabilidad'!$B$8,IF(Z32&lt;=100%,'Tabla probabilidad'!$B$9)))))</f>
        <v>Baja</v>
      </c>
      <c r="Z32" s="126">
        <f>IF(R32="Preventivo",(J31-(J31*T32)),IF(R32="Detectivo",(J31-(J31*T32)),IF(R32="Correctivo",(J31))))</f>
        <v>0.32999999999999996</v>
      </c>
      <c r="AA32" s="352"/>
      <c r="AB32" s="352"/>
      <c r="AC32" s="126" t="str">
        <f t="shared" si="10"/>
        <v>Moderado</v>
      </c>
      <c r="AD32" s="126">
        <f t="shared" ref="AD32:AD35" si="12">IF(Q32="Probabilidad",(($M$31-0)),IF(Q32="Impacto",($M$31-($M$31*T32))))</f>
        <v>0.6</v>
      </c>
      <c r="AE32" s="352"/>
      <c r="AF32" s="352"/>
      <c r="AG32" s="348"/>
      <c r="AH32" s="348"/>
      <c r="AI32" s="345"/>
      <c r="AJ32" s="345"/>
      <c r="AK32" s="345"/>
      <c r="AL32" s="345"/>
      <c r="AM32" s="345"/>
      <c r="AN32" s="368"/>
    </row>
    <row r="33" spans="1:40" ht="43.15">
      <c r="A33" s="368"/>
      <c r="B33" s="348"/>
      <c r="C33" s="368"/>
      <c r="D33" s="396"/>
      <c r="E33" s="368"/>
      <c r="F33" s="368"/>
      <c r="G33" s="368"/>
      <c r="H33" s="368"/>
      <c r="I33" s="397"/>
      <c r="J33" s="394"/>
      <c r="K33" s="368"/>
      <c r="L33" s="395"/>
      <c r="M33" s="395"/>
      <c r="N33" s="368"/>
      <c r="O33" s="125">
        <v>3</v>
      </c>
      <c r="P33" s="143" t="s">
        <v>323</v>
      </c>
      <c r="Q33" s="125" t="str">
        <f t="shared" si="9"/>
        <v>Probabilidad</v>
      </c>
      <c r="R33" s="125" t="s">
        <v>300</v>
      </c>
      <c r="S33" s="125" t="s">
        <v>264</v>
      </c>
      <c r="T33" s="126">
        <f>VLOOKUP(R33&amp;S33,Hoja1!$Q$4:$R$9,2,0)</f>
        <v>0.35</v>
      </c>
      <c r="U33" s="125" t="s">
        <v>265</v>
      </c>
      <c r="V33" s="125" t="s">
        <v>266</v>
      </c>
      <c r="W33" s="125" t="s">
        <v>267</v>
      </c>
      <c r="X33" s="126">
        <f t="shared" si="11"/>
        <v>0.21</v>
      </c>
      <c r="Y33" s="126" t="str">
        <f>IF(Z33&lt;=20%,'Tabla probabilidad'!$B$5,IF(Z33&lt;=40%,'Tabla probabilidad'!$B$6,IF(Z33&lt;=60%,'Tabla probabilidad'!$B$7,IF(Z33&lt;=80%,'Tabla probabilidad'!$B$8,IF(Z33&lt;=100%,'Tabla probabilidad'!$B$9)))))</f>
        <v>Baja</v>
      </c>
      <c r="Z33" s="126">
        <f>IF(R33="Preventivo",(J31-(J31*T33)),IF(R33="Detectivo",(J31-(J31*T33)),IF(R33="Correctivo",(J31))))</f>
        <v>0.39</v>
      </c>
      <c r="AA33" s="352"/>
      <c r="AB33" s="352"/>
      <c r="AC33" s="126" t="str">
        <f t="shared" si="10"/>
        <v>Moderado</v>
      </c>
      <c r="AD33" s="126">
        <f t="shared" si="12"/>
        <v>0.6</v>
      </c>
      <c r="AE33" s="352"/>
      <c r="AF33" s="352"/>
      <c r="AG33" s="348"/>
      <c r="AH33" s="348"/>
      <c r="AI33" s="345"/>
      <c r="AJ33" s="345"/>
      <c r="AK33" s="345"/>
      <c r="AL33" s="345"/>
      <c r="AM33" s="345"/>
      <c r="AN33" s="368"/>
    </row>
    <row r="34" spans="1:40" ht="121.5" customHeight="1">
      <c r="A34" s="368"/>
      <c r="B34" s="348"/>
      <c r="C34" s="368"/>
      <c r="D34" s="396"/>
      <c r="E34" s="368"/>
      <c r="F34" s="368"/>
      <c r="G34" s="368"/>
      <c r="H34" s="368"/>
      <c r="I34" s="397"/>
      <c r="J34" s="394"/>
      <c r="K34" s="368"/>
      <c r="L34" s="395"/>
      <c r="M34" s="395"/>
      <c r="N34" s="368"/>
      <c r="O34" s="125">
        <v>4</v>
      </c>
      <c r="P34" s="143" t="s">
        <v>324</v>
      </c>
      <c r="Q34" s="125" t="str">
        <f t="shared" si="9"/>
        <v>Probabilidad</v>
      </c>
      <c r="R34" s="125" t="s">
        <v>263</v>
      </c>
      <c r="S34" s="125" t="s">
        <v>264</v>
      </c>
      <c r="T34" s="126">
        <f>VLOOKUP(R34&amp;S34,Hoja1!$Q$4:$R$9,2,0)</f>
        <v>0.45</v>
      </c>
      <c r="U34" s="125" t="s">
        <v>265</v>
      </c>
      <c r="V34" s="125" t="s">
        <v>266</v>
      </c>
      <c r="W34" s="125" t="s">
        <v>267</v>
      </c>
      <c r="X34" s="126">
        <f t="shared" si="11"/>
        <v>0.27</v>
      </c>
      <c r="Y34" s="126" t="str">
        <f>IF(Z34&lt;=20%,'Tabla probabilidad'!$B$5,IF(Z34&lt;=40%,'Tabla probabilidad'!$B$6,IF(Z34&lt;=60%,'Tabla probabilidad'!$B$7,IF(Z34&lt;=80%,'Tabla probabilidad'!$B$8,IF(Z34&lt;=100%,'Tabla probabilidad'!$B$9)))))</f>
        <v>Baja</v>
      </c>
      <c r="Z34" s="126">
        <f>IF(R34="Preventivo",(J31-(J31*T34)),IF(R34="Detectivo",(J31-(J31*T34)),IF(R34="Correctivo",(J31))))</f>
        <v>0.32999999999999996</v>
      </c>
      <c r="AA34" s="352"/>
      <c r="AB34" s="352"/>
      <c r="AC34" s="126" t="str">
        <f t="shared" si="10"/>
        <v>Moderado</v>
      </c>
      <c r="AD34" s="126">
        <f t="shared" si="12"/>
        <v>0.6</v>
      </c>
      <c r="AE34" s="352"/>
      <c r="AF34" s="352"/>
      <c r="AG34" s="348"/>
      <c r="AH34" s="348"/>
      <c r="AI34" s="345"/>
      <c r="AJ34" s="345"/>
      <c r="AK34" s="345"/>
      <c r="AL34" s="345"/>
      <c r="AM34" s="345"/>
      <c r="AN34" s="368"/>
    </row>
    <row r="35" spans="1:40" ht="162" customHeight="1">
      <c r="A35" s="368"/>
      <c r="B35" s="354"/>
      <c r="C35" s="368"/>
      <c r="D35" s="396"/>
      <c r="E35" s="368"/>
      <c r="F35" s="368"/>
      <c r="G35" s="368"/>
      <c r="H35" s="368"/>
      <c r="I35" s="397"/>
      <c r="J35" s="394"/>
      <c r="K35" s="368"/>
      <c r="L35" s="395"/>
      <c r="M35" s="395"/>
      <c r="N35" s="368"/>
      <c r="O35" s="125">
        <v>5</v>
      </c>
      <c r="P35" s="154" t="s">
        <v>325</v>
      </c>
      <c r="Q35" s="125" t="str">
        <f t="shared" si="9"/>
        <v>Probabilidad</v>
      </c>
      <c r="R35" s="125" t="s">
        <v>263</v>
      </c>
      <c r="S35" s="125" t="s">
        <v>264</v>
      </c>
      <c r="T35" s="126">
        <f>VLOOKUP(R35&amp;S35,Hoja1!$Q$4:$R$9,2,0)</f>
        <v>0.45</v>
      </c>
      <c r="U35" s="125" t="s">
        <v>265</v>
      </c>
      <c r="V35" s="125" t="s">
        <v>266</v>
      </c>
      <c r="W35" s="125" t="s">
        <v>267</v>
      </c>
      <c r="X35" s="126">
        <f t="shared" si="11"/>
        <v>0.27</v>
      </c>
      <c r="Y35" s="126" t="str">
        <f>IF(Z35&lt;=20%,'Tabla probabilidad'!$B$5,IF(Z35&lt;=40%,'Tabla probabilidad'!$B$6,IF(Z35&lt;=60%,'Tabla probabilidad'!$B$7,IF(Z35&lt;=80%,'Tabla probabilidad'!$B$8,IF(Z35&lt;=100%,'Tabla probabilidad'!$B$9)))))</f>
        <v>Baja</v>
      </c>
      <c r="Z35" s="126">
        <f>IF(R35="Preventivo",(J31-(J31*T35)),IF(R35="Detectivo",(J31-(J31*T35)),IF(R35="Correctivo",(J31))))</f>
        <v>0.32999999999999996</v>
      </c>
      <c r="AA35" s="353"/>
      <c r="AB35" s="353"/>
      <c r="AC35" s="126" t="str">
        <f t="shared" si="10"/>
        <v>Moderado</v>
      </c>
      <c r="AD35" s="126">
        <f t="shared" si="12"/>
        <v>0.6</v>
      </c>
      <c r="AE35" s="353"/>
      <c r="AF35" s="353"/>
      <c r="AG35" s="354"/>
      <c r="AH35" s="348"/>
      <c r="AI35" s="346"/>
      <c r="AJ35" s="346"/>
      <c r="AK35" s="346"/>
      <c r="AL35" s="346"/>
      <c r="AM35" s="346"/>
      <c r="AN35" s="347"/>
    </row>
    <row r="36" spans="1:40" ht="15"/>
    <row r="37" spans="1:40" ht="15"/>
    <row r="38" spans="1:40" ht="15"/>
    <row r="39" spans="1:40" ht="15"/>
  </sheetData>
  <mergeCells count="194">
    <mergeCell ref="AH17:AH20"/>
    <mergeCell ref="AI17:AI20"/>
    <mergeCell ref="AG13:AG16"/>
    <mergeCell ref="AH13:AH16"/>
    <mergeCell ref="AJ17:AJ20"/>
    <mergeCell ref="AI13:AI16"/>
    <mergeCell ref="AJ13:AJ16"/>
    <mergeCell ref="A17:A20"/>
    <mergeCell ref="B17:B20"/>
    <mergeCell ref="C17:C20"/>
    <mergeCell ref="D17:D20"/>
    <mergeCell ref="E17:E20"/>
    <mergeCell ref="F17:F20"/>
    <mergeCell ref="G17:G20"/>
    <mergeCell ref="H17:H20"/>
    <mergeCell ref="I17:I20"/>
    <mergeCell ref="J17:J20"/>
    <mergeCell ref="K17:K20"/>
    <mergeCell ref="L17:L20"/>
    <mergeCell ref="M17:M20"/>
    <mergeCell ref="N17:N20"/>
    <mergeCell ref="AA17:AA20"/>
    <mergeCell ref="AB17:AB20"/>
    <mergeCell ref="AE17:AE20"/>
    <mergeCell ref="AF17:AF20"/>
    <mergeCell ref="AG17:AG20"/>
    <mergeCell ref="J13:J16"/>
    <mergeCell ref="K13:K16"/>
    <mergeCell ref="L13:L16"/>
    <mergeCell ref="M13:M16"/>
    <mergeCell ref="N13:N16"/>
    <mergeCell ref="AA13:AA16"/>
    <mergeCell ref="AB13:AB16"/>
    <mergeCell ref="AE13:AE16"/>
    <mergeCell ref="AF13:AF16"/>
    <mergeCell ref="A13:A16"/>
    <mergeCell ref="B13:B16"/>
    <mergeCell ref="C13:C16"/>
    <mergeCell ref="D13:D16"/>
    <mergeCell ref="E13:E16"/>
    <mergeCell ref="F13:F16"/>
    <mergeCell ref="G13:G16"/>
    <mergeCell ref="H13:H16"/>
    <mergeCell ref="I13:I16"/>
    <mergeCell ref="AB21:AB25"/>
    <mergeCell ref="AE21:AE25"/>
    <mergeCell ref="AF21:AF25"/>
    <mergeCell ref="AN31:AN35"/>
    <mergeCell ref="A31:A35"/>
    <mergeCell ref="D31:D35"/>
    <mergeCell ref="E31:E35"/>
    <mergeCell ref="F31:F35"/>
    <mergeCell ref="C26:C30"/>
    <mergeCell ref="B21:B25"/>
    <mergeCell ref="B26:B30"/>
    <mergeCell ref="B31:B35"/>
    <mergeCell ref="AN26:AN30"/>
    <mergeCell ref="AH21:AH25"/>
    <mergeCell ref="AI21:AI25"/>
    <mergeCell ref="AJ21:AJ25"/>
    <mergeCell ref="AK21:AK25"/>
    <mergeCell ref="AL21:AL25"/>
    <mergeCell ref="AM21:AM25"/>
    <mergeCell ref="AN21:AN25"/>
    <mergeCell ref="AG21:AG25"/>
    <mergeCell ref="G31:G35"/>
    <mergeCell ref="H31:H35"/>
    <mergeCell ref="I31:I35"/>
    <mergeCell ref="AG26:AG30"/>
    <mergeCell ref="C31:C35"/>
    <mergeCell ref="D26:D30"/>
    <mergeCell ref="E26:E30"/>
    <mergeCell ref="F26:F30"/>
    <mergeCell ref="G26:G30"/>
    <mergeCell ref="H26:H30"/>
    <mergeCell ref="I26:I30"/>
    <mergeCell ref="J26:J30"/>
    <mergeCell ref="J31:J35"/>
    <mergeCell ref="AB26:AB30"/>
    <mergeCell ref="AE26:AE30"/>
    <mergeCell ref="AF26:AF30"/>
    <mergeCell ref="K26:K30"/>
    <mergeCell ref="L26:L30"/>
    <mergeCell ref="M26:M30"/>
    <mergeCell ref="K31:K35"/>
    <mergeCell ref="L31:L35"/>
    <mergeCell ref="M31:M35"/>
    <mergeCell ref="N26:N30"/>
    <mergeCell ref="AA26:AA30"/>
    <mergeCell ref="N31:N35"/>
    <mergeCell ref="AA31:AA35"/>
    <mergeCell ref="AB31:AB35"/>
    <mergeCell ref="A26:A30"/>
    <mergeCell ref="A21:A25"/>
    <mergeCell ref="C21:C25"/>
    <mergeCell ref="D21:D25"/>
    <mergeCell ref="E21:E25"/>
    <mergeCell ref="F21:F25"/>
    <mergeCell ref="G21:G25"/>
    <mergeCell ref="H21:H25"/>
    <mergeCell ref="I21:I25"/>
    <mergeCell ref="J21:J25"/>
    <mergeCell ref="K21:K25"/>
    <mergeCell ref="L21:L25"/>
    <mergeCell ref="M21:M25"/>
    <mergeCell ref="N21:N25"/>
    <mergeCell ref="AA21:AA25"/>
    <mergeCell ref="AN10:AN12"/>
    <mergeCell ref="A10:A12"/>
    <mergeCell ref="C10:C12"/>
    <mergeCell ref="D10:D12"/>
    <mergeCell ref="E10:E12"/>
    <mergeCell ref="F10:F12"/>
    <mergeCell ref="L10:L12"/>
    <mergeCell ref="M10:M12"/>
    <mergeCell ref="G10:G12"/>
    <mergeCell ref="H10:H12"/>
    <mergeCell ref="I10:I12"/>
    <mergeCell ref="J10:J12"/>
    <mergeCell ref="K10:K12"/>
    <mergeCell ref="B10:B12"/>
    <mergeCell ref="AI10:AI12"/>
    <mergeCell ref="AJ10:AJ12"/>
    <mergeCell ref="AK10:AK12"/>
    <mergeCell ref="AL10:AL12"/>
    <mergeCell ref="AM10:AM12"/>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P8:P9"/>
    <mergeCell ref="A4:C4"/>
    <mergeCell ref="D4:N4"/>
    <mergeCell ref="O4:Q4"/>
    <mergeCell ref="A1:C2"/>
    <mergeCell ref="A5:C5"/>
    <mergeCell ref="D5:N5"/>
    <mergeCell ref="A6:C6"/>
    <mergeCell ref="D6:N6"/>
    <mergeCell ref="A7:H7"/>
    <mergeCell ref="I7:N7"/>
    <mergeCell ref="B8:B9"/>
    <mergeCell ref="AE31:AE35"/>
    <mergeCell ref="AF31:AF35"/>
    <mergeCell ref="AG31:AG35"/>
    <mergeCell ref="O7:W7"/>
    <mergeCell ref="D1:AK3"/>
    <mergeCell ref="AL1:AN3"/>
    <mergeCell ref="AI7:AN7"/>
    <mergeCell ref="X7:AH7"/>
    <mergeCell ref="K8:K9"/>
    <mergeCell ref="L8:L9"/>
    <mergeCell ref="M8:M9"/>
    <mergeCell ref="AL8:AL9"/>
    <mergeCell ref="AM8:AM9"/>
    <mergeCell ref="AN8:AN9"/>
    <mergeCell ref="N10:N12"/>
    <mergeCell ref="AH10:AH12"/>
    <mergeCell ref="AB10:AB12"/>
    <mergeCell ref="AA10:AA12"/>
    <mergeCell ref="AF10:AF12"/>
    <mergeCell ref="AE10:AE12"/>
    <mergeCell ref="AG10:AG12"/>
    <mergeCell ref="AH31:AH35"/>
    <mergeCell ref="AI31:AI35"/>
    <mergeCell ref="AJ31:AJ35"/>
    <mergeCell ref="AK31:AK35"/>
    <mergeCell ref="AL31:AL35"/>
    <mergeCell ref="AM31:AM35"/>
    <mergeCell ref="AH26:AH30"/>
    <mergeCell ref="AI26:AI30"/>
    <mergeCell ref="AJ26:AJ30"/>
    <mergeCell ref="AK26:AK30"/>
    <mergeCell ref="AL26:AL30"/>
    <mergeCell ref="AM26:AM30"/>
  </mergeCells>
  <conditionalFormatting sqref="I10">
    <cfRule type="containsText" dxfId="1772" priority="911" operator="containsText" text="Muy Baja">
      <formula>NOT(ISERROR(SEARCH("Muy Baja",I10)))</formula>
    </cfRule>
    <cfRule type="containsText" dxfId="1771" priority="912" operator="containsText" text="Baja">
      <formula>NOT(ISERROR(SEARCH("Baja",I10)))</formula>
    </cfRule>
    <cfRule type="containsText" dxfId="1770" priority="1036" operator="containsText" text="Muy Alta">
      <formula>NOT(ISERROR(SEARCH("Muy Alta",I10)))</formula>
    </cfRule>
    <cfRule type="containsText" dxfId="1769" priority="1037" operator="containsText" text="Alta">
      <formula>NOT(ISERROR(SEARCH("Alta",I10)))</formula>
    </cfRule>
    <cfRule type="containsText" dxfId="1768" priority="1038" operator="containsText" text="Media">
      <formula>NOT(ISERROR(SEARCH("Media",I10)))</formula>
    </cfRule>
    <cfRule type="containsText" dxfId="1767" priority="1039" operator="containsText" text="Media">
      <formula>NOT(ISERROR(SEARCH("Media",I10)))</formula>
    </cfRule>
    <cfRule type="containsText" dxfId="1766" priority="1040" operator="containsText" text="Media">
      <formula>NOT(ISERROR(SEARCH("Media",I10)))</formula>
    </cfRule>
    <cfRule type="containsText" dxfId="1765" priority="1043" operator="containsText" text="Muy Baja">
      <formula>NOT(ISERROR(SEARCH("Muy Baja",I10)))</formula>
    </cfRule>
    <cfRule type="containsText" dxfId="1764" priority="1044" operator="containsText" text="Baja">
      <formula>NOT(ISERROR(SEARCH("Baja",I10)))</formula>
    </cfRule>
    <cfRule type="containsText" dxfId="1763" priority="1045" operator="containsText" text="Muy Baja">
      <formula>NOT(ISERROR(SEARCH("Muy Baja",I10)))</formula>
    </cfRule>
    <cfRule type="containsText" dxfId="1762" priority="1046" operator="containsText" text="Muy Baja">
      <formula>NOT(ISERROR(SEARCH("Muy Baja",I10)))</formula>
    </cfRule>
    <cfRule type="containsText" dxfId="1761" priority="1047" operator="containsText" text="Muy Baja">
      <formula>NOT(ISERROR(SEARCH("Muy Baja",I10)))</formula>
    </cfRule>
    <cfRule type="containsText" dxfId="1760" priority="1048" operator="containsText" text="Muy Baja'Tabla probabilidad'!">
      <formula>NOT(ISERROR(SEARCH("Muy Baja'Tabla probabilidad'!",I10)))</formula>
    </cfRule>
    <cfRule type="containsText" dxfId="1759" priority="1049" operator="containsText" text="Muy bajo">
      <formula>NOT(ISERROR(SEARCH("Muy bajo",I10)))</formula>
    </cfRule>
    <cfRule type="containsText" dxfId="1758" priority="1058" operator="containsText" text="Alta">
      <formula>NOT(ISERROR(SEARCH("Alta",I10)))</formula>
    </cfRule>
    <cfRule type="containsText" dxfId="1757" priority="1059" operator="containsText" text="Media">
      <formula>NOT(ISERROR(SEARCH("Media",I10)))</formula>
    </cfRule>
    <cfRule type="containsText" dxfId="1756" priority="1060" operator="containsText" text="Baja">
      <formula>NOT(ISERROR(SEARCH("Baja",I10)))</formula>
    </cfRule>
    <cfRule type="containsText" dxfId="1755" priority="1061" operator="containsText" text="Muy baja">
      <formula>NOT(ISERROR(SEARCH("Muy baja",I10)))</formula>
    </cfRule>
    <cfRule type="cellIs" dxfId="1754" priority="1064" operator="between">
      <formula>1</formula>
      <formula>2</formula>
    </cfRule>
    <cfRule type="cellIs" dxfId="1753" priority="1065" operator="between">
      <formula>0</formula>
      <formula>2</formula>
    </cfRule>
  </conditionalFormatting>
  <conditionalFormatting sqref="I10">
    <cfRule type="containsText" dxfId="1752" priority="914" operator="containsText" text="Muy Alta">
      <formula>NOT(ISERROR(SEARCH("Muy Alta",I10)))</formula>
    </cfRule>
  </conditionalFormatting>
  <conditionalFormatting sqref="L10 L26 L31 L21 L13">
    <cfRule type="containsText" dxfId="1751" priority="905" operator="containsText" text="Catastrófico">
      <formula>NOT(ISERROR(SEARCH("Catastrófico",L10)))</formula>
    </cfRule>
    <cfRule type="containsText" dxfId="1750" priority="906" operator="containsText" text="Mayor">
      <formula>NOT(ISERROR(SEARCH("Mayor",L10)))</formula>
    </cfRule>
    <cfRule type="containsText" dxfId="1749" priority="907" operator="containsText" text="Alta">
      <formula>NOT(ISERROR(SEARCH("Alta",L10)))</formula>
    </cfRule>
    <cfRule type="containsText" dxfId="1748" priority="908" operator="containsText" text="Moderado">
      <formula>NOT(ISERROR(SEARCH("Moderado",L10)))</formula>
    </cfRule>
    <cfRule type="containsText" dxfId="1747" priority="909" operator="containsText" text="Menor">
      <formula>NOT(ISERROR(SEARCH("Menor",L10)))</formula>
    </cfRule>
    <cfRule type="containsText" dxfId="1746" priority="910" operator="containsText" text="Leve">
      <formula>NOT(ISERROR(SEARCH("Leve",L10)))</formula>
    </cfRule>
  </conditionalFormatting>
  <conditionalFormatting sqref="N10 N21 N13">
    <cfRule type="containsText" dxfId="1745" priority="900" operator="containsText" text="Extremo">
      <formula>NOT(ISERROR(SEARCH("Extremo",N10)))</formula>
    </cfRule>
    <cfRule type="containsText" dxfId="1744" priority="901" operator="containsText" text="Alto">
      <formula>NOT(ISERROR(SEARCH("Alto",N10)))</formula>
    </cfRule>
    <cfRule type="containsText" dxfId="1743" priority="902" operator="containsText" text="Bajo">
      <formula>NOT(ISERROR(SEARCH("Bajo",N10)))</formula>
    </cfRule>
    <cfRule type="containsText" dxfId="1742" priority="903" operator="containsText" text="Moderado">
      <formula>NOT(ISERROR(SEARCH("Moderado",N10)))</formula>
    </cfRule>
    <cfRule type="containsText" dxfId="1741" priority="904" operator="containsText" text="Extremo">
      <formula>NOT(ISERROR(SEARCH("Extremo",N10)))</formula>
    </cfRule>
  </conditionalFormatting>
  <conditionalFormatting sqref="M10 M26 M31 M21 M13">
    <cfRule type="containsText" dxfId="1740" priority="894" operator="containsText" text="Catastrófico">
      <formula>NOT(ISERROR(SEARCH("Catastrófico",M10)))</formula>
    </cfRule>
    <cfRule type="containsText" dxfId="1739" priority="895" operator="containsText" text="Mayor">
      <formula>NOT(ISERROR(SEARCH("Mayor",M10)))</formula>
    </cfRule>
    <cfRule type="containsText" dxfId="1738" priority="896" operator="containsText" text="Alta">
      <formula>NOT(ISERROR(SEARCH("Alta",M10)))</formula>
    </cfRule>
    <cfRule type="containsText" dxfId="1737" priority="897" operator="containsText" text="Moderado">
      <formula>NOT(ISERROR(SEARCH("Moderado",M10)))</formula>
    </cfRule>
    <cfRule type="containsText" dxfId="1736" priority="898" operator="containsText" text="Menor">
      <formula>NOT(ISERROR(SEARCH("Menor",M10)))</formula>
    </cfRule>
    <cfRule type="containsText" dxfId="1735" priority="899" operator="containsText" text="Leve">
      <formula>NOT(ISERROR(SEARCH("Leve",M10)))</formula>
    </cfRule>
  </conditionalFormatting>
  <conditionalFormatting sqref="Y10:Y12">
    <cfRule type="containsText" dxfId="1734" priority="828" operator="containsText" text="Muy Alta">
      <formula>NOT(ISERROR(SEARCH("Muy Alta",Y10)))</formula>
    </cfRule>
    <cfRule type="containsText" dxfId="1733" priority="829" operator="containsText" text="Alta">
      <formula>NOT(ISERROR(SEARCH("Alta",Y10)))</formula>
    </cfRule>
    <cfRule type="containsText" dxfId="1732" priority="830" operator="containsText" text="Media">
      <formula>NOT(ISERROR(SEARCH("Media",Y10)))</formula>
    </cfRule>
    <cfRule type="containsText" dxfId="1731" priority="831" operator="containsText" text="Muy Baja">
      <formula>NOT(ISERROR(SEARCH("Muy Baja",Y10)))</formula>
    </cfRule>
    <cfRule type="containsText" dxfId="1730" priority="832" operator="containsText" text="Baja">
      <formula>NOT(ISERROR(SEARCH("Baja",Y10)))</formula>
    </cfRule>
    <cfRule type="containsText" dxfId="1729" priority="833" operator="containsText" text="Muy Baja">
      <formula>NOT(ISERROR(SEARCH("Muy Baja",Y10)))</formula>
    </cfRule>
  </conditionalFormatting>
  <conditionalFormatting sqref="AC10:AC12">
    <cfRule type="containsText" dxfId="1728" priority="823" operator="containsText" text="Catastrófico">
      <formula>NOT(ISERROR(SEARCH("Catastrófico",AC10)))</formula>
    </cfRule>
    <cfRule type="containsText" dxfId="1727" priority="824" operator="containsText" text="Mayor">
      <formula>NOT(ISERROR(SEARCH("Mayor",AC10)))</formula>
    </cfRule>
    <cfRule type="containsText" dxfId="1726" priority="825" operator="containsText" text="Moderado">
      <formula>NOT(ISERROR(SEARCH("Moderado",AC10)))</formula>
    </cfRule>
    <cfRule type="containsText" dxfId="1725" priority="826" operator="containsText" text="Menor">
      <formula>NOT(ISERROR(SEARCH("Menor",AC10)))</formula>
    </cfRule>
    <cfRule type="containsText" dxfId="1724" priority="827" operator="containsText" text="Leve">
      <formula>NOT(ISERROR(SEARCH("Leve",AC10)))</formula>
    </cfRule>
  </conditionalFormatting>
  <conditionalFormatting sqref="AG10">
    <cfRule type="containsText" dxfId="1723" priority="814" operator="containsText" text="Extremo">
      <formula>NOT(ISERROR(SEARCH("Extremo",AG10)))</formula>
    </cfRule>
    <cfRule type="containsText" dxfId="1722" priority="815" operator="containsText" text="Alto">
      <formula>NOT(ISERROR(SEARCH("Alto",AG10)))</formula>
    </cfRule>
    <cfRule type="containsText" dxfId="1721" priority="816" operator="containsText" text="Moderado">
      <formula>NOT(ISERROR(SEARCH("Moderado",AG10)))</formula>
    </cfRule>
    <cfRule type="containsText" dxfId="1720" priority="817" operator="containsText" text="Menor">
      <formula>NOT(ISERROR(SEARCH("Menor",AG10)))</formula>
    </cfRule>
    <cfRule type="containsText" dxfId="1719" priority="818" operator="containsText" text="Bajo">
      <formula>NOT(ISERROR(SEARCH("Bajo",AG10)))</formula>
    </cfRule>
    <cfRule type="containsText" dxfId="1718" priority="819" operator="containsText" text="Moderado">
      <formula>NOT(ISERROR(SEARCH("Moderado",AG10)))</formula>
    </cfRule>
    <cfRule type="containsText" dxfId="1717" priority="820" operator="containsText" text="Extremo">
      <formula>NOT(ISERROR(SEARCH("Extremo",AG10)))</formula>
    </cfRule>
    <cfRule type="containsText" dxfId="1716" priority="821" operator="containsText" text="Baja">
      <formula>NOT(ISERROR(SEARCH("Baja",AG10)))</formula>
    </cfRule>
    <cfRule type="containsText" dxfId="1715" priority="822" operator="containsText" text="Alto">
      <formula>NOT(ISERROR(SEARCH("Alto",AG10)))</formula>
    </cfRule>
  </conditionalFormatting>
  <conditionalFormatting sqref="AA21:AA35 AA10:AA13">
    <cfRule type="containsText" dxfId="1714" priority="214" operator="containsText" text="Muy Baja">
      <formula>NOT(ISERROR(SEARCH("Muy Baja",AA10)))</formula>
    </cfRule>
    <cfRule type="containsText" dxfId="1713" priority="803" operator="containsText" text="Muy Alta">
      <formula>NOT(ISERROR(SEARCH("Muy Alta",AA10)))</formula>
    </cfRule>
    <cfRule type="containsText" dxfId="1712" priority="804" operator="containsText" text="Alta">
      <formula>NOT(ISERROR(SEARCH("Alta",AA10)))</formula>
    </cfRule>
    <cfRule type="containsText" dxfId="1711" priority="805" operator="containsText" text="Media">
      <formula>NOT(ISERROR(SEARCH("Media",AA10)))</formula>
    </cfRule>
    <cfRule type="containsText" dxfId="1710" priority="806" operator="containsText" text="Baja">
      <formula>NOT(ISERROR(SEARCH("Baja",AA10)))</formula>
    </cfRule>
    <cfRule type="containsText" dxfId="1709" priority="807" operator="containsText" text="Muy Baja">
      <formula>NOT(ISERROR(SEARCH("Muy Baja",AA10)))</formula>
    </cfRule>
  </conditionalFormatting>
  <conditionalFormatting sqref="AE10:AE12">
    <cfRule type="containsText" dxfId="1708" priority="798" operator="containsText" text="Catastrófico">
      <formula>NOT(ISERROR(SEARCH("Catastrófico",AE10)))</formula>
    </cfRule>
    <cfRule type="containsText" dxfId="1707" priority="799" operator="containsText" text="Moderado">
      <formula>NOT(ISERROR(SEARCH("Moderado",AE10)))</formula>
    </cfRule>
    <cfRule type="containsText" dxfId="1706" priority="800" operator="containsText" text="Menor">
      <formula>NOT(ISERROR(SEARCH("Menor",AE10)))</formula>
    </cfRule>
    <cfRule type="containsText" dxfId="1705" priority="801" operator="containsText" text="Leve">
      <formula>NOT(ISERROR(SEARCH("Leve",AE10)))</formula>
    </cfRule>
    <cfRule type="containsText" dxfId="1704" priority="802" operator="containsText" text="Mayor">
      <formula>NOT(ISERROR(SEARCH("Mayor",AE10)))</formula>
    </cfRule>
  </conditionalFormatting>
  <conditionalFormatting sqref="I21 I13">
    <cfRule type="containsText" dxfId="1703" priority="775" operator="containsText" text="Muy Baja">
      <formula>NOT(ISERROR(SEARCH("Muy Baja",I13)))</formula>
    </cfRule>
    <cfRule type="containsText" dxfId="1702" priority="776" operator="containsText" text="Baja">
      <formula>NOT(ISERROR(SEARCH("Baja",I13)))</formula>
    </cfRule>
    <cfRule type="containsText" dxfId="1701" priority="778" operator="containsText" text="Muy Alta">
      <formula>NOT(ISERROR(SEARCH("Muy Alta",I13)))</formula>
    </cfRule>
    <cfRule type="containsText" dxfId="1700" priority="779" operator="containsText" text="Alta">
      <formula>NOT(ISERROR(SEARCH("Alta",I13)))</formula>
    </cfRule>
    <cfRule type="containsText" dxfId="1699" priority="780" operator="containsText" text="Media">
      <formula>NOT(ISERROR(SEARCH("Media",I13)))</formula>
    </cfRule>
    <cfRule type="containsText" dxfId="1698" priority="781" operator="containsText" text="Media">
      <formula>NOT(ISERROR(SEARCH("Media",I13)))</formula>
    </cfRule>
    <cfRule type="containsText" dxfId="1697" priority="782" operator="containsText" text="Media">
      <formula>NOT(ISERROR(SEARCH("Media",I13)))</formula>
    </cfRule>
    <cfRule type="containsText" dxfId="1696" priority="783" operator="containsText" text="Muy Baja">
      <formula>NOT(ISERROR(SEARCH("Muy Baja",I13)))</formula>
    </cfRule>
    <cfRule type="containsText" dxfId="1695" priority="784" operator="containsText" text="Baja">
      <formula>NOT(ISERROR(SEARCH("Baja",I13)))</formula>
    </cfRule>
    <cfRule type="containsText" dxfId="1694" priority="785" operator="containsText" text="Muy Baja">
      <formula>NOT(ISERROR(SEARCH("Muy Baja",I13)))</formula>
    </cfRule>
    <cfRule type="containsText" dxfId="1693" priority="786" operator="containsText" text="Muy Baja">
      <formula>NOT(ISERROR(SEARCH("Muy Baja",I13)))</formula>
    </cfRule>
    <cfRule type="containsText" dxfId="1692" priority="787" operator="containsText" text="Muy Baja">
      <formula>NOT(ISERROR(SEARCH("Muy Baja",I13)))</formula>
    </cfRule>
    <cfRule type="containsText" dxfId="1691" priority="788" operator="containsText" text="Muy Baja'Tabla probabilidad'!">
      <formula>NOT(ISERROR(SEARCH("Muy Baja'Tabla probabilidad'!",I13)))</formula>
    </cfRule>
    <cfRule type="containsText" dxfId="1690" priority="789" operator="containsText" text="Muy bajo">
      <formula>NOT(ISERROR(SEARCH("Muy bajo",I13)))</formula>
    </cfRule>
    <cfRule type="containsText" dxfId="1689" priority="790" operator="containsText" text="Alta">
      <formula>NOT(ISERROR(SEARCH("Alta",I13)))</formula>
    </cfRule>
    <cfRule type="containsText" dxfId="1688" priority="791" operator="containsText" text="Media">
      <formula>NOT(ISERROR(SEARCH("Media",I13)))</formula>
    </cfRule>
    <cfRule type="containsText" dxfId="1687" priority="792" operator="containsText" text="Baja">
      <formula>NOT(ISERROR(SEARCH("Baja",I13)))</formula>
    </cfRule>
    <cfRule type="containsText" dxfId="1686" priority="793" operator="containsText" text="Muy baja">
      <formula>NOT(ISERROR(SEARCH("Muy baja",I13)))</formula>
    </cfRule>
    <cfRule type="cellIs" dxfId="1685" priority="796" operator="between">
      <formula>1</formula>
      <formula>2</formula>
    </cfRule>
    <cfRule type="cellIs" dxfId="1684" priority="797" operator="between">
      <formula>0</formula>
      <formula>2</formula>
    </cfRule>
  </conditionalFormatting>
  <conditionalFormatting sqref="I21 I13">
    <cfRule type="containsText" dxfId="1683" priority="777" operator="containsText" text="Muy Alta">
      <formula>NOT(ISERROR(SEARCH("Muy Alta",I13)))</formula>
    </cfRule>
  </conditionalFormatting>
  <conditionalFormatting sqref="Y13:Y16">
    <cfRule type="containsText" dxfId="1682" priority="739" operator="containsText" text="Muy Alta">
      <formula>NOT(ISERROR(SEARCH("Muy Alta",Y13)))</formula>
    </cfRule>
    <cfRule type="containsText" dxfId="1681" priority="740" operator="containsText" text="Alta">
      <formula>NOT(ISERROR(SEARCH("Alta",Y13)))</formula>
    </cfRule>
    <cfRule type="containsText" dxfId="1680" priority="741" operator="containsText" text="Media">
      <formula>NOT(ISERROR(SEARCH("Media",Y13)))</formula>
    </cfRule>
    <cfRule type="containsText" dxfId="1679" priority="742" operator="containsText" text="Muy Baja">
      <formula>NOT(ISERROR(SEARCH("Muy Baja",Y13)))</formula>
    </cfRule>
    <cfRule type="containsText" dxfId="1678" priority="743" operator="containsText" text="Baja">
      <formula>NOT(ISERROR(SEARCH("Baja",Y13)))</formula>
    </cfRule>
    <cfRule type="containsText" dxfId="1677" priority="744" operator="containsText" text="Muy Baja">
      <formula>NOT(ISERROR(SEARCH("Muy Baja",Y13)))</formula>
    </cfRule>
  </conditionalFormatting>
  <conditionalFormatting sqref="AC13:AC16">
    <cfRule type="containsText" dxfId="1676" priority="734" operator="containsText" text="Catastrófico">
      <formula>NOT(ISERROR(SEARCH("Catastrófico",AC13)))</formula>
    </cfRule>
    <cfRule type="containsText" dxfId="1675" priority="735" operator="containsText" text="Mayor">
      <formula>NOT(ISERROR(SEARCH("Mayor",AC13)))</formula>
    </cfRule>
    <cfRule type="containsText" dxfId="1674" priority="736" operator="containsText" text="Moderado">
      <formula>NOT(ISERROR(SEARCH("Moderado",AC13)))</formula>
    </cfRule>
    <cfRule type="containsText" dxfId="1673" priority="737" operator="containsText" text="Menor">
      <formula>NOT(ISERROR(SEARCH("Menor",AC13)))</formula>
    </cfRule>
    <cfRule type="containsText" dxfId="1672" priority="738" operator="containsText" text="Leve">
      <formula>NOT(ISERROR(SEARCH("Leve",AC13)))</formula>
    </cfRule>
  </conditionalFormatting>
  <conditionalFormatting sqref="AG13">
    <cfRule type="containsText" dxfId="1671" priority="725" operator="containsText" text="Extremo">
      <formula>NOT(ISERROR(SEARCH("Extremo",AG13)))</formula>
    </cfRule>
    <cfRule type="containsText" dxfId="1670" priority="726" operator="containsText" text="Alto">
      <formula>NOT(ISERROR(SEARCH("Alto",AG13)))</formula>
    </cfRule>
    <cfRule type="containsText" dxfId="1669" priority="727" operator="containsText" text="Moderado">
      <formula>NOT(ISERROR(SEARCH("Moderado",AG13)))</formula>
    </cfRule>
    <cfRule type="containsText" dxfId="1668" priority="728" operator="containsText" text="Menor">
      <formula>NOT(ISERROR(SEARCH("Menor",AG13)))</formula>
    </cfRule>
    <cfRule type="containsText" dxfId="1667" priority="729" operator="containsText" text="Bajo">
      <formula>NOT(ISERROR(SEARCH("Bajo",AG13)))</formula>
    </cfRule>
    <cfRule type="containsText" dxfId="1666" priority="730" operator="containsText" text="Moderado">
      <formula>NOT(ISERROR(SEARCH("Moderado",AG13)))</formula>
    </cfRule>
    <cfRule type="containsText" dxfId="1665" priority="731" operator="containsText" text="Extremo">
      <formula>NOT(ISERROR(SEARCH("Extremo",AG13)))</formula>
    </cfRule>
    <cfRule type="containsText" dxfId="1664" priority="732" operator="containsText" text="Baja">
      <formula>NOT(ISERROR(SEARCH("Baja",AG13)))</formula>
    </cfRule>
    <cfRule type="containsText" dxfId="1663" priority="733" operator="containsText" text="Alto">
      <formula>NOT(ISERROR(SEARCH("Alto",AG13)))</formula>
    </cfRule>
  </conditionalFormatting>
  <conditionalFormatting sqref="AE13">
    <cfRule type="containsText" dxfId="1662" priority="715" operator="containsText" text="Catastrófico">
      <formula>NOT(ISERROR(SEARCH("Catastrófico",AE13)))</formula>
    </cfRule>
    <cfRule type="containsText" dxfId="1661" priority="716" operator="containsText" text="Moderado">
      <formula>NOT(ISERROR(SEARCH("Moderado",AE13)))</formula>
    </cfRule>
    <cfRule type="containsText" dxfId="1660" priority="717" operator="containsText" text="Menor">
      <formula>NOT(ISERROR(SEARCH("Menor",AE13)))</formula>
    </cfRule>
    <cfRule type="containsText" dxfId="1659" priority="718" operator="containsText" text="Leve">
      <formula>NOT(ISERROR(SEARCH("Leve",AE13)))</formula>
    </cfRule>
    <cfRule type="containsText" dxfId="1658" priority="719" operator="containsText" text="Mayor">
      <formula>NOT(ISERROR(SEARCH("Mayor",AE13)))</formula>
    </cfRule>
  </conditionalFormatting>
  <conditionalFormatting sqref="Y21:Y25">
    <cfRule type="containsText" dxfId="1657" priority="679" operator="containsText" text="Muy Alta">
      <formula>NOT(ISERROR(SEARCH("Muy Alta",Y21)))</formula>
    </cfRule>
    <cfRule type="containsText" dxfId="1656" priority="680" operator="containsText" text="Alta">
      <formula>NOT(ISERROR(SEARCH("Alta",Y21)))</formula>
    </cfRule>
    <cfRule type="containsText" dxfId="1655" priority="681" operator="containsText" text="Media">
      <formula>NOT(ISERROR(SEARCH("Media",Y21)))</formula>
    </cfRule>
    <cfRule type="containsText" dxfId="1654" priority="682" operator="containsText" text="Muy Baja">
      <formula>NOT(ISERROR(SEARCH("Muy Baja",Y21)))</formula>
    </cfRule>
    <cfRule type="containsText" dxfId="1653" priority="683" operator="containsText" text="Baja">
      <formula>NOT(ISERROR(SEARCH("Baja",Y21)))</formula>
    </cfRule>
    <cfRule type="containsText" dxfId="1652" priority="684" operator="containsText" text="Muy Baja">
      <formula>NOT(ISERROR(SEARCH("Muy Baja",Y21)))</formula>
    </cfRule>
  </conditionalFormatting>
  <conditionalFormatting sqref="AC21:AC25">
    <cfRule type="containsText" dxfId="1651" priority="674" operator="containsText" text="Catastrófico">
      <formula>NOT(ISERROR(SEARCH("Catastrófico",AC21)))</formula>
    </cfRule>
    <cfRule type="containsText" dxfId="1650" priority="675" operator="containsText" text="Mayor">
      <formula>NOT(ISERROR(SEARCH("Mayor",AC21)))</formula>
    </cfRule>
    <cfRule type="containsText" dxfId="1649" priority="676" operator="containsText" text="Moderado">
      <formula>NOT(ISERROR(SEARCH("Moderado",AC21)))</formula>
    </cfRule>
    <cfRule type="containsText" dxfId="1648" priority="677" operator="containsText" text="Menor">
      <formula>NOT(ISERROR(SEARCH("Menor",AC21)))</formula>
    </cfRule>
    <cfRule type="containsText" dxfId="1647" priority="678" operator="containsText" text="Leve">
      <formula>NOT(ISERROR(SEARCH("Leve",AC21)))</formula>
    </cfRule>
  </conditionalFormatting>
  <conditionalFormatting sqref="AG21">
    <cfRule type="containsText" dxfId="1646" priority="665" operator="containsText" text="Extremo">
      <formula>NOT(ISERROR(SEARCH("Extremo",AG21)))</formula>
    </cfRule>
    <cfRule type="containsText" dxfId="1645" priority="666" operator="containsText" text="Alto">
      <formula>NOT(ISERROR(SEARCH("Alto",AG21)))</formula>
    </cfRule>
    <cfRule type="containsText" dxfId="1644" priority="667" operator="containsText" text="Moderado">
      <formula>NOT(ISERROR(SEARCH("Moderado",AG21)))</formula>
    </cfRule>
    <cfRule type="containsText" dxfId="1643" priority="668" operator="containsText" text="Menor">
      <formula>NOT(ISERROR(SEARCH("Menor",AG21)))</formula>
    </cfRule>
    <cfRule type="containsText" dxfId="1642" priority="669" operator="containsText" text="Bajo">
      <formula>NOT(ISERROR(SEARCH("Bajo",AG21)))</formula>
    </cfRule>
    <cfRule type="containsText" dxfId="1641" priority="670" operator="containsText" text="Moderado">
      <formula>NOT(ISERROR(SEARCH("Moderado",AG21)))</formula>
    </cfRule>
    <cfRule type="containsText" dxfId="1640" priority="671" operator="containsText" text="Extremo">
      <formula>NOT(ISERROR(SEARCH("Extremo",AG21)))</formula>
    </cfRule>
    <cfRule type="containsText" dxfId="1639" priority="672" operator="containsText" text="Baja">
      <formula>NOT(ISERROR(SEARCH("Baja",AG21)))</formula>
    </cfRule>
    <cfRule type="containsText" dxfId="1638" priority="673" operator="containsText" text="Alto">
      <formula>NOT(ISERROR(SEARCH("Alto",AG21)))</formula>
    </cfRule>
  </conditionalFormatting>
  <conditionalFormatting sqref="AE21:AE25">
    <cfRule type="containsText" dxfId="1637" priority="655" operator="containsText" text="Catastrófico">
      <formula>NOT(ISERROR(SEARCH("Catastrófico",AE21)))</formula>
    </cfRule>
    <cfRule type="containsText" dxfId="1636" priority="656" operator="containsText" text="Moderado">
      <formula>NOT(ISERROR(SEARCH("Moderado",AE21)))</formula>
    </cfRule>
    <cfRule type="containsText" dxfId="1635" priority="657" operator="containsText" text="Menor">
      <formula>NOT(ISERROR(SEARCH("Menor",AE21)))</formula>
    </cfRule>
    <cfRule type="containsText" dxfId="1634" priority="658" operator="containsText" text="Leve">
      <formula>NOT(ISERROR(SEARCH("Leve",AE21)))</formula>
    </cfRule>
    <cfRule type="containsText" dxfId="1633" priority="659" operator="containsText" text="Mayor">
      <formula>NOT(ISERROR(SEARCH("Mayor",AE21)))</formula>
    </cfRule>
  </conditionalFormatting>
  <conditionalFormatting sqref="N26 N31">
    <cfRule type="containsText" dxfId="1632" priority="644" operator="containsText" text="Extremo">
      <formula>NOT(ISERROR(SEARCH("Extremo",N26)))</formula>
    </cfRule>
    <cfRule type="containsText" dxfId="1631" priority="645" operator="containsText" text="Alto">
      <formula>NOT(ISERROR(SEARCH("Alto",N26)))</formula>
    </cfRule>
    <cfRule type="containsText" dxfId="1630" priority="646" operator="containsText" text="Bajo">
      <formula>NOT(ISERROR(SEARCH("Bajo",N26)))</formula>
    </cfRule>
    <cfRule type="containsText" dxfId="1629" priority="647" operator="containsText" text="Moderado">
      <formula>NOT(ISERROR(SEARCH("Moderado",N26)))</formula>
    </cfRule>
    <cfRule type="containsText" dxfId="1628" priority="648" operator="containsText" text="Extremo">
      <formula>NOT(ISERROR(SEARCH("Extremo",N26)))</formula>
    </cfRule>
  </conditionalFormatting>
  <conditionalFormatting sqref="I26 I31">
    <cfRule type="containsText" dxfId="1627" priority="615" operator="containsText" text="Muy Baja">
      <formula>NOT(ISERROR(SEARCH("Muy Baja",I26)))</formula>
    </cfRule>
    <cfRule type="containsText" dxfId="1626" priority="616" operator="containsText" text="Baja">
      <formula>NOT(ISERROR(SEARCH("Baja",I26)))</formula>
    </cfRule>
    <cfRule type="containsText" dxfId="1625" priority="618" operator="containsText" text="Muy Alta">
      <formula>NOT(ISERROR(SEARCH("Muy Alta",I26)))</formula>
    </cfRule>
    <cfRule type="containsText" dxfId="1624" priority="619" operator="containsText" text="Alta">
      <formula>NOT(ISERROR(SEARCH("Alta",I26)))</formula>
    </cfRule>
    <cfRule type="containsText" dxfId="1623" priority="620" operator="containsText" text="Media">
      <formula>NOT(ISERROR(SEARCH("Media",I26)))</formula>
    </cfRule>
    <cfRule type="containsText" dxfId="1622" priority="621" operator="containsText" text="Media">
      <formula>NOT(ISERROR(SEARCH("Media",I26)))</formula>
    </cfRule>
    <cfRule type="containsText" dxfId="1621" priority="622" operator="containsText" text="Media">
      <formula>NOT(ISERROR(SEARCH("Media",I26)))</formula>
    </cfRule>
    <cfRule type="containsText" dxfId="1620" priority="623" operator="containsText" text="Muy Baja">
      <formula>NOT(ISERROR(SEARCH("Muy Baja",I26)))</formula>
    </cfRule>
    <cfRule type="containsText" dxfId="1619" priority="624" operator="containsText" text="Baja">
      <formula>NOT(ISERROR(SEARCH("Baja",I26)))</formula>
    </cfRule>
    <cfRule type="containsText" dxfId="1618" priority="625" operator="containsText" text="Muy Baja">
      <formula>NOT(ISERROR(SEARCH("Muy Baja",I26)))</formula>
    </cfRule>
    <cfRule type="containsText" dxfId="1617" priority="626" operator="containsText" text="Muy Baja">
      <formula>NOT(ISERROR(SEARCH("Muy Baja",I26)))</formula>
    </cfRule>
    <cfRule type="containsText" dxfId="1616" priority="627" operator="containsText" text="Muy Baja">
      <formula>NOT(ISERROR(SEARCH("Muy Baja",I26)))</formula>
    </cfRule>
    <cfRule type="containsText" dxfId="1615" priority="628" operator="containsText" text="Muy Baja'Tabla probabilidad'!">
      <formula>NOT(ISERROR(SEARCH("Muy Baja'Tabla probabilidad'!",I26)))</formula>
    </cfRule>
    <cfRule type="containsText" dxfId="1614" priority="629" operator="containsText" text="Muy bajo">
      <formula>NOT(ISERROR(SEARCH("Muy bajo",I26)))</formula>
    </cfRule>
    <cfRule type="containsText" dxfId="1613" priority="630" operator="containsText" text="Alta">
      <formula>NOT(ISERROR(SEARCH("Alta",I26)))</formula>
    </cfRule>
    <cfRule type="containsText" dxfId="1612" priority="631" operator="containsText" text="Media">
      <formula>NOT(ISERROR(SEARCH("Media",I26)))</formula>
    </cfRule>
    <cfRule type="containsText" dxfId="1611" priority="632" operator="containsText" text="Baja">
      <formula>NOT(ISERROR(SEARCH("Baja",I26)))</formula>
    </cfRule>
    <cfRule type="containsText" dxfId="1610" priority="633" operator="containsText" text="Muy baja">
      <formula>NOT(ISERROR(SEARCH("Muy baja",I26)))</formula>
    </cfRule>
    <cfRule type="cellIs" dxfId="1609" priority="636" operator="between">
      <formula>1</formula>
      <formula>2</formula>
    </cfRule>
    <cfRule type="cellIs" dxfId="1608" priority="637" operator="between">
      <formula>0</formula>
      <formula>2</formula>
    </cfRule>
  </conditionalFormatting>
  <conditionalFormatting sqref="I26 I31">
    <cfRule type="containsText" dxfId="1607" priority="617" operator="containsText" text="Muy Alta">
      <formula>NOT(ISERROR(SEARCH("Muy Alta",I26)))</formula>
    </cfRule>
  </conditionalFormatting>
  <conditionalFormatting sqref="Y26:Y30">
    <cfRule type="containsText" dxfId="1606" priority="609" operator="containsText" text="Muy Alta">
      <formula>NOT(ISERROR(SEARCH("Muy Alta",Y26)))</formula>
    </cfRule>
    <cfRule type="containsText" dxfId="1605" priority="610" operator="containsText" text="Alta">
      <formula>NOT(ISERROR(SEARCH("Alta",Y26)))</formula>
    </cfRule>
    <cfRule type="containsText" dxfId="1604" priority="611" operator="containsText" text="Media">
      <formula>NOT(ISERROR(SEARCH("Media",Y26)))</formula>
    </cfRule>
    <cfRule type="containsText" dxfId="1603" priority="612" operator="containsText" text="Muy Baja">
      <formula>NOT(ISERROR(SEARCH("Muy Baja",Y26)))</formula>
    </cfRule>
    <cfRule type="containsText" dxfId="1602" priority="613" operator="containsText" text="Baja">
      <formula>NOT(ISERROR(SEARCH("Baja",Y26)))</formula>
    </cfRule>
    <cfRule type="containsText" dxfId="1601" priority="614" operator="containsText" text="Muy Baja">
      <formula>NOT(ISERROR(SEARCH("Muy Baja",Y26)))</formula>
    </cfRule>
  </conditionalFormatting>
  <conditionalFormatting sqref="AC26:AC30">
    <cfRule type="containsText" dxfId="1600" priority="604" operator="containsText" text="Catastrófico">
      <formula>NOT(ISERROR(SEARCH("Catastrófico",AC26)))</formula>
    </cfRule>
    <cfRule type="containsText" dxfId="1599" priority="605" operator="containsText" text="Mayor">
      <formula>NOT(ISERROR(SEARCH("Mayor",AC26)))</formula>
    </cfRule>
    <cfRule type="containsText" dxfId="1598" priority="606" operator="containsText" text="Moderado">
      <formula>NOT(ISERROR(SEARCH("Moderado",AC26)))</formula>
    </cfRule>
    <cfRule type="containsText" dxfId="1597" priority="607" operator="containsText" text="Menor">
      <formula>NOT(ISERROR(SEARCH("Menor",AC26)))</formula>
    </cfRule>
    <cfRule type="containsText" dxfId="1596" priority="608" operator="containsText" text="Leve">
      <formula>NOT(ISERROR(SEARCH("Leve",AC26)))</formula>
    </cfRule>
  </conditionalFormatting>
  <conditionalFormatting sqref="AG26">
    <cfRule type="containsText" dxfId="1595" priority="595" operator="containsText" text="Extremo">
      <formula>NOT(ISERROR(SEARCH("Extremo",AG26)))</formula>
    </cfRule>
    <cfRule type="containsText" dxfId="1594" priority="596" operator="containsText" text="Alto">
      <formula>NOT(ISERROR(SEARCH("Alto",AG26)))</formula>
    </cfRule>
    <cfRule type="containsText" dxfId="1593" priority="597" operator="containsText" text="Moderado">
      <formula>NOT(ISERROR(SEARCH("Moderado",AG26)))</formula>
    </cfRule>
    <cfRule type="containsText" dxfId="1592" priority="598" operator="containsText" text="Menor">
      <formula>NOT(ISERROR(SEARCH("Menor",AG26)))</formula>
    </cfRule>
    <cfRule type="containsText" dxfId="1591" priority="599" operator="containsText" text="Bajo">
      <formula>NOT(ISERROR(SEARCH("Bajo",AG26)))</formula>
    </cfRule>
    <cfRule type="containsText" dxfId="1590" priority="600" operator="containsText" text="Moderado">
      <formula>NOT(ISERROR(SEARCH("Moderado",AG26)))</formula>
    </cfRule>
    <cfRule type="containsText" dxfId="1589" priority="601" operator="containsText" text="Extremo">
      <formula>NOT(ISERROR(SEARCH("Extremo",AG26)))</formula>
    </cfRule>
    <cfRule type="containsText" dxfId="1588" priority="602" operator="containsText" text="Baja">
      <formula>NOT(ISERROR(SEARCH("Baja",AG26)))</formula>
    </cfRule>
    <cfRule type="containsText" dxfId="1587" priority="603" operator="containsText" text="Alto">
      <formula>NOT(ISERROR(SEARCH("Alto",AG26)))</formula>
    </cfRule>
  </conditionalFormatting>
  <conditionalFormatting sqref="AE26:AE30">
    <cfRule type="containsText" dxfId="1586" priority="585" operator="containsText" text="Catastrófico">
      <formula>NOT(ISERROR(SEARCH("Catastrófico",AE26)))</formula>
    </cfRule>
    <cfRule type="containsText" dxfId="1585" priority="586" operator="containsText" text="Moderado">
      <formula>NOT(ISERROR(SEARCH("Moderado",AE26)))</formula>
    </cfRule>
    <cfRule type="containsText" dxfId="1584" priority="587" operator="containsText" text="Menor">
      <formula>NOT(ISERROR(SEARCH("Menor",AE26)))</formula>
    </cfRule>
    <cfRule type="containsText" dxfId="1583" priority="588" operator="containsText" text="Leve">
      <formula>NOT(ISERROR(SEARCH("Leve",AE26)))</formula>
    </cfRule>
    <cfRule type="containsText" dxfId="1582" priority="589" operator="containsText" text="Mayor">
      <formula>NOT(ISERROR(SEARCH("Mayor",AE26)))</formula>
    </cfRule>
  </conditionalFormatting>
  <conditionalFormatting sqref="Y31:Y35">
    <cfRule type="containsText" dxfId="1581" priority="519" operator="containsText" text="Muy Alta">
      <formula>NOT(ISERROR(SEARCH("Muy Alta",Y31)))</formula>
    </cfRule>
    <cfRule type="containsText" dxfId="1580" priority="520" operator="containsText" text="Alta">
      <formula>NOT(ISERROR(SEARCH("Alta",Y31)))</formula>
    </cfRule>
    <cfRule type="containsText" dxfId="1579" priority="521" operator="containsText" text="Media">
      <formula>NOT(ISERROR(SEARCH("Media",Y31)))</formula>
    </cfRule>
    <cfRule type="containsText" dxfId="1578" priority="522" operator="containsText" text="Muy Baja">
      <formula>NOT(ISERROR(SEARCH("Muy Baja",Y31)))</formula>
    </cfRule>
    <cfRule type="containsText" dxfId="1577" priority="523" operator="containsText" text="Baja">
      <formula>NOT(ISERROR(SEARCH("Baja",Y31)))</formula>
    </cfRule>
    <cfRule type="containsText" dxfId="1576" priority="524" operator="containsText" text="Muy Baja">
      <formula>NOT(ISERROR(SEARCH("Muy Baja",Y31)))</formula>
    </cfRule>
  </conditionalFormatting>
  <conditionalFormatting sqref="AC31:AC35">
    <cfRule type="containsText" dxfId="1575" priority="514" operator="containsText" text="Catastrófico">
      <formula>NOT(ISERROR(SEARCH("Catastrófico",AC31)))</formula>
    </cfRule>
    <cfRule type="containsText" dxfId="1574" priority="515" operator="containsText" text="Mayor">
      <formula>NOT(ISERROR(SEARCH("Mayor",AC31)))</formula>
    </cfRule>
    <cfRule type="containsText" dxfId="1573" priority="516" operator="containsText" text="Moderado">
      <formula>NOT(ISERROR(SEARCH("Moderado",AC31)))</formula>
    </cfRule>
    <cfRule type="containsText" dxfId="1572" priority="517" operator="containsText" text="Menor">
      <formula>NOT(ISERROR(SEARCH("Menor",AC31)))</formula>
    </cfRule>
    <cfRule type="containsText" dxfId="1571" priority="518" operator="containsText" text="Leve">
      <formula>NOT(ISERROR(SEARCH("Leve",AC31)))</formula>
    </cfRule>
  </conditionalFormatting>
  <conditionalFormatting sqref="AG31">
    <cfRule type="containsText" dxfId="1570" priority="505" operator="containsText" text="Extremo">
      <formula>NOT(ISERROR(SEARCH("Extremo",AG31)))</formula>
    </cfRule>
    <cfRule type="containsText" dxfId="1569" priority="506" operator="containsText" text="Alto">
      <formula>NOT(ISERROR(SEARCH("Alto",AG31)))</formula>
    </cfRule>
    <cfRule type="containsText" dxfId="1568" priority="507" operator="containsText" text="Moderado">
      <formula>NOT(ISERROR(SEARCH("Moderado",AG31)))</formula>
    </cfRule>
    <cfRule type="containsText" dxfId="1567" priority="508" operator="containsText" text="Menor">
      <formula>NOT(ISERROR(SEARCH("Menor",AG31)))</formula>
    </cfRule>
    <cfRule type="containsText" dxfId="1566" priority="509" operator="containsText" text="Bajo">
      <formula>NOT(ISERROR(SEARCH("Bajo",AG31)))</formula>
    </cfRule>
    <cfRule type="containsText" dxfId="1565" priority="510" operator="containsText" text="Moderado">
      <formula>NOT(ISERROR(SEARCH("Moderado",AG31)))</formula>
    </cfRule>
    <cfRule type="containsText" dxfId="1564" priority="511" operator="containsText" text="Extremo">
      <formula>NOT(ISERROR(SEARCH("Extremo",AG31)))</formula>
    </cfRule>
    <cfRule type="containsText" dxfId="1563" priority="512" operator="containsText" text="Baja">
      <formula>NOT(ISERROR(SEARCH("Baja",AG31)))</formula>
    </cfRule>
    <cfRule type="containsText" dxfId="1562" priority="513" operator="containsText" text="Alto">
      <formula>NOT(ISERROR(SEARCH("Alto",AG31)))</formula>
    </cfRule>
  </conditionalFormatting>
  <conditionalFormatting sqref="AE31:AE35">
    <cfRule type="containsText" dxfId="1561" priority="495" operator="containsText" text="Catastrófico">
      <formula>NOT(ISERROR(SEARCH("Catastrófico",AE31)))</formula>
    </cfRule>
    <cfRule type="containsText" dxfId="1560" priority="496" operator="containsText" text="Moderado">
      <formula>NOT(ISERROR(SEARCH("Moderado",AE31)))</formula>
    </cfRule>
    <cfRule type="containsText" dxfId="1559" priority="497" operator="containsText" text="Menor">
      <formula>NOT(ISERROR(SEARCH("Menor",AE31)))</formula>
    </cfRule>
    <cfRule type="containsText" dxfId="1558" priority="498" operator="containsText" text="Leve">
      <formula>NOT(ISERROR(SEARCH("Leve",AE31)))</formula>
    </cfRule>
    <cfRule type="containsText" dxfId="1557" priority="499" operator="containsText" text="Mayor">
      <formula>NOT(ISERROR(SEARCH("Mayor",AE31)))</formula>
    </cfRule>
  </conditionalFormatting>
  <conditionalFormatting sqref="L17">
    <cfRule type="containsText" dxfId="1556" priority="66" operator="containsText" text="Catastrófico">
      <formula>NOT(ISERROR(SEARCH("Catastrófico",L17)))</formula>
    </cfRule>
    <cfRule type="containsText" dxfId="1555" priority="67" operator="containsText" text="Mayor">
      <formula>NOT(ISERROR(SEARCH("Mayor",L17)))</formula>
    </cfRule>
    <cfRule type="containsText" dxfId="1554" priority="68" operator="containsText" text="Alta">
      <formula>NOT(ISERROR(SEARCH("Alta",L17)))</formula>
    </cfRule>
    <cfRule type="containsText" dxfId="1553" priority="69" operator="containsText" text="Moderado">
      <formula>NOT(ISERROR(SEARCH("Moderado",L17)))</formula>
    </cfRule>
    <cfRule type="containsText" dxfId="1552" priority="70" operator="containsText" text="Menor">
      <formula>NOT(ISERROR(SEARCH("Menor",L17)))</formula>
    </cfRule>
    <cfRule type="containsText" dxfId="1551" priority="71" operator="containsText" text="Leve">
      <formula>NOT(ISERROR(SEARCH("Leve",L17)))</formula>
    </cfRule>
  </conditionalFormatting>
  <conditionalFormatting sqref="N17">
    <cfRule type="containsText" dxfId="1550" priority="61" operator="containsText" text="Extremo">
      <formula>NOT(ISERROR(SEARCH("Extremo",N17)))</formula>
    </cfRule>
    <cfRule type="containsText" dxfId="1549" priority="62" operator="containsText" text="Alto">
      <formula>NOT(ISERROR(SEARCH("Alto",N17)))</formula>
    </cfRule>
    <cfRule type="containsText" dxfId="1548" priority="63" operator="containsText" text="Bajo">
      <formula>NOT(ISERROR(SEARCH("Bajo",N17)))</formula>
    </cfRule>
    <cfRule type="containsText" dxfId="1547" priority="64" operator="containsText" text="Moderado">
      <formula>NOT(ISERROR(SEARCH("Moderado",N17)))</formula>
    </cfRule>
    <cfRule type="containsText" dxfId="1546" priority="65" operator="containsText" text="Extremo">
      <formula>NOT(ISERROR(SEARCH("Extremo",N17)))</formula>
    </cfRule>
  </conditionalFormatting>
  <conditionalFormatting sqref="M17">
    <cfRule type="containsText" dxfId="1545" priority="55" operator="containsText" text="Catastrófico">
      <formula>NOT(ISERROR(SEARCH("Catastrófico",M17)))</formula>
    </cfRule>
    <cfRule type="containsText" dxfId="1544" priority="56" operator="containsText" text="Mayor">
      <formula>NOT(ISERROR(SEARCH("Mayor",M17)))</formula>
    </cfRule>
    <cfRule type="containsText" dxfId="1543" priority="57" operator="containsText" text="Alta">
      <formula>NOT(ISERROR(SEARCH("Alta",M17)))</formula>
    </cfRule>
    <cfRule type="containsText" dxfId="1542" priority="58" operator="containsText" text="Moderado">
      <formula>NOT(ISERROR(SEARCH("Moderado",M17)))</formula>
    </cfRule>
    <cfRule type="containsText" dxfId="1541" priority="59" operator="containsText" text="Menor">
      <formula>NOT(ISERROR(SEARCH("Menor",M17)))</formula>
    </cfRule>
    <cfRule type="containsText" dxfId="1540" priority="60" operator="containsText" text="Leve">
      <formula>NOT(ISERROR(SEARCH("Leve",M17)))</formula>
    </cfRule>
  </conditionalFormatting>
  <conditionalFormatting sqref="AA17">
    <cfRule type="containsText" dxfId="1539" priority="1" operator="containsText" text="Muy Baja">
      <formula>NOT(ISERROR(SEARCH("Muy Baja",AA17)))</formula>
    </cfRule>
    <cfRule type="containsText" dxfId="1538" priority="50" operator="containsText" text="Muy Alta">
      <formula>NOT(ISERROR(SEARCH("Muy Alta",AA17)))</formula>
    </cfRule>
    <cfRule type="containsText" dxfId="1537" priority="51" operator="containsText" text="Alta">
      <formula>NOT(ISERROR(SEARCH("Alta",AA17)))</formula>
    </cfRule>
    <cfRule type="containsText" dxfId="1536" priority="52" operator="containsText" text="Media">
      <formula>NOT(ISERROR(SEARCH("Media",AA17)))</formula>
    </cfRule>
    <cfRule type="containsText" dxfId="1535" priority="53" operator="containsText" text="Baja">
      <formula>NOT(ISERROR(SEARCH("Baja",AA17)))</formula>
    </cfRule>
    <cfRule type="containsText" dxfId="1534" priority="54" operator="containsText" text="Muy Baja">
      <formula>NOT(ISERROR(SEARCH("Muy Baja",AA17)))</formula>
    </cfRule>
  </conditionalFormatting>
  <conditionalFormatting sqref="I17">
    <cfRule type="containsText" dxfId="1533" priority="27" operator="containsText" text="Muy Baja">
      <formula>NOT(ISERROR(SEARCH("Muy Baja",I17)))</formula>
    </cfRule>
    <cfRule type="containsText" dxfId="1532" priority="28" operator="containsText" text="Baja">
      <formula>NOT(ISERROR(SEARCH("Baja",I17)))</formula>
    </cfRule>
    <cfRule type="containsText" dxfId="1531" priority="30" operator="containsText" text="Muy Alta">
      <formula>NOT(ISERROR(SEARCH("Muy Alta",I17)))</formula>
    </cfRule>
    <cfRule type="containsText" dxfId="1530" priority="31" operator="containsText" text="Alta">
      <formula>NOT(ISERROR(SEARCH("Alta",I17)))</formula>
    </cfRule>
    <cfRule type="containsText" dxfId="1529" priority="32" operator="containsText" text="Media">
      <formula>NOT(ISERROR(SEARCH("Media",I17)))</formula>
    </cfRule>
    <cfRule type="containsText" dxfId="1528" priority="33" operator="containsText" text="Media">
      <formula>NOT(ISERROR(SEARCH("Media",I17)))</formula>
    </cfRule>
    <cfRule type="containsText" dxfId="1527" priority="34" operator="containsText" text="Media">
      <formula>NOT(ISERROR(SEARCH("Media",I17)))</formula>
    </cfRule>
    <cfRule type="containsText" dxfId="1526" priority="35" operator="containsText" text="Muy Baja">
      <formula>NOT(ISERROR(SEARCH("Muy Baja",I17)))</formula>
    </cfRule>
    <cfRule type="containsText" dxfId="1525" priority="36" operator="containsText" text="Baja">
      <formula>NOT(ISERROR(SEARCH("Baja",I17)))</formula>
    </cfRule>
    <cfRule type="containsText" dxfId="1524" priority="37" operator="containsText" text="Muy Baja">
      <formula>NOT(ISERROR(SEARCH("Muy Baja",I17)))</formula>
    </cfRule>
    <cfRule type="containsText" dxfId="1523" priority="38" operator="containsText" text="Muy Baja">
      <formula>NOT(ISERROR(SEARCH("Muy Baja",I17)))</formula>
    </cfRule>
    <cfRule type="containsText" dxfId="1522" priority="39" operator="containsText" text="Muy Baja">
      <formula>NOT(ISERROR(SEARCH("Muy Baja",I17)))</formula>
    </cfRule>
    <cfRule type="containsText" dxfId="1521" priority="40" operator="containsText" text="Muy Baja'Tabla probabilidad'!">
      <formula>NOT(ISERROR(SEARCH("Muy Baja'Tabla probabilidad'!",I17)))</formula>
    </cfRule>
    <cfRule type="containsText" dxfId="1520" priority="41" operator="containsText" text="Muy bajo">
      <formula>NOT(ISERROR(SEARCH("Muy bajo",I17)))</formula>
    </cfRule>
    <cfRule type="containsText" dxfId="1519" priority="42" operator="containsText" text="Alta">
      <formula>NOT(ISERROR(SEARCH("Alta",I17)))</formula>
    </cfRule>
    <cfRule type="containsText" dxfId="1518" priority="43" operator="containsText" text="Media">
      <formula>NOT(ISERROR(SEARCH("Media",I17)))</formula>
    </cfRule>
    <cfRule type="containsText" dxfId="1517" priority="44" operator="containsText" text="Baja">
      <formula>NOT(ISERROR(SEARCH("Baja",I17)))</formula>
    </cfRule>
    <cfRule type="containsText" dxfId="1516" priority="45" operator="containsText" text="Muy baja">
      <formula>NOT(ISERROR(SEARCH("Muy baja",I17)))</formula>
    </cfRule>
    <cfRule type="cellIs" dxfId="1515" priority="48" operator="between">
      <formula>1</formula>
      <formula>2</formula>
    </cfRule>
    <cfRule type="cellIs" dxfId="1514" priority="49" operator="between">
      <formula>0</formula>
      <formula>2</formula>
    </cfRule>
  </conditionalFormatting>
  <conditionalFormatting sqref="I17">
    <cfRule type="containsText" dxfId="1513" priority="29" operator="containsText" text="Muy Alta">
      <formula>NOT(ISERROR(SEARCH("Muy Alta",I17)))</formula>
    </cfRule>
  </conditionalFormatting>
  <conditionalFormatting sqref="Y17:Y20">
    <cfRule type="containsText" dxfId="1512" priority="21" operator="containsText" text="Muy Alta">
      <formula>NOT(ISERROR(SEARCH("Muy Alta",Y17)))</formula>
    </cfRule>
    <cfRule type="containsText" dxfId="1511" priority="22" operator="containsText" text="Alta">
      <formula>NOT(ISERROR(SEARCH("Alta",Y17)))</formula>
    </cfRule>
    <cfRule type="containsText" dxfId="1510" priority="23" operator="containsText" text="Media">
      <formula>NOT(ISERROR(SEARCH("Media",Y17)))</formula>
    </cfRule>
    <cfRule type="containsText" dxfId="1509" priority="24" operator="containsText" text="Muy Baja">
      <formula>NOT(ISERROR(SEARCH("Muy Baja",Y17)))</formula>
    </cfRule>
    <cfRule type="containsText" dxfId="1508" priority="25" operator="containsText" text="Baja">
      <formula>NOT(ISERROR(SEARCH("Baja",Y17)))</formula>
    </cfRule>
    <cfRule type="containsText" dxfId="1507" priority="26" operator="containsText" text="Muy Baja">
      <formula>NOT(ISERROR(SEARCH("Muy Baja",Y17)))</formula>
    </cfRule>
  </conditionalFormatting>
  <conditionalFormatting sqref="AC17:AC20">
    <cfRule type="containsText" dxfId="1506" priority="16" operator="containsText" text="Catastrófico">
      <formula>NOT(ISERROR(SEARCH("Catastrófico",AC17)))</formula>
    </cfRule>
    <cfRule type="containsText" dxfId="1505" priority="17" operator="containsText" text="Mayor">
      <formula>NOT(ISERROR(SEARCH("Mayor",AC17)))</formula>
    </cfRule>
    <cfRule type="containsText" dxfId="1504" priority="18" operator="containsText" text="Moderado">
      <formula>NOT(ISERROR(SEARCH("Moderado",AC17)))</formula>
    </cfRule>
    <cfRule type="containsText" dxfId="1503" priority="19" operator="containsText" text="Menor">
      <formula>NOT(ISERROR(SEARCH("Menor",AC17)))</formula>
    </cfRule>
    <cfRule type="containsText" dxfId="1502" priority="20" operator="containsText" text="Leve">
      <formula>NOT(ISERROR(SEARCH("Leve",AC17)))</formula>
    </cfRule>
  </conditionalFormatting>
  <conditionalFormatting sqref="AG17">
    <cfRule type="containsText" dxfId="1501" priority="7" operator="containsText" text="Extremo">
      <formula>NOT(ISERROR(SEARCH("Extremo",AG17)))</formula>
    </cfRule>
    <cfRule type="containsText" dxfId="1500" priority="8" operator="containsText" text="Alto">
      <formula>NOT(ISERROR(SEARCH("Alto",AG17)))</formula>
    </cfRule>
    <cfRule type="containsText" dxfId="1499" priority="9" operator="containsText" text="Moderado">
      <formula>NOT(ISERROR(SEARCH("Moderado",AG17)))</formula>
    </cfRule>
    <cfRule type="containsText" dxfId="1498" priority="10" operator="containsText" text="Menor">
      <formula>NOT(ISERROR(SEARCH("Menor",AG17)))</formula>
    </cfRule>
    <cfRule type="containsText" dxfId="1497" priority="11" operator="containsText" text="Bajo">
      <formula>NOT(ISERROR(SEARCH("Bajo",AG17)))</formula>
    </cfRule>
    <cfRule type="containsText" dxfId="1496" priority="12" operator="containsText" text="Moderado">
      <formula>NOT(ISERROR(SEARCH("Moderado",AG17)))</formula>
    </cfRule>
    <cfRule type="containsText" dxfId="1495" priority="13" operator="containsText" text="Extremo">
      <formula>NOT(ISERROR(SEARCH("Extremo",AG17)))</formula>
    </cfRule>
    <cfRule type="containsText" dxfId="1494" priority="14" operator="containsText" text="Baja">
      <formula>NOT(ISERROR(SEARCH("Baja",AG17)))</formula>
    </cfRule>
    <cfRule type="containsText" dxfId="1493" priority="15" operator="containsText" text="Alto">
      <formula>NOT(ISERROR(SEARCH("Alto",AG17)))</formula>
    </cfRule>
  </conditionalFormatting>
  <conditionalFormatting sqref="AE17">
    <cfRule type="containsText" dxfId="1492" priority="2" operator="containsText" text="Catastrófico">
      <formula>NOT(ISERROR(SEARCH("Catastrófico",AE17)))</formula>
    </cfRule>
    <cfRule type="containsText" dxfId="1491" priority="3" operator="containsText" text="Moderado">
      <formula>NOT(ISERROR(SEARCH("Moderado",AE17)))</formula>
    </cfRule>
    <cfRule type="containsText" dxfId="1490" priority="4" operator="containsText" text="Menor">
      <formula>NOT(ISERROR(SEARCH("Menor",AE17)))</formula>
    </cfRule>
    <cfRule type="containsText" dxfId="1489" priority="5" operator="containsText" text="Leve">
      <formula>NOT(ISERROR(SEARCH("Leve",AE17)))</formula>
    </cfRule>
    <cfRule type="containsText" dxfId="1488" priority="6" operator="containsText" text="Mayor">
      <formula>NOT(ISERROR(SEARCH("Mayor",AE17)))</formula>
    </cfRule>
  </conditionalFormatting>
  <dataValidations count="1">
    <dataValidation allowBlank="1" showInputMessage="1" showErrorMessage="1" prompt="Enunciar cuál es el control" sqref="P10:P11 P13:P20"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2" operator="containsText" id="{85F911A9-FF11-4B11-A4CC-F406EAB53E70}">
            <xm:f>NOT(ISERROR(SEARCH('Tabla probabilidad'!$B$5,I10)))</xm:f>
            <xm:f>'Tabla probabilidad'!$B$5</xm:f>
            <x14:dxf>
              <font>
                <color rgb="FF006100"/>
              </font>
              <fill>
                <patternFill>
                  <bgColor rgb="FFC6EFCE"/>
                </patternFill>
              </fill>
            </x14:dxf>
          </x14:cfRule>
          <x14:cfRule type="containsText" priority="1063"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4" operator="containsText" id="{130BBF8F-6F36-4C1F-BB40-DA538C9DA4BA}">
            <xm:f>NOT(ISERROR(SEARCH('Tabla probabilidad'!$B$5,I13)))</xm:f>
            <xm:f>'Tabla probabilidad'!$B$5</xm:f>
            <x14:dxf>
              <font>
                <color rgb="FF006100"/>
              </font>
              <fill>
                <patternFill>
                  <bgColor rgb="FFC6EFCE"/>
                </patternFill>
              </fill>
            </x14:dxf>
          </x14:cfRule>
          <x14:cfRule type="containsText" priority="795" operator="containsText" id="{0DBD8F32-72F4-47FE-A8E8-92CA123A277C}">
            <xm:f>NOT(ISERROR(SEARCH('Tabla probabilidad'!$B$5,I13)))</xm:f>
            <xm:f>'Tabla probabilidad'!$B$5</xm:f>
            <x14:dxf>
              <font>
                <color rgb="FF9C0006"/>
              </font>
              <fill>
                <patternFill>
                  <bgColor rgb="FFFFC7CE"/>
                </patternFill>
              </fill>
            </x14:dxf>
          </x14:cfRule>
          <xm:sqref>I21 I13</xm:sqref>
        </x14:conditionalFormatting>
        <x14:conditionalFormatting xmlns:xm="http://schemas.microsoft.com/office/excel/2006/main">
          <x14:cfRule type="containsText" priority="634" operator="containsText" id="{DF7D542B-1BF1-4317-8F9F-9E217298398A}">
            <xm:f>NOT(ISERROR(SEARCH('Tabla probabilidad'!$B$5,I26)))</xm:f>
            <xm:f>'Tabla probabilidad'!$B$5</xm:f>
            <x14:dxf>
              <font>
                <color rgb="FF006100"/>
              </font>
              <fill>
                <patternFill>
                  <bgColor rgb="FFC6EFCE"/>
                </patternFill>
              </fill>
            </x14:dxf>
          </x14:cfRule>
          <x14:cfRule type="containsText" priority="635" operator="containsText" id="{588CF624-76F0-4DA9-B250-68F531E8679C}">
            <xm:f>NOT(ISERROR(SEARCH('Tabla probabilidad'!$B$5,I26)))</xm:f>
            <xm:f>'Tabla probabilidad'!$B$5</xm:f>
            <x14:dxf>
              <font>
                <color rgb="FF9C0006"/>
              </font>
              <fill>
                <patternFill>
                  <bgColor rgb="FFFFC7CE"/>
                </patternFill>
              </fill>
            </x14:dxf>
          </x14:cfRule>
          <xm:sqref>I26 I31</xm:sqref>
        </x14:conditionalFormatting>
        <x14:conditionalFormatting xmlns:xm="http://schemas.microsoft.com/office/excel/2006/main">
          <x14:cfRule type="containsText" priority="46" operator="containsText" id="{07736C62-9A34-455B-AF0A-92DBF04D392E}">
            <xm:f>NOT(ISERROR(SEARCH('Tabla probabilidad'!$B$5,I17)))</xm:f>
            <xm:f>'Tabla probabilidad'!$B$5</xm:f>
            <x14:dxf>
              <font>
                <color rgb="FF006100"/>
              </font>
              <fill>
                <patternFill>
                  <bgColor rgb="FFC6EFCE"/>
                </patternFill>
              </fill>
            </x14:dxf>
          </x14:cfRule>
          <x14:cfRule type="containsText" priority="47" operator="containsText" id="{C183812E-6F74-4D64-BBC3-CB6BC7FBB920}">
            <xm:f>NOT(ISERROR(SEARCH('Tabla probabilidad'!$B$5,I17)))</xm:f>
            <xm:f>'Tabla probabilidad'!$B$5</xm:f>
            <x14:dxf>
              <font>
                <color rgb="FF9C0006"/>
              </font>
              <fill>
                <patternFill>
                  <bgColor rgb="FFFFC7CE"/>
                </patternFill>
              </fill>
            </x14:dxf>
          </x14:cfRule>
          <xm:sqref>I17</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AN26 AN31 AN13:AN21</xm:sqref>
        </x14:dataValidation>
        <x14:dataValidation type="list" allowBlank="1" showInputMessage="1" showErrorMessage="1" xr:uid="{00000000-0002-0000-0400-000002000000}">
          <x14:formula1>
            <xm:f>LISTA!$K$3:$K$6</xm:f>
          </x14:formula1>
          <xm:sqref>AH10 AH26 AH31 AH13 AH17 AH21</xm:sqref>
        </x14:dataValidation>
        <x14:dataValidation type="list" allowBlank="1" showInputMessage="1" showErrorMessage="1" xr:uid="{00000000-0002-0000-0400-000003000000}">
          <x14:formula1>
            <xm:f>LISTA!$C$3:$C$10</xm:f>
          </x14:formula1>
          <xm:sqref>G10:G13 G17 G21:G35</xm:sqref>
        </x14:dataValidation>
        <x14:dataValidation type="list" allowBlank="1" showInputMessage="1" showErrorMessage="1" xr:uid="{00000000-0002-0000-0400-000004000000}">
          <x14:formula1>
            <xm:f>LISTA!$D$3:$D$31</xm:f>
          </x14:formula1>
          <xm:sqref>K10:K13 K17 K21:K35</xm:sqref>
        </x14:dataValidation>
        <x14:dataValidation type="list" allowBlank="1" showInputMessage="1" showErrorMessage="1" xr:uid="{00000000-0002-0000-0400-000005000000}">
          <x14:formula1>
            <xm:f>LISTA!$B$3:$B$9</xm:f>
          </x14:formula1>
          <xm:sqref>C10:C13 C17 C21:C35</xm:sqref>
        </x14:dataValidation>
        <x14:dataValidation type="list" allowBlank="1" showInputMessage="1" showErrorMessage="1" xr:uid="{00000000-0002-0000-0400-000006000000}">
          <x14:formula1>
            <xm:f>LISTA!$E$3:$E$5</xm:f>
          </x14:formula1>
          <xm:sqref>R10:R35</xm:sqref>
        </x14:dataValidation>
        <x14:dataValidation type="list" allowBlank="1" showInputMessage="1" showErrorMessage="1" xr:uid="{00000000-0002-0000-0400-000007000000}">
          <x14:formula1>
            <xm:f>LISTA!$F$3:$F$4</xm:f>
          </x14:formula1>
          <xm:sqref>S10:S35</xm:sqref>
        </x14:dataValidation>
        <x14:dataValidation type="list" allowBlank="1" showInputMessage="1" showErrorMessage="1" xr:uid="{00000000-0002-0000-0400-000008000000}">
          <x14:formula1>
            <xm:f>LISTA!$G$3:$G$4</xm:f>
          </x14:formula1>
          <xm:sqref>U10:U35</xm:sqref>
        </x14:dataValidation>
        <x14:dataValidation type="list" allowBlank="1" showInputMessage="1" showErrorMessage="1" xr:uid="{00000000-0002-0000-0400-000009000000}">
          <x14:formula1>
            <xm:f>LISTA!$H$3:$H$4</xm:f>
          </x14:formula1>
          <xm:sqref>V10:V35</xm:sqref>
        </x14:dataValidation>
        <x14:dataValidation type="list" allowBlank="1" showInputMessage="1" showErrorMessage="1" xr:uid="{00000000-0002-0000-0400-00000A000000}">
          <x14:formula1>
            <xm:f>LISTA!$I$3:$I$4</xm:f>
          </x14:formula1>
          <xm:sqref>W10:W35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4" zoomScale="69" zoomScaleNormal="69" workbookViewId="0">
      <selection activeCell="H7" sqref="H7"/>
    </sheetView>
  </sheetViews>
  <sheetFormatPr defaultColWidth="11.42578125" defaultRowHeight="14.4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05" t="s">
        <v>179</v>
      </c>
      <c r="B3" s="405"/>
      <c r="C3" s="405"/>
      <c r="D3" s="405"/>
      <c r="E3" s="405"/>
      <c r="F3" s="405"/>
      <c r="G3" s="405"/>
      <c r="H3" s="405"/>
    </row>
    <row r="4" spans="1:9">
      <c r="A4" s="405"/>
      <c r="B4" s="405"/>
      <c r="C4" s="405"/>
      <c r="D4" s="405"/>
      <c r="E4" s="405"/>
      <c r="F4" s="405"/>
      <c r="G4" s="405"/>
      <c r="H4" s="405"/>
    </row>
    <row r="5" spans="1:9" ht="33" thickBot="1">
      <c r="A5" s="19"/>
      <c r="B5" s="19"/>
      <c r="C5" s="19"/>
      <c r="D5" s="19"/>
      <c r="E5" s="19"/>
      <c r="F5" s="19"/>
      <c r="G5" s="19"/>
      <c r="H5" s="19"/>
    </row>
    <row r="6" spans="1:9" ht="71.25" customHeight="1" thickBot="1">
      <c r="A6" s="406" t="s">
        <v>179</v>
      </c>
      <c r="B6" s="84" t="s">
        <v>326</v>
      </c>
      <c r="C6" s="85" t="s">
        <v>327</v>
      </c>
      <c r="D6" s="85" t="s">
        <v>328</v>
      </c>
      <c r="E6" s="85" t="s">
        <v>329</v>
      </c>
      <c r="F6" s="85" t="s">
        <v>330</v>
      </c>
      <c r="G6" s="146" t="s">
        <v>331</v>
      </c>
      <c r="H6" s="84" t="s">
        <v>332</v>
      </c>
      <c r="I6" s="84" t="s">
        <v>333</v>
      </c>
    </row>
    <row r="7" spans="1:9" ht="265.5" customHeight="1" thickBot="1">
      <c r="A7" s="407"/>
      <c r="B7" s="20" t="s">
        <v>334</v>
      </c>
      <c r="C7" s="20" t="s">
        <v>335</v>
      </c>
      <c r="D7" s="20" t="s">
        <v>336</v>
      </c>
      <c r="E7" s="20" t="s">
        <v>337</v>
      </c>
      <c r="F7" s="20" t="s">
        <v>338</v>
      </c>
      <c r="G7" s="21" t="s">
        <v>339</v>
      </c>
      <c r="H7" s="155" t="s">
        <v>340</v>
      </c>
      <c r="I7" s="155" t="s">
        <v>341</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topLeftCell="A4" zoomScale="90" zoomScaleNormal="90" workbookViewId="0">
      <selection activeCell="C56" sqref="C56"/>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408" t="s">
        <v>342</v>
      </c>
      <c r="C2" s="408"/>
      <c r="D2" s="408"/>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10" t="s">
        <v>343</v>
      </c>
      <c r="D4" s="110" t="s">
        <v>276</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11" t="s">
        <v>344</v>
      </c>
      <c r="C5" s="112" t="s">
        <v>345</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14" t="s">
        <v>346</v>
      </c>
      <c r="C6" s="115" t="s">
        <v>347</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17" t="s">
        <v>348</v>
      </c>
      <c r="C7" s="115" t="s">
        <v>349</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18" t="s">
        <v>350</v>
      </c>
      <c r="C8" s="115" t="s">
        <v>351</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19" t="s">
        <v>352</v>
      </c>
      <c r="C9" s="115" t="s">
        <v>353</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3" zoomScale="67" zoomScaleNormal="67" workbookViewId="0">
      <selection activeCell="D21" sqref="D21"/>
    </sheetView>
  </sheetViews>
  <sheetFormatPr defaultColWidth="11.42578125" defaultRowHeight="14.4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c r="E1" s="127"/>
    </row>
    <row r="2" spans="1:10" ht="33">
      <c r="A2" s="7"/>
      <c r="B2" s="409" t="s">
        <v>354</v>
      </c>
      <c r="C2" s="409"/>
      <c r="D2" s="409"/>
      <c r="E2" s="409"/>
      <c r="F2" s="7"/>
      <c r="G2" s="7"/>
      <c r="H2" s="7"/>
      <c r="I2" s="7"/>
      <c r="J2" s="7"/>
    </row>
    <row r="3" spans="1:10">
      <c r="A3" s="7"/>
      <c r="B3" s="99"/>
      <c r="C3" s="99"/>
      <c r="D3" s="99"/>
      <c r="E3" s="127"/>
      <c r="F3" s="7"/>
      <c r="G3" s="7"/>
      <c r="H3" s="7"/>
      <c r="I3" s="7"/>
      <c r="J3" s="7"/>
    </row>
    <row r="4" spans="1:10" ht="60">
      <c r="A4" s="7"/>
      <c r="B4" s="25"/>
      <c r="C4" s="100" t="s">
        <v>355</v>
      </c>
      <c r="D4" s="100" t="s">
        <v>356</v>
      </c>
      <c r="E4" s="127"/>
      <c r="F4" s="7"/>
      <c r="G4" s="7"/>
      <c r="H4" s="7"/>
      <c r="I4" s="7"/>
      <c r="J4" s="7"/>
    </row>
    <row r="5" spans="1:10" ht="76.5" customHeight="1">
      <c r="A5" s="26" t="s">
        <v>357</v>
      </c>
      <c r="B5" s="101" t="s">
        <v>358</v>
      </c>
      <c r="C5" s="102" t="s">
        <v>359</v>
      </c>
      <c r="D5" s="103" t="s">
        <v>360</v>
      </c>
      <c r="E5" s="128">
        <v>0.2</v>
      </c>
      <c r="F5" s="7"/>
      <c r="G5" s="7"/>
      <c r="H5" s="7"/>
      <c r="I5" s="7"/>
      <c r="J5" s="7"/>
    </row>
    <row r="6" spans="1:10" ht="97.15">
      <c r="A6" s="26" t="s">
        <v>361</v>
      </c>
      <c r="B6" s="104" t="s">
        <v>361</v>
      </c>
      <c r="C6" s="105" t="s">
        <v>362</v>
      </c>
      <c r="D6" s="106" t="s">
        <v>283</v>
      </c>
      <c r="E6" s="128">
        <v>0.4</v>
      </c>
      <c r="F6" s="7"/>
      <c r="G6" s="7"/>
      <c r="H6" s="7"/>
      <c r="I6" s="7"/>
      <c r="J6" s="7"/>
    </row>
    <row r="7" spans="1:10" ht="64.900000000000006">
      <c r="A7" s="26" t="s">
        <v>363</v>
      </c>
      <c r="B7" s="107" t="s">
        <v>364</v>
      </c>
      <c r="C7" s="105" t="s">
        <v>365</v>
      </c>
      <c r="D7" s="106" t="s">
        <v>273</v>
      </c>
      <c r="E7" s="128">
        <v>0.6</v>
      </c>
      <c r="F7" s="7"/>
      <c r="G7" s="7"/>
      <c r="H7" s="7"/>
      <c r="I7" s="7"/>
      <c r="J7" s="7"/>
    </row>
    <row r="8" spans="1:10" ht="64.900000000000006">
      <c r="A8" s="26" t="s">
        <v>366</v>
      </c>
      <c r="B8" s="108" t="s">
        <v>367</v>
      </c>
      <c r="C8" s="105" t="s">
        <v>368</v>
      </c>
      <c r="D8" s="106" t="s">
        <v>369</v>
      </c>
      <c r="E8" s="128">
        <v>0.8</v>
      </c>
      <c r="F8" s="7"/>
      <c r="G8" s="7"/>
      <c r="H8" s="7"/>
      <c r="I8" s="7"/>
      <c r="J8" s="7"/>
    </row>
    <row r="9" spans="1:10" ht="64.900000000000006">
      <c r="A9" s="26" t="s">
        <v>370</v>
      </c>
      <c r="B9" s="109" t="s">
        <v>371</v>
      </c>
      <c r="C9" s="105" t="s">
        <v>372</v>
      </c>
      <c r="D9" s="106" t="s">
        <v>373</v>
      </c>
      <c r="E9" s="128">
        <v>1</v>
      </c>
      <c r="F9" s="7"/>
      <c r="G9" s="7"/>
      <c r="H9" s="7"/>
      <c r="I9" s="7"/>
      <c r="J9" s="7"/>
    </row>
    <row r="10" spans="1:10" ht="20.45">
      <c r="A10" s="26"/>
      <c r="B10" s="26"/>
      <c r="C10" s="27"/>
      <c r="D10" s="27"/>
      <c r="E10" s="127"/>
      <c r="F10" s="7"/>
      <c r="G10" s="7"/>
      <c r="H10" s="7"/>
      <c r="I10" s="7"/>
      <c r="J10" s="7"/>
    </row>
    <row r="11" spans="1:10" ht="60">
      <c r="A11" s="26"/>
      <c r="B11" s="25"/>
      <c r="C11" s="100" t="s">
        <v>355</v>
      </c>
      <c r="D11" s="100" t="s">
        <v>374</v>
      </c>
      <c r="E11" s="127"/>
      <c r="F11" s="7"/>
      <c r="G11" s="7"/>
      <c r="H11" s="7"/>
      <c r="I11" s="7"/>
      <c r="J11" s="7"/>
    </row>
    <row r="12" spans="1:10" ht="79.5" customHeight="1">
      <c r="A12" s="26"/>
      <c r="B12" s="101" t="s">
        <v>358</v>
      </c>
      <c r="C12" s="102" t="s">
        <v>359</v>
      </c>
      <c r="D12" s="136" t="s">
        <v>375</v>
      </c>
      <c r="E12" s="128">
        <v>0.2</v>
      </c>
      <c r="F12" s="7"/>
      <c r="G12" s="7"/>
      <c r="H12" s="7"/>
      <c r="I12" s="7"/>
      <c r="J12" s="7"/>
    </row>
    <row r="13" spans="1:10" ht="32.450000000000003">
      <c r="A13" s="26"/>
      <c r="B13" s="104" t="s">
        <v>361</v>
      </c>
      <c r="C13" s="105" t="s">
        <v>362</v>
      </c>
      <c r="D13" s="136" t="s">
        <v>376</v>
      </c>
      <c r="E13" s="128">
        <v>0.4</v>
      </c>
      <c r="F13" s="7"/>
      <c r="G13" s="7"/>
      <c r="H13" s="7"/>
      <c r="I13" s="7"/>
      <c r="J13" s="7"/>
    </row>
    <row r="14" spans="1:10" ht="32.450000000000003">
      <c r="A14" s="26"/>
      <c r="B14" s="107" t="s">
        <v>364</v>
      </c>
      <c r="C14" s="105" t="s">
        <v>365</v>
      </c>
      <c r="D14" s="136" t="s">
        <v>377</v>
      </c>
      <c r="E14" s="128">
        <v>0.6</v>
      </c>
      <c r="F14" s="7"/>
      <c r="G14" s="7"/>
      <c r="H14" s="7"/>
      <c r="I14" s="7"/>
      <c r="J14" s="7"/>
    </row>
    <row r="15" spans="1:10" ht="32.450000000000003">
      <c r="A15" s="26"/>
      <c r="B15" s="108" t="s">
        <v>367</v>
      </c>
      <c r="C15" s="105" t="s">
        <v>368</v>
      </c>
      <c r="D15" s="136" t="s">
        <v>378</v>
      </c>
      <c r="E15" s="128">
        <v>0.8</v>
      </c>
      <c r="F15" s="7"/>
      <c r="G15" s="7"/>
      <c r="H15" s="7"/>
      <c r="I15" s="7"/>
      <c r="J15" s="7"/>
    </row>
    <row r="16" spans="1:10" ht="46.5" customHeight="1">
      <c r="A16" s="26"/>
      <c r="B16" s="109" t="s">
        <v>371</v>
      </c>
      <c r="C16" s="105" t="s">
        <v>372</v>
      </c>
      <c r="D16" s="136" t="s">
        <v>379</v>
      </c>
      <c r="E16" s="128">
        <v>1</v>
      </c>
      <c r="F16" s="7"/>
      <c r="G16" s="7"/>
      <c r="H16" s="7"/>
      <c r="I16" s="7"/>
      <c r="J16" s="7"/>
    </row>
    <row r="17" spans="1:10" ht="20.45">
      <c r="A17" s="26"/>
      <c r="B17" s="26"/>
      <c r="C17" s="27"/>
      <c r="D17" s="27"/>
      <c r="E17" s="127"/>
      <c r="F17" s="7"/>
      <c r="G17" s="7"/>
      <c r="H17" s="7"/>
      <c r="I17" s="7"/>
      <c r="J17" s="7"/>
    </row>
    <row r="18" spans="1:10">
      <c r="A18" s="26"/>
      <c r="B18" s="28"/>
      <c r="C18" s="28"/>
      <c r="D18" s="28"/>
      <c r="E18" s="127"/>
      <c r="F18" s="7"/>
      <c r="G18" s="7"/>
      <c r="H18" s="7"/>
      <c r="I18" s="7"/>
      <c r="J18" s="7"/>
    </row>
    <row r="19" spans="1:10" ht="60">
      <c r="A19" s="26"/>
      <c r="B19" s="25"/>
      <c r="C19" s="100" t="s">
        <v>355</v>
      </c>
      <c r="D19" s="100" t="s">
        <v>255</v>
      </c>
      <c r="E19" s="127"/>
      <c r="F19" s="7"/>
      <c r="G19" s="7"/>
      <c r="H19" s="7"/>
      <c r="I19" s="7"/>
      <c r="J19" s="7"/>
    </row>
    <row r="20" spans="1:10" ht="57.75" customHeight="1">
      <c r="A20" s="26"/>
      <c r="B20" s="101" t="s">
        <v>358</v>
      </c>
      <c r="C20" s="102" t="s">
        <v>359</v>
      </c>
      <c r="D20" s="136" t="s">
        <v>380</v>
      </c>
      <c r="E20" s="128">
        <v>0.2</v>
      </c>
      <c r="F20" s="7"/>
      <c r="G20" s="7"/>
      <c r="H20" s="7"/>
      <c r="I20" s="7"/>
      <c r="J20" s="7"/>
    </row>
    <row r="21" spans="1:10" ht="54" customHeight="1">
      <c r="A21" s="26"/>
      <c r="B21" s="104" t="s">
        <v>361</v>
      </c>
      <c r="C21" s="105" t="s">
        <v>362</v>
      </c>
      <c r="D21" s="136" t="s">
        <v>260</v>
      </c>
      <c r="E21" s="128">
        <v>0.4</v>
      </c>
      <c r="F21" s="7"/>
      <c r="G21" s="7"/>
      <c r="H21" s="7"/>
      <c r="I21" s="7"/>
      <c r="J21" s="7"/>
    </row>
    <row r="22" spans="1:10" ht="64.5" customHeight="1">
      <c r="A22" s="26"/>
      <c r="B22" s="107" t="s">
        <v>364</v>
      </c>
      <c r="C22" s="105" t="s">
        <v>365</v>
      </c>
      <c r="D22" s="136" t="s">
        <v>381</v>
      </c>
      <c r="E22" s="128">
        <v>0.6</v>
      </c>
      <c r="F22" s="7"/>
      <c r="G22" s="7"/>
      <c r="H22" s="7"/>
      <c r="I22" s="7"/>
      <c r="J22" s="7"/>
    </row>
    <row r="23" spans="1:10" ht="51.75" customHeight="1">
      <c r="A23" s="26"/>
      <c r="B23" s="108" t="s">
        <v>367</v>
      </c>
      <c r="C23" s="105" t="s">
        <v>368</v>
      </c>
      <c r="D23" s="136" t="s">
        <v>382</v>
      </c>
      <c r="E23" s="128">
        <v>0.8</v>
      </c>
      <c r="F23" s="7"/>
      <c r="G23" s="7"/>
      <c r="H23" s="7"/>
      <c r="I23" s="7"/>
      <c r="J23" s="7"/>
    </row>
    <row r="24" spans="1:10" ht="51.75" customHeight="1">
      <c r="A24" s="26"/>
      <c r="B24" s="109" t="s">
        <v>371</v>
      </c>
      <c r="C24" s="105" t="s">
        <v>372</v>
      </c>
      <c r="D24" s="136" t="s">
        <v>383</v>
      </c>
      <c r="E24" s="128">
        <v>1</v>
      </c>
      <c r="F24" s="7"/>
      <c r="G24" s="7"/>
      <c r="H24" s="7"/>
      <c r="I24" s="7"/>
      <c r="J24" s="7"/>
    </row>
    <row r="25" spans="1:10">
      <c r="A25" s="26"/>
      <c r="B25" s="28"/>
      <c r="C25" s="28"/>
      <c r="D25" s="28"/>
      <c r="E25" s="127"/>
      <c r="F25" s="7"/>
      <c r="G25" s="7"/>
      <c r="H25" s="7"/>
      <c r="I25" s="7"/>
      <c r="J25" s="7"/>
    </row>
    <row r="26" spans="1:10">
      <c r="A26" s="26"/>
      <c r="B26" s="28"/>
      <c r="C26" s="28"/>
      <c r="D26" s="28"/>
      <c r="E26" s="127"/>
      <c r="F26" s="7"/>
      <c r="G26" s="7"/>
      <c r="H26" s="7"/>
      <c r="I26" s="7"/>
      <c r="J26" s="7"/>
    </row>
    <row r="27" spans="1:10">
      <c r="A27" s="26"/>
      <c r="B27" s="28"/>
      <c r="C27" s="28"/>
      <c r="D27" s="28"/>
      <c r="E27" s="127"/>
      <c r="F27" s="7"/>
      <c r="G27" s="7"/>
      <c r="H27" s="7"/>
      <c r="I27" s="7"/>
      <c r="J27" s="7"/>
    </row>
    <row r="28" spans="1:10">
      <c r="A28" s="26"/>
      <c r="B28" s="28"/>
      <c r="C28" s="28"/>
      <c r="D28" s="28"/>
      <c r="E28" s="127"/>
      <c r="F28" s="7"/>
      <c r="G28" s="7"/>
      <c r="H28" s="7"/>
      <c r="I28" s="7"/>
      <c r="J28" s="7"/>
    </row>
    <row r="29" spans="1:10" ht="60">
      <c r="A29" s="26"/>
      <c r="B29" s="25"/>
      <c r="C29" s="100" t="s">
        <v>355</v>
      </c>
      <c r="D29" s="100" t="s">
        <v>384</v>
      </c>
      <c r="E29" s="127"/>
      <c r="F29" s="7"/>
      <c r="G29" s="7"/>
      <c r="H29" s="7"/>
      <c r="I29" s="7"/>
      <c r="J29" s="7"/>
    </row>
    <row r="30" spans="1:10" ht="75.75" customHeight="1">
      <c r="A30" s="26"/>
      <c r="B30" s="101" t="s">
        <v>358</v>
      </c>
      <c r="C30" s="102" t="s">
        <v>359</v>
      </c>
      <c r="D30" s="136" t="s">
        <v>385</v>
      </c>
      <c r="E30" s="128">
        <v>0.2</v>
      </c>
      <c r="F30" s="7"/>
      <c r="G30" s="7"/>
      <c r="H30" s="7"/>
      <c r="I30" s="7"/>
      <c r="J30" s="7"/>
    </row>
    <row r="31" spans="1:10" ht="65.25" customHeight="1">
      <c r="A31" s="26"/>
      <c r="B31" s="104" t="s">
        <v>361</v>
      </c>
      <c r="C31" s="105" t="s">
        <v>362</v>
      </c>
      <c r="D31" s="136" t="s">
        <v>386</v>
      </c>
      <c r="E31" s="128">
        <v>0.4</v>
      </c>
      <c r="F31" s="7"/>
      <c r="G31" s="7"/>
      <c r="H31" s="7"/>
      <c r="I31" s="7"/>
      <c r="J31" s="7"/>
    </row>
    <row r="32" spans="1:10" ht="57" customHeight="1">
      <c r="A32" s="26"/>
      <c r="B32" s="107" t="s">
        <v>364</v>
      </c>
      <c r="C32" s="105" t="s">
        <v>365</v>
      </c>
      <c r="D32" s="136" t="s">
        <v>387</v>
      </c>
      <c r="E32" s="128">
        <v>0.6</v>
      </c>
      <c r="F32" s="7"/>
      <c r="G32" s="7"/>
      <c r="H32" s="7"/>
      <c r="I32" s="7"/>
      <c r="J32" s="7"/>
    </row>
    <row r="33" spans="1:10" ht="66.75" customHeight="1">
      <c r="A33" s="26"/>
      <c r="B33" s="108" t="s">
        <v>367</v>
      </c>
      <c r="C33" s="105" t="s">
        <v>368</v>
      </c>
      <c r="D33" s="136" t="s">
        <v>388</v>
      </c>
      <c r="E33" s="128">
        <v>0.8</v>
      </c>
      <c r="F33" s="7"/>
      <c r="G33" s="7"/>
      <c r="H33" s="7"/>
      <c r="I33" s="7"/>
      <c r="J33" s="7"/>
    </row>
    <row r="34" spans="1:10" ht="79.5" customHeight="1">
      <c r="A34" s="26"/>
      <c r="B34" s="109" t="s">
        <v>371</v>
      </c>
      <c r="C34" s="105" t="s">
        <v>372</v>
      </c>
      <c r="D34" s="136" t="s">
        <v>389</v>
      </c>
      <c r="E34" s="128">
        <v>1</v>
      </c>
      <c r="F34" s="7"/>
      <c r="G34" s="7"/>
      <c r="H34" s="7"/>
      <c r="I34" s="7"/>
      <c r="J34" s="7"/>
    </row>
    <row r="35" spans="1:10">
      <c r="A35" s="26"/>
      <c r="B35" s="26"/>
      <c r="C35" s="26" t="s">
        <v>390</v>
      </c>
      <c r="D35" s="26" t="s">
        <v>391</v>
      </c>
      <c r="E35" s="127"/>
      <c r="F35" s="7"/>
      <c r="G35" s="7"/>
      <c r="H35" s="7"/>
      <c r="I35" s="7"/>
      <c r="J35" s="7"/>
    </row>
    <row r="36" spans="1:10">
      <c r="A36" s="26"/>
      <c r="B36" s="26"/>
      <c r="C36" s="26"/>
      <c r="D36" s="26"/>
      <c r="E36" s="127"/>
      <c r="F36" s="7"/>
      <c r="G36" s="7"/>
      <c r="H36" s="7"/>
      <c r="I36" s="7"/>
      <c r="J36" s="7"/>
    </row>
    <row r="37" spans="1:10">
      <c r="A37" s="26"/>
      <c r="B37" s="26"/>
      <c r="C37" s="26"/>
      <c r="D37" s="26"/>
      <c r="E37" s="127"/>
      <c r="F37" s="7"/>
      <c r="G37" s="7"/>
      <c r="H37" s="7"/>
      <c r="I37" s="7"/>
      <c r="J37" s="7"/>
    </row>
    <row r="38" spans="1:10" ht="60">
      <c r="A38" s="26"/>
      <c r="B38" s="25"/>
      <c r="C38" s="100" t="s">
        <v>355</v>
      </c>
      <c r="D38" s="100" t="s">
        <v>392</v>
      </c>
      <c r="E38" s="127"/>
      <c r="F38" s="7"/>
      <c r="G38" s="7"/>
      <c r="H38" s="7"/>
      <c r="I38" s="7"/>
      <c r="J38" s="7"/>
    </row>
    <row r="39" spans="1:10" ht="97.15">
      <c r="A39" s="26"/>
      <c r="B39" s="101" t="s">
        <v>358</v>
      </c>
      <c r="C39" s="102" t="s">
        <v>359</v>
      </c>
      <c r="D39" s="137" t="s">
        <v>393</v>
      </c>
      <c r="E39" s="128">
        <v>0.2</v>
      </c>
      <c r="F39" s="7"/>
      <c r="G39" s="7"/>
      <c r="H39" s="7"/>
      <c r="I39" s="7"/>
      <c r="J39" s="7"/>
    </row>
    <row r="40" spans="1:10" ht="97.15">
      <c r="A40" s="26"/>
      <c r="B40" s="104" t="s">
        <v>361</v>
      </c>
      <c r="C40" s="105" t="s">
        <v>362</v>
      </c>
      <c r="D40" s="137" t="s">
        <v>394</v>
      </c>
      <c r="E40" s="128">
        <v>0.4</v>
      </c>
      <c r="F40" s="7"/>
      <c r="G40" s="7"/>
      <c r="H40" s="7"/>
      <c r="I40" s="7"/>
      <c r="J40" s="7"/>
    </row>
    <row r="41" spans="1:10" ht="97.15">
      <c r="A41" s="26"/>
      <c r="B41" s="107" t="s">
        <v>364</v>
      </c>
      <c r="C41" s="105" t="s">
        <v>365</v>
      </c>
      <c r="D41" s="137" t="s">
        <v>395</v>
      </c>
      <c r="E41" s="128">
        <v>0.6</v>
      </c>
      <c r="F41" s="7"/>
      <c r="G41" s="7"/>
      <c r="H41" s="7"/>
      <c r="I41" s="7"/>
      <c r="J41" s="7"/>
    </row>
    <row r="42" spans="1:10" ht="97.15">
      <c r="A42" s="26"/>
      <c r="B42" s="108" t="s">
        <v>367</v>
      </c>
      <c r="C42" s="105" t="s">
        <v>368</v>
      </c>
      <c r="D42" s="137" t="s">
        <v>396</v>
      </c>
      <c r="E42" s="128">
        <v>0.8</v>
      </c>
      <c r="F42" s="7"/>
      <c r="G42" s="7"/>
      <c r="H42" s="7"/>
      <c r="I42" s="7"/>
      <c r="J42" s="7"/>
    </row>
    <row r="43" spans="1:10" ht="97.15">
      <c r="A43" s="26"/>
      <c r="B43" s="109" t="s">
        <v>371</v>
      </c>
      <c r="C43" s="105" t="s">
        <v>372</v>
      </c>
      <c r="D43" s="137" t="s">
        <v>397</v>
      </c>
      <c r="E43" s="128">
        <v>1</v>
      </c>
      <c r="F43" s="7"/>
      <c r="G43" s="7"/>
      <c r="H43" s="7"/>
      <c r="I43" s="7"/>
      <c r="J43" s="7"/>
    </row>
    <row r="44" spans="1:10">
      <c r="A44" s="26"/>
      <c r="B44" s="26"/>
      <c r="C44" s="26"/>
      <c r="D44" s="26"/>
      <c r="E44" s="127"/>
      <c r="F44" s="7"/>
      <c r="G44" s="7"/>
      <c r="H44" s="7"/>
      <c r="I44" s="7"/>
      <c r="J44" s="7"/>
    </row>
    <row r="45" spans="1:10" ht="56.25" customHeight="1">
      <c r="A45" s="26"/>
      <c r="B45" s="26"/>
      <c r="C45" s="26"/>
      <c r="D45" s="100" t="s">
        <v>398</v>
      </c>
      <c r="E45" s="127"/>
      <c r="F45" s="7"/>
      <c r="G45" s="7"/>
      <c r="H45" s="7"/>
      <c r="I45" s="7"/>
      <c r="J45" s="7"/>
    </row>
    <row r="46" spans="1:10" ht="94.5" customHeight="1">
      <c r="A46" s="26"/>
      <c r="B46" s="108" t="s">
        <v>367</v>
      </c>
      <c r="C46" s="26"/>
      <c r="D46" s="106" t="s">
        <v>399</v>
      </c>
      <c r="E46" s="128">
        <v>0.8</v>
      </c>
      <c r="F46" s="7"/>
      <c r="G46" s="7"/>
      <c r="H46" s="7"/>
      <c r="I46" s="7"/>
      <c r="J46" s="7"/>
    </row>
    <row r="47" spans="1:10" ht="105.75" customHeight="1">
      <c r="A47" s="26"/>
      <c r="B47" s="109" t="s">
        <v>371</v>
      </c>
      <c r="C47" s="27"/>
      <c r="D47" s="106" t="s">
        <v>400</v>
      </c>
      <c r="E47" s="128">
        <v>1</v>
      </c>
      <c r="F47" s="7"/>
      <c r="G47" s="7"/>
      <c r="H47" s="7"/>
      <c r="I47" s="7"/>
      <c r="J47" s="7"/>
    </row>
    <row r="48" spans="1:10">
      <c r="A48" s="26"/>
      <c r="B48" s="23"/>
      <c r="C48" s="23"/>
      <c r="D48" s="23"/>
      <c r="E48" s="127"/>
      <c r="F48" s="7"/>
      <c r="G48" s="7"/>
      <c r="H48" s="7"/>
      <c r="I48" s="7"/>
      <c r="J48" s="7"/>
    </row>
    <row r="49" spans="1:10">
      <c r="A49" s="26"/>
      <c r="B49" s="23"/>
      <c r="C49" s="23"/>
      <c r="D49" s="23"/>
      <c r="E49" s="127"/>
      <c r="F49" s="7"/>
      <c r="G49" s="7"/>
      <c r="H49" s="7"/>
      <c r="I49" s="7"/>
      <c r="J49" s="7"/>
    </row>
    <row r="50" spans="1:10" ht="20.45">
      <c r="A50" s="26"/>
      <c r="B50" s="26"/>
      <c r="C50" s="27"/>
      <c r="D50" s="27"/>
      <c r="E50" s="127"/>
      <c r="F50" s="7"/>
      <c r="G50" s="7"/>
      <c r="H50" s="7"/>
      <c r="I50" s="7"/>
      <c r="J50" s="7"/>
    </row>
    <row r="51" spans="1:10" ht="46.5" customHeight="1">
      <c r="A51" s="26"/>
      <c r="B51" s="26"/>
      <c r="C51" s="26"/>
      <c r="D51" s="100" t="s">
        <v>401</v>
      </c>
      <c r="E51" s="127"/>
      <c r="F51" s="7"/>
      <c r="G51" s="7"/>
      <c r="H51" s="7"/>
      <c r="I51" s="7"/>
      <c r="J51" s="7"/>
    </row>
    <row r="52" spans="1:10" ht="90" customHeight="1">
      <c r="A52" s="26"/>
      <c r="B52" s="108" t="s">
        <v>367</v>
      </c>
      <c r="C52" s="26"/>
      <c r="D52" s="106" t="s">
        <v>294</v>
      </c>
      <c r="E52" s="128">
        <v>0.8</v>
      </c>
      <c r="F52" s="7"/>
      <c r="G52" s="7"/>
      <c r="H52" s="7"/>
      <c r="I52" s="7"/>
      <c r="J52" s="7"/>
    </row>
    <row r="53" spans="1:10" ht="64.900000000000006">
      <c r="A53" s="26"/>
      <c r="B53" s="109" t="s">
        <v>371</v>
      </c>
      <c r="C53" s="27"/>
      <c r="D53" s="106" t="s">
        <v>402</v>
      </c>
      <c r="E53" s="128">
        <v>1</v>
      </c>
      <c r="F53" s="7"/>
      <c r="G53" s="7"/>
      <c r="H53" s="7"/>
      <c r="I53" s="7"/>
      <c r="J53" s="7"/>
    </row>
    <row r="54" spans="1:10" ht="20.45">
      <c r="A54" s="26"/>
      <c r="B54" s="26"/>
      <c r="C54" s="27"/>
      <c r="D54" s="27"/>
      <c r="E54" s="127"/>
      <c r="F54" s="7"/>
      <c r="G54" s="7"/>
      <c r="H54" s="7"/>
      <c r="I54" s="7"/>
      <c r="J54" s="7"/>
    </row>
    <row r="55" spans="1:10" ht="20.45">
      <c r="A55" s="26"/>
      <c r="B55" s="26"/>
      <c r="C55" s="27"/>
      <c r="D55" s="27"/>
      <c r="E55" s="127"/>
      <c r="F55" s="7"/>
      <c r="G55" s="7"/>
      <c r="H55" s="7"/>
      <c r="I55" s="7"/>
      <c r="J55" s="7"/>
    </row>
    <row r="56" spans="1:10" ht="20.45">
      <c r="A56" s="26"/>
      <c r="B56" s="26"/>
      <c r="C56" s="27"/>
      <c r="D56" s="27"/>
      <c r="E56" s="127"/>
      <c r="F56" s="7"/>
      <c r="G56" s="7"/>
      <c r="H56" s="7"/>
      <c r="I56" s="7"/>
      <c r="J56" s="7"/>
    </row>
    <row r="57" spans="1:10" ht="20.45">
      <c r="A57" s="26"/>
      <c r="B57" s="26"/>
      <c r="C57" s="27"/>
      <c r="D57" s="27"/>
      <c r="E57" s="127"/>
      <c r="F57" s="7"/>
      <c r="G57" s="7"/>
      <c r="H57" s="7"/>
      <c r="I57" s="7"/>
      <c r="J57" s="7"/>
    </row>
    <row r="58" spans="1:10" ht="20.45">
      <c r="A58" s="26"/>
      <c r="B58" s="26"/>
      <c r="C58" s="27"/>
      <c r="D58" s="27"/>
      <c r="E58" s="127"/>
      <c r="F58" s="7"/>
      <c r="G58" s="7"/>
      <c r="H58" s="7"/>
      <c r="I58" s="7"/>
      <c r="J58" s="7"/>
    </row>
    <row r="59" spans="1:10" ht="20.45">
      <c r="A59" s="26"/>
      <c r="B59" s="26"/>
      <c r="C59" s="27"/>
      <c r="D59" s="27"/>
      <c r="E59" s="127"/>
      <c r="F59" s="7"/>
      <c r="G59" s="7"/>
      <c r="H59" s="7"/>
      <c r="I59" s="7"/>
      <c r="J59" s="7"/>
    </row>
    <row r="60" spans="1:10" ht="20.45">
      <c r="A60" s="26"/>
      <c r="B60" s="26"/>
      <c r="C60" s="27"/>
      <c r="D60" s="27"/>
      <c r="E60" s="127"/>
      <c r="F60" s="7"/>
      <c r="G60" s="7"/>
      <c r="H60" s="7"/>
      <c r="I60" s="7"/>
      <c r="J60" s="7"/>
    </row>
    <row r="61" spans="1:10" ht="20.45">
      <c r="A61" s="26"/>
      <c r="B61" s="26"/>
      <c r="C61" s="27"/>
      <c r="D61" s="27"/>
      <c r="E61" s="127"/>
      <c r="F61" s="7"/>
      <c r="G61" s="7"/>
      <c r="H61" s="7"/>
      <c r="I61" s="7"/>
      <c r="J61" s="7"/>
    </row>
    <row r="62" spans="1:10" ht="20.45">
      <c r="A62" s="26"/>
      <c r="B62" s="26"/>
      <c r="C62" s="27"/>
      <c r="D62" s="27"/>
      <c r="E62" s="127"/>
      <c r="F62" s="7"/>
      <c r="G62" s="7"/>
      <c r="H62" s="7"/>
      <c r="I62" s="7"/>
      <c r="J62" s="7"/>
    </row>
    <row r="63" spans="1:10" ht="20.45">
      <c r="A63" s="26"/>
      <c r="B63" s="26"/>
      <c r="C63" s="27"/>
      <c r="D63" s="27"/>
      <c r="E63" s="127"/>
      <c r="F63" s="7"/>
      <c r="G63" s="7"/>
      <c r="H63" s="7"/>
      <c r="I63" s="7"/>
      <c r="J63" s="7"/>
    </row>
    <row r="64" spans="1:10" ht="20.45">
      <c r="A64" s="26"/>
      <c r="B64" s="26"/>
      <c r="C64" s="27"/>
      <c r="D64" s="27"/>
      <c r="E64" s="127"/>
      <c r="F64" s="7"/>
      <c r="G64" s="7"/>
      <c r="H64" s="7"/>
      <c r="I64" s="7"/>
      <c r="J64" s="7"/>
    </row>
    <row r="65" spans="1:10" ht="20.45">
      <c r="A65" s="26"/>
      <c r="B65" s="26"/>
      <c r="C65" s="27"/>
      <c r="D65" s="27"/>
      <c r="E65" s="127"/>
      <c r="F65" s="7"/>
      <c r="G65" s="7"/>
      <c r="H65" s="7"/>
      <c r="I65" s="7"/>
      <c r="J65" s="7"/>
    </row>
    <row r="66" spans="1:10" ht="20.45">
      <c r="A66" s="26"/>
      <c r="B66" s="26"/>
      <c r="C66" s="27"/>
      <c r="D66" s="27"/>
      <c r="E66" s="127"/>
      <c r="F66" s="7"/>
      <c r="G66" s="7"/>
      <c r="H66" s="7"/>
      <c r="I66" s="7"/>
      <c r="J66" s="7"/>
    </row>
    <row r="67" spans="1:10" ht="20.45">
      <c r="A67" s="26"/>
      <c r="B67" s="26"/>
      <c r="C67" s="27"/>
      <c r="D67" s="27"/>
      <c r="E67" s="127"/>
      <c r="F67" s="7"/>
      <c r="G67" s="7"/>
      <c r="H67" s="7"/>
      <c r="I67" s="7"/>
      <c r="J67" s="7"/>
    </row>
    <row r="68" spans="1:10" ht="20.45">
      <c r="A68" s="26"/>
      <c r="B68" s="26"/>
      <c r="C68" s="27"/>
      <c r="D68" s="27"/>
      <c r="E68" s="127"/>
      <c r="F68" s="7"/>
      <c r="G68" s="7"/>
      <c r="H68" s="7"/>
      <c r="I68" s="7"/>
      <c r="J68" s="7"/>
    </row>
    <row r="69" spans="1:10" ht="20.45">
      <c r="A69" s="26"/>
      <c r="B69" s="26"/>
      <c r="C69" s="27"/>
      <c r="D69" s="27"/>
      <c r="E69" s="127"/>
      <c r="F69" s="7"/>
      <c r="G69" s="7"/>
      <c r="H69" s="7"/>
      <c r="I69" s="7"/>
      <c r="J69" s="7"/>
    </row>
    <row r="70" spans="1:10" ht="20.45">
      <c r="A70" s="26"/>
      <c r="B70" s="26"/>
      <c r="C70" s="27"/>
      <c r="D70" s="27"/>
      <c r="E70" s="127"/>
      <c r="F70" s="7"/>
      <c r="G70" s="7"/>
      <c r="H70" s="7"/>
      <c r="I70" s="7"/>
      <c r="J70" s="7"/>
    </row>
    <row r="71" spans="1:10" ht="20.45">
      <c r="A71" s="26"/>
      <c r="B71" s="26"/>
      <c r="C71" s="27"/>
      <c r="D71" s="27"/>
      <c r="E71" s="127"/>
      <c r="F71" s="7"/>
      <c r="G71" s="7"/>
      <c r="H71" s="7"/>
      <c r="I71" s="7"/>
      <c r="J71" s="7"/>
    </row>
    <row r="72" spans="1:10" ht="20.45">
      <c r="A72" s="26"/>
      <c r="B72" s="26"/>
      <c r="C72" s="27"/>
      <c r="D72" s="27"/>
      <c r="E72" s="127"/>
      <c r="F72" s="7"/>
      <c r="G72" s="7"/>
      <c r="H72" s="7"/>
      <c r="I72" s="7"/>
      <c r="J72" s="7"/>
    </row>
    <row r="73" spans="1:10" ht="20.45">
      <c r="A73" s="26"/>
      <c r="B73" s="26"/>
      <c r="C73" s="27"/>
      <c r="D73" s="27"/>
      <c r="E73" s="127"/>
      <c r="F73" s="7"/>
      <c r="G73" s="7"/>
      <c r="H73" s="7"/>
      <c r="I73" s="7"/>
      <c r="J73" s="7"/>
    </row>
    <row r="74" spans="1:10" ht="20.45">
      <c r="A74" s="26"/>
      <c r="B74" s="26"/>
      <c r="C74" s="27"/>
      <c r="D74" s="27"/>
      <c r="E74" s="127"/>
      <c r="F74" s="7"/>
      <c r="G74" s="7"/>
      <c r="H74" s="7"/>
      <c r="I74" s="7"/>
      <c r="J74" s="7"/>
    </row>
    <row r="75" spans="1:10" ht="20.45">
      <c r="A75" s="26"/>
      <c r="B75" s="26"/>
      <c r="C75" s="27"/>
      <c r="D75" s="27"/>
      <c r="E75" s="127"/>
      <c r="F75" s="7"/>
      <c r="G75" s="7"/>
      <c r="H75" s="7"/>
      <c r="I75" s="7"/>
      <c r="J75" s="7"/>
    </row>
    <row r="76" spans="1:10" ht="20.45">
      <c r="A76" s="26"/>
      <c r="B76" s="26"/>
      <c r="C76" s="27"/>
      <c r="D76" s="27"/>
      <c r="E76" s="127"/>
      <c r="F76" s="7"/>
      <c r="G76" s="7"/>
      <c r="H76" s="7"/>
      <c r="I76" s="7"/>
      <c r="J76" s="7"/>
    </row>
    <row r="77" spans="1:10" ht="20.45">
      <c r="A77" s="26"/>
      <c r="B77" s="26"/>
      <c r="C77" s="27"/>
      <c r="D77" s="27"/>
      <c r="E77" s="127"/>
      <c r="F77" s="7"/>
      <c r="G77" s="7"/>
      <c r="H77" s="7"/>
      <c r="I77" s="7"/>
      <c r="J77" s="7"/>
    </row>
    <row r="78" spans="1:10" ht="20.45">
      <c r="A78" s="26"/>
      <c r="B78" s="26"/>
      <c r="C78" s="27"/>
      <c r="D78" s="27"/>
      <c r="E78" s="127"/>
      <c r="F78" s="7"/>
      <c r="G78" s="7"/>
      <c r="H78" s="7"/>
      <c r="I78" s="7"/>
      <c r="J78" s="7"/>
    </row>
    <row r="79" spans="1:10" ht="20.45">
      <c r="A79" s="26"/>
      <c r="B79" s="26"/>
      <c r="C79" s="27"/>
      <c r="D79" s="27"/>
      <c r="E79" s="127"/>
      <c r="F79" s="7"/>
      <c r="G79" s="7"/>
      <c r="H79" s="7"/>
      <c r="I79" s="7"/>
      <c r="J79" s="7"/>
    </row>
    <row r="80" spans="1:10" s="7" customFormat="1" ht="20.45">
      <c r="A80" s="26"/>
      <c r="B80" s="26"/>
      <c r="C80" s="27"/>
      <c r="D80" s="27"/>
      <c r="E80" s="127"/>
    </row>
    <row r="81" spans="1:5" s="7" customFormat="1" ht="20.45">
      <c r="A81" s="26"/>
      <c r="B81" s="26"/>
      <c r="C81" s="27"/>
      <c r="D81" s="27"/>
      <c r="E81" s="127"/>
    </row>
    <row r="82" spans="1:5" s="7" customFormat="1" ht="20.45">
      <c r="A82" s="26"/>
      <c r="B82" s="26"/>
      <c r="C82" s="27"/>
      <c r="D82" s="27"/>
      <c r="E82" s="127"/>
    </row>
    <row r="83" spans="1:5" s="7" customFormat="1" ht="20.45">
      <c r="A83" s="26"/>
      <c r="B83" s="26"/>
      <c r="C83" s="27"/>
      <c r="D83" s="27"/>
      <c r="E83" s="127"/>
    </row>
    <row r="84" spans="1:5" s="7" customFormat="1" ht="20.45">
      <c r="A84" s="26"/>
      <c r="B84" s="26"/>
      <c r="C84" s="27"/>
      <c r="D84" s="27"/>
      <c r="E84" s="127"/>
    </row>
    <row r="85" spans="1:5" s="7" customFormat="1" ht="20.45">
      <c r="A85" s="26"/>
      <c r="B85" s="26"/>
      <c r="C85" s="27"/>
      <c r="D85" s="27"/>
      <c r="E85" s="127"/>
    </row>
    <row r="86" spans="1:5" s="7" customFormat="1" ht="20.45">
      <c r="A86" s="26"/>
      <c r="B86" s="26"/>
      <c r="C86" s="27"/>
      <c r="D86" s="27"/>
      <c r="E86" s="127"/>
    </row>
    <row r="87" spans="1:5" s="7" customFormat="1" ht="20.45">
      <c r="A87" s="26"/>
      <c r="B87" s="26"/>
      <c r="C87" s="27"/>
      <c r="D87" s="27"/>
      <c r="E87" s="127"/>
    </row>
    <row r="88" spans="1:5" s="7" customFormat="1" ht="20.45">
      <c r="A88" s="26"/>
      <c r="B88" s="26"/>
      <c r="C88" s="27"/>
      <c r="D88" s="27"/>
      <c r="E88" s="127"/>
    </row>
    <row r="89" spans="1:5" s="7" customFormat="1" ht="20.45">
      <c r="A89" s="26"/>
      <c r="B89" s="26"/>
      <c r="C89" s="27"/>
      <c r="D89" s="27"/>
      <c r="E89" s="127"/>
    </row>
    <row r="90" spans="1:5" s="7" customFormat="1" ht="20.45">
      <c r="A90" s="26"/>
      <c r="B90" s="26"/>
      <c r="C90" s="27"/>
      <c r="D90" s="27"/>
      <c r="E90" s="127"/>
    </row>
    <row r="91" spans="1:5" s="7" customFormat="1" ht="20.45">
      <c r="A91" s="26"/>
      <c r="B91" s="26"/>
      <c r="C91" s="27"/>
      <c r="D91" s="27"/>
      <c r="E91" s="127"/>
    </row>
    <row r="92" spans="1:5" s="7" customFormat="1" ht="20.45">
      <c r="A92" s="26"/>
      <c r="B92" s="26"/>
      <c r="C92" s="27"/>
      <c r="D92" s="27"/>
      <c r="E92" s="127"/>
    </row>
    <row r="93" spans="1:5" s="7" customFormat="1" ht="20.45">
      <c r="A93" s="26"/>
      <c r="B93" s="26"/>
      <c r="C93" s="27"/>
      <c r="D93" s="27"/>
      <c r="E93" s="127"/>
    </row>
    <row r="94" spans="1:5" s="7" customFormat="1" ht="20.45">
      <c r="A94" s="26"/>
      <c r="B94" s="26"/>
      <c r="C94" s="27"/>
      <c r="D94" s="27"/>
      <c r="E94" s="127"/>
    </row>
    <row r="95" spans="1:5" s="7" customFormat="1" ht="20.45">
      <c r="A95" s="26"/>
      <c r="B95" s="26"/>
      <c r="C95" s="27"/>
      <c r="D95" s="27"/>
      <c r="E95" s="127"/>
    </row>
    <row r="96" spans="1:5" s="7" customFormat="1" ht="20.45">
      <c r="A96" s="26"/>
      <c r="B96" s="26"/>
      <c r="C96" s="27"/>
      <c r="D96" s="27"/>
      <c r="E96" s="127"/>
    </row>
    <row r="97" spans="1:5" s="7" customFormat="1" ht="20.45">
      <c r="A97" s="26"/>
      <c r="B97" s="26"/>
      <c r="C97" s="27"/>
      <c r="D97" s="27"/>
      <c r="E97" s="127"/>
    </row>
    <row r="98" spans="1:5" s="7" customFormat="1" ht="20.45">
      <c r="A98" s="26"/>
      <c r="B98" s="26"/>
      <c r="C98" s="27"/>
      <c r="D98" s="27"/>
      <c r="E98" s="127"/>
    </row>
    <row r="99" spans="1:5" s="7" customFormat="1" ht="20.45">
      <c r="A99" s="26"/>
      <c r="B99" s="26"/>
      <c r="C99" s="27"/>
      <c r="D99" s="27"/>
      <c r="E99" s="127"/>
    </row>
    <row r="100" spans="1:5" s="7" customFormat="1" ht="20.45">
      <c r="A100" s="26"/>
      <c r="B100" s="26"/>
      <c r="C100" s="27"/>
      <c r="D100" s="27"/>
      <c r="E100" s="127"/>
    </row>
    <row r="101" spans="1:5" s="7" customFormat="1" ht="20.45">
      <c r="A101" s="26"/>
      <c r="B101" s="26"/>
      <c r="C101" s="27"/>
      <c r="D101" s="27"/>
      <c r="E101" s="127"/>
    </row>
    <row r="102" spans="1:5" s="7" customFormat="1" ht="20.45">
      <c r="A102" s="26"/>
      <c r="B102" s="26"/>
      <c r="C102" s="27"/>
      <c r="D102" s="27"/>
      <c r="E102" s="127"/>
    </row>
    <row r="103" spans="1:5" s="7" customFormat="1" ht="20.45">
      <c r="A103" s="26"/>
      <c r="B103" s="26"/>
      <c r="C103" s="27"/>
      <c r="D103" s="27"/>
      <c r="E103" s="127"/>
    </row>
    <row r="104" spans="1:5" s="7" customFormat="1" ht="20.45">
      <c r="A104" s="26"/>
      <c r="B104" s="26"/>
      <c r="C104" s="27"/>
      <c r="D104" s="27"/>
      <c r="E104" s="127"/>
    </row>
    <row r="105" spans="1:5" s="7" customFormat="1" ht="20.45">
      <c r="A105" s="26"/>
      <c r="B105" s="26"/>
      <c r="C105" s="27"/>
      <c r="D105" s="27"/>
      <c r="E105" s="127"/>
    </row>
    <row r="106" spans="1:5" s="7" customFormat="1" ht="20.45">
      <c r="A106" s="26"/>
      <c r="B106" s="26"/>
      <c r="C106" s="27"/>
      <c r="D106" s="27"/>
      <c r="E106" s="127"/>
    </row>
    <row r="107" spans="1:5" s="7" customFormat="1" ht="20.45">
      <c r="A107" s="26"/>
      <c r="B107" s="26"/>
      <c r="C107" s="27"/>
      <c r="D107" s="27"/>
      <c r="E107" s="127"/>
    </row>
    <row r="108" spans="1:5" s="7" customFormat="1" ht="20.45">
      <c r="A108" s="26"/>
      <c r="B108" s="26"/>
      <c r="C108" s="27"/>
      <c r="D108" s="27"/>
      <c r="E108" s="127"/>
    </row>
    <row r="109" spans="1:5" s="7" customFormat="1" ht="20.45">
      <c r="A109" s="26"/>
      <c r="B109" s="26"/>
      <c r="C109" s="27"/>
      <c r="D109" s="27"/>
      <c r="E109" s="127"/>
    </row>
    <row r="110" spans="1:5" s="7" customFormat="1" ht="20.45">
      <c r="A110" s="26"/>
      <c r="B110" s="26"/>
      <c r="C110" s="27"/>
      <c r="D110" s="27"/>
      <c r="E110" s="127"/>
    </row>
    <row r="111" spans="1:5" s="7" customFormat="1" ht="20.45">
      <c r="A111" s="26"/>
      <c r="B111" s="26"/>
      <c r="C111" s="27"/>
      <c r="D111" s="27"/>
      <c r="E111" s="127"/>
    </row>
    <row r="112" spans="1:5" s="7" customFormat="1" ht="20.45">
      <c r="A112" s="26"/>
      <c r="B112" s="26"/>
      <c r="C112" s="27"/>
      <c r="D112" s="27"/>
      <c r="E112" s="127"/>
    </row>
    <row r="113" spans="1:5" s="7" customFormat="1" ht="20.45">
      <c r="A113" s="26"/>
      <c r="B113" s="26"/>
      <c r="C113" s="27"/>
      <c r="D113" s="27"/>
      <c r="E113" s="127"/>
    </row>
    <row r="114" spans="1:5" s="7" customFormat="1" ht="20.45">
      <c r="A114" s="26"/>
      <c r="B114" s="26"/>
      <c r="C114" s="27"/>
      <c r="D114" s="27"/>
      <c r="E114" s="127"/>
    </row>
    <row r="115" spans="1:5" s="7" customFormat="1" ht="20.45">
      <c r="A115" s="26"/>
      <c r="B115" s="26"/>
      <c r="C115" s="27"/>
      <c r="D115" s="27"/>
      <c r="E115" s="127"/>
    </row>
    <row r="116" spans="1:5" s="7" customFormat="1" ht="20.45">
      <c r="A116" s="26"/>
      <c r="B116" s="26"/>
      <c r="C116" s="27"/>
      <c r="D116" s="27"/>
      <c r="E116" s="127"/>
    </row>
    <row r="117" spans="1:5" s="7" customFormat="1" ht="20.45">
      <c r="A117" s="26"/>
      <c r="B117" s="26"/>
      <c r="C117" s="27"/>
      <c r="D117" s="27"/>
      <c r="E117" s="127"/>
    </row>
    <row r="118" spans="1:5" s="7" customFormat="1" ht="20.45">
      <c r="A118" s="26"/>
      <c r="B118" s="26"/>
      <c r="C118" s="27"/>
      <c r="D118" s="27"/>
      <c r="E118" s="127"/>
    </row>
    <row r="119" spans="1:5" s="7" customFormat="1" ht="20.45">
      <c r="A119" s="26"/>
      <c r="B119" s="26"/>
      <c r="C119" s="27"/>
      <c r="D119" s="27"/>
      <c r="E119" s="127"/>
    </row>
    <row r="120" spans="1:5" s="7" customFormat="1" ht="20.45">
      <c r="A120" s="26"/>
      <c r="B120" s="26"/>
      <c r="C120" s="27"/>
      <c r="D120" s="27"/>
      <c r="E120" s="127"/>
    </row>
    <row r="121" spans="1:5" s="7" customFormat="1" ht="20.45">
      <c r="A121" s="26"/>
      <c r="B121" s="26"/>
      <c r="C121" s="27"/>
      <c r="D121" s="27"/>
      <c r="E121" s="127"/>
    </row>
    <row r="122" spans="1:5" s="7" customFormat="1" ht="20.45">
      <c r="A122" s="26"/>
      <c r="B122" s="26"/>
      <c r="C122" s="27"/>
      <c r="D122" s="27"/>
      <c r="E122" s="127"/>
    </row>
    <row r="123" spans="1:5" s="7" customFormat="1" ht="20.45">
      <c r="A123" s="26"/>
      <c r="B123" s="26"/>
      <c r="C123" s="27"/>
      <c r="D123" s="27"/>
      <c r="E123" s="127"/>
    </row>
    <row r="124" spans="1:5" s="7" customFormat="1" ht="20.45">
      <c r="A124" s="26"/>
      <c r="B124" s="26"/>
      <c r="C124" s="27"/>
      <c r="D124" s="27"/>
      <c r="E124" s="127"/>
    </row>
    <row r="125" spans="1:5" s="7" customFormat="1" ht="20.45">
      <c r="A125" s="26"/>
      <c r="B125" s="26"/>
      <c r="C125" s="27"/>
      <c r="D125" s="27"/>
      <c r="E125" s="127"/>
    </row>
    <row r="126" spans="1:5" s="7" customFormat="1" ht="20.45">
      <c r="A126" s="26"/>
      <c r="B126" s="26"/>
      <c r="C126" s="27"/>
      <c r="D126" s="27"/>
      <c r="E126" s="127"/>
    </row>
    <row r="127" spans="1:5" s="7" customFormat="1" ht="20.45">
      <c r="A127" s="26"/>
      <c r="B127" s="26"/>
      <c r="C127" s="27"/>
      <c r="D127" s="27"/>
      <c r="E127" s="127"/>
    </row>
    <row r="128" spans="1:5" s="7" customFormat="1" ht="20.45">
      <c r="A128" s="26"/>
      <c r="B128" s="26"/>
      <c r="C128" s="27"/>
      <c r="D128" s="27"/>
      <c r="E128" s="127"/>
    </row>
    <row r="129" spans="1:5" s="7" customFormat="1" ht="20.45">
      <c r="A129" s="26"/>
      <c r="B129" s="26"/>
      <c r="C129" s="27"/>
      <c r="D129" s="27"/>
      <c r="E129" s="127"/>
    </row>
    <row r="130" spans="1:5" s="7" customFormat="1" ht="20.45">
      <c r="A130" s="26"/>
      <c r="B130" s="26"/>
      <c r="C130" s="27"/>
      <c r="D130" s="27"/>
      <c r="E130" s="127"/>
    </row>
    <row r="131" spans="1:5" s="7" customFormat="1" ht="20.45">
      <c r="A131" s="26"/>
      <c r="B131" s="26"/>
      <c r="C131" s="27"/>
      <c r="D131" s="27"/>
      <c r="E131" s="127"/>
    </row>
    <row r="132" spans="1:5" s="7" customFormat="1" ht="20.45">
      <c r="A132" s="26"/>
      <c r="B132" s="26"/>
      <c r="C132" s="27"/>
      <c r="D132" s="27"/>
      <c r="E132" s="127"/>
    </row>
    <row r="133" spans="1:5" s="7" customFormat="1" ht="20.45">
      <c r="A133" s="26"/>
      <c r="B133" s="26"/>
      <c r="C133" s="27"/>
      <c r="D133" s="27"/>
      <c r="E133" s="127"/>
    </row>
    <row r="134" spans="1:5" s="7" customFormat="1" ht="20.45">
      <c r="A134" s="26"/>
      <c r="B134" s="26"/>
      <c r="C134" s="27"/>
      <c r="D134" s="27"/>
      <c r="E134" s="127"/>
    </row>
    <row r="135" spans="1:5" s="7" customFormat="1" ht="20.45">
      <c r="A135" s="26"/>
      <c r="B135" s="26"/>
      <c r="C135" s="27"/>
      <c r="D135" s="27"/>
      <c r="E135" s="127"/>
    </row>
    <row r="136" spans="1:5" s="7" customFormat="1" ht="20.45">
      <c r="A136" s="26"/>
      <c r="B136" s="26"/>
      <c r="C136" s="27"/>
      <c r="D136" s="27"/>
      <c r="E136" s="127"/>
    </row>
    <row r="137" spans="1:5" s="7" customFormat="1" ht="20.45">
      <c r="A137" s="26"/>
      <c r="B137" s="26"/>
      <c r="C137" s="27"/>
      <c r="D137" s="27"/>
      <c r="E137" s="127"/>
    </row>
    <row r="138" spans="1:5" s="7" customFormat="1" ht="20.45">
      <c r="A138" s="26"/>
      <c r="B138" s="26"/>
      <c r="C138" s="27"/>
      <c r="D138" s="27"/>
      <c r="E138" s="127"/>
    </row>
    <row r="139" spans="1:5" s="7" customFormat="1" ht="20.45">
      <c r="A139" s="26"/>
      <c r="B139" s="26"/>
      <c r="C139" s="27"/>
      <c r="D139" s="27"/>
      <c r="E139" s="127"/>
    </row>
    <row r="140" spans="1:5" s="7" customFormat="1" ht="20.45">
      <c r="A140" s="26"/>
      <c r="B140" s="26"/>
      <c r="C140" s="27"/>
      <c r="D140" s="27"/>
      <c r="E140" s="127"/>
    </row>
    <row r="141" spans="1:5" s="7" customFormat="1" ht="20.45">
      <c r="A141" s="26"/>
      <c r="B141" s="26"/>
      <c r="C141" s="27"/>
      <c r="D141" s="27"/>
      <c r="E141" s="127"/>
    </row>
    <row r="142" spans="1:5" s="7" customFormat="1" ht="20.45">
      <c r="A142" s="26"/>
      <c r="B142" s="26"/>
      <c r="C142" s="27"/>
      <c r="D142" s="27"/>
      <c r="E142" s="127"/>
    </row>
    <row r="143" spans="1:5" s="7" customFormat="1" ht="20.45">
      <c r="A143" s="26"/>
      <c r="B143" s="26"/>
      <c r="C143" s="27"/>
      <c r="D143" s="27"/>
      <c r="E143" s="127"/>
    </row>
    <row r="144" spans="1:5" s="7" customFormat="1" ht="20.45">
      <c r="A144" s="26"/>
      <c r="B144" s="26"/>
      <c r="C144" s="27"/>
      <c r="D144" s="27"/>
      <c r="E144" s="127"/>
    </row>
    <row r="145" spans="1:5" s="7" customFormat="1" ht="20.45">
      <c r="A145" s="26"/>
      <c r="B145" s="26"/>
      <c r="C145" s="27"/>
      <c r="D145" s="27"/>
      <c r="E145" s="127"/>
    </row>
    <row r="146" spans="1:5" s="7" customFormat="1" ht="20.45">
      <c r="A146" s="26"/>
      <c r="B146" s="26"/>
      <c r="C146" s="27"/>
      <c r="D146" s="27"/>
      <c r="E146" s="127"/>
    </row>
    <row r="147" spans="1:5" s="7" customFormat="1" ht="20.45">
      <c r="A147" s="26"/>
      <c r="B147" s="26"/>
      <c r="C147" s="27"/>
      <c r="D147" s="27"/>
      <c r="E147" s="127"/>
    </row>
    <row r="148" spans="1:5" s="7" customFormat="1" ht="20.45">
      <c r="A148" s="26"/>
      <c r="B148" s="26"/>
      <c r="C148" s="27"/>
      <c r="D148" s="27"/>
      <c r="E148" s="127"/>
    </row>
    <row r="149" spans="1:5" s="7" customFormat="1" ht="20.45">
      <c r="A149" s="26"/>
      <c r="B149" s="26"/>
      <c r="C149" s="27"/>
      <c r="D149" s="27"/>
      <c r="E149" s="127"/>
    </row>
    <row r="150" spans="1:5" s="7" customFormat="1" ht="20.45">
      <c r="A150" s="26"/>
      <c r="B150" s="26"/>
      <c r="C150" s="27"/>
      <c r="D150" s="27"/>
      <c r="E150" s="127"/>
    </row>
    <row r="151" spans="1:5" s="7" customFormat="1" ht="20.45">
      <c r="A151" s="26"/>
      <c r="B151" s="26"/>
      <c r="C151" s="27"/>
      <c r="D151" s="27"/>
      <c r="E151" s="127"/>
    </row>
    <row r="152" spans="1:5" s="7" customFormat="1" ht="20.45">
      <c r="A152" s="26"/>
      <c r="B152" s="26"/>
      <c r="C152" s="27"/>
      <c r="D152" s="27"/>
      <c r="E152" s="127"/>
    </row>
    <row r="153" spans="1:5" s="7" customFormat="1" ht="20.45">
      <c r="A153" s="26"/>
      <c r="B153" s="26"/>
      <c r="C153" s="27"/>
      <c r="D153" s="27"/>
      <c r="E153" s="127"/>
    </row>
    <row r="154" spans="1:5" s="7" customFormat="1" ht="20.45">
      <c r="A154" s="26"/>
      <c r="B154" s="26"/>
      <c r="C154" s="27"/>
      <c r="D154" s="27"/>
      <c r="E154" s="127"/>
    </row>
    <row r="155" spans="1:5" s="7" customFormat="1" ht="20.45">
      <c r="A155" s="26"/>
      <c r="B155" s="26"/>
      <c r="C155" s="27"/>
      <c r="D155" s="27"/>
      <c r="E155" s="127"/>
    </row>
    <row r="156" spans="1:5" s="7" customFormat="1" ht="20.45">
      <c r="A156" s="26"/>
      <c r="B156" s="26"/>
      <c r="C156" s="27"/>
      <c r="D156" s="27"/>
      <c r="E156" s="127"/>
    </row>
    <row r="157" spans="1:5" s="7" customFormat="1" ht="20.45">
      <c r="A157" s="26"/>
      <c r="B157" s="26"/>
      <c r="C157" s="27"/>
      <c r="D157" s="27"/>
      <c r="E157" s="127"/>
    </row>
    <row r="158" spans="1:5" s="7" customFormat="1" ht="20.45">
      <c r="A158" s="26"/>
      <c r="B158" s="26"/>
      <c r="C158" s="27"/>
      <c r="D158" s="27"/>
      <c r="E158" s="127"/>
    </row>
    <row r="159" spans="1:5" s="7" customFormat="1" ht="20.45">
      <c r="A159" s="26"/>
      <c r="B159" s="26"/>
      <c r="C159" s="27"/>
      <c r="D159" s="27"/>
      <c r="E159" s="127"/>
    </row>
    <row r="160" spans="1:5" s="7" customFormat="1" ht="20.45">
      <c r="A160" s="26"/>
      <c r="B160" s="26"/>
      <c r="C160" s="27"/>
      <c r="D160" s="27"/>
      <c r="E160" s="127"/>
    </row>
    <row r="161" spans="1:5" s="7" customFormat="1" ht="20.45">
      <c r="A161" s="26"/>
      <c r="B161" s="26"/>
      <c r="C161" s="27"/>
      <c r="D161" s="27"/>
      <c r="E161" s="127"/>
    </row>
    <row r="162" spans="1:5" s="7" customFormat="1" ht="20.45">
      <c r="A162" s="26"/>
      <c r="B162" s="26"/>
      <c r="C162" s="27"/>
      <c r="D162" s="27"/>
      <c r="E162" s="127"/>
    </row>
    <row r="163" spans="1:5" s="7" customFormat="1" ht="20.45">
      <c r="A163" s="26"/>
      <c r="B163" s="26"/>
      <c r="C163" s="27"/>
      <c r="D163" s="27"/>
      <c r="E163" s="127"/>
    </row>
    <row r="164" spans="1:5" s="7" customFormat="1" ht="20.45">
      <c r="A164" s="26"/>
      <c r="B164" s="26"/>
      <c r="C164" s="27"/>
      <c r="D164" s="27"/>
      <c r="E164" s="127"/>
    </row>
    <row r="165" spans="1:5" s="7" customFormat="1" ht="20.45">
      <c r="A165" s="26"/>
      <c r="B165" s="26"/>
      <c r="C165" s="27"/>
      <c r="D165" s="27"/>
      <c r="E165" s="127"/>
    </row>
    <row r="166" spans="1:5" s="7" customFormat="1" ht="20.45">
      <c r="A166" s="26"/>
      <c r="B166" s="26"/>
      <c r="C166" s="27"/>
      <c r="D166" s="27"/>
      <c r="E166" s="127"/>
    </row>
    <row r="167" spans="1:5" s="7" customFormat="1" ht="20.45">
      <c r="A167" s="26"/>
      <c r="B167" s="26"/>
      <c r="C167" s="27"/>
      <c r="D167" s="27"/>
      <c r="E167" s="127"/>
    </row>
    <row r="168" spans="1:5" s="7" customFormat="1" ht="20.45">
      <c r="A168" s="26"/>
      <c r="B168" s="26"/>
      <c r="C168" s="27"/>
      <c r="D168" s="27"/>
      <c r="E168" s="127"/>
    </row>
    <row r="169" spans="1:5" s="7" customFormat="1" ht="20.45">
      <c r="A169" s="26"/>
      <c r="B169" s="26"/>
      <c r="C169" s="27"/>
      <c r="D169" s="27"/>
      <c r="E169" s="127"/>
    </row>
    <row r="170" spans="1:5" s="7" customFormat="1" ht="20.45">
      <c r="A170" s="26"/>
      <c r="B170" s="26"/>
      <c r="C170" s="27"/>
      <c r="D170" s="27"/>
      <c r="E170" s="127"/>
    </row>
    <row r="171" spans="1:5" s="7" customFormat="1" ht="20.45">
      <c r="A171" s="26"/>
      <c r="B171" s="26"/>
      <c r="C171" s="27"/>
      <c r="D171" s="27"/>
      <c r="E171" s="127"/>
    </row>
    <row r="172" spans="1:5" s="7" customFormat="1" ht="20.45">
      <c r="A172" s="26"/>
      <c r="B172" s="26"/>
      <c r="C172" s="27"/>
      <c r="D172" s="27"/>
      <c r="E172" s="127"/>
    </row>
    <row r="173" spans="1:5" s="7" customFormat="1" ht="20.45">
      <c r="A173" s="26"/>
      <c r="B173" s="26"/>
      <c r="C173" s="27"/>
      <c r="D173" s="27"/>
      <c r="E173" s="127"/>
    </row>
    <row r="174" spans="1:5" s="7" customFormat="1" ht="20.45">
      <c r="A174" s="26"/>
      <c r="B174" s="26"/>
      <c r="C174" s="27"/>
      <c r="D174" s="27"/>
      <c r="E174" s="127"/>
    </row>
    <row r="175" spans="1:5" s="7" customFormat="1" ht="20.45">
      <c r="A175" s="26"/>
      <c r="B175" s="26"/>
      <c r="C175" s="27"/>
      <c r="D175" s="27"/>
      <c r="E175" s="127"/>
    </row>
    <row r="176" spans="1:5" s="7" customFormat="1" ht="20.45">
      <c r="A176" s="26"/>
      <c r="B176" s="26"/>
      <c r="C176" s="27"/>
      <c r="D176" s="27"/>
      <c r="E176" s="127"/>
    </row>
    <row r="177" spans="1:5" s="7" customFormat="1" ht="20.45">
      <c r="A177" s="26"/>
      <c r="B177" s="26"/>
      <c r="C177" s="27"/>
      <c r="D177" s="27"/>
      <c r="E177" s="127"/>
    </row>
    <row r="178" spans="1:5" s="7" customFormat="1" ht="20.45">
      <c r="A178" s="26"/>
      <c r="B178" s="26"/>
      <c r="C178" s="27"/>
      <c r="D178" s="27"/>
      <c r="E178" s="127"/>
    </row>
    <row r="179" spans="1:5" s="7" customFormat="1" ht="20.45">
      <c r="A179" s="26"/>
      <c r="B179" s="26"/>
      <c r="C179" s="27"/>
      <c r="D179" s="27"/>
      <c r="E179" s="127"/>
    </row>
    <row r="180" spans="1:5" s="7" customFormat="1" ht="20.45">
      <c r="A180" s="26"/>
      <c r="B180" s="26"/>
      <c r="C180" s="27"/>
      <c r="D180" s="27"/>
      <c r="E180" s="127"/>
    </row>
    <row r="181" spans="1:5" s="7" customFormat="1" ht="20.45">
      <c r="A181" s="26"/>
      <c r="B181" s="26"/>
      <c r="C181" s="27"/>
      <c r="D181" s="27"/>
      <c r="E181" s="127"/>
    </row>
    <row r="182" spans="1:5" s="7" customFormat="1" ht="20.45">
      <c r="A182" s="26"/>
      <c r="B182" s="26"/>
      <c r="C182" s="27"/>
      <c r="D182" s="27"/>
      <c r="E182" s="127"/>
    </row>
    <row r="183" spans="1:5" s="7" customFormat="1" ht="20.45">
      <c r="A183" s="26"/>
      <c r="B183" s="26"/>
      <c r="C183" s="27"/>
      <c r="D183" s="27"/>
      <c r="E183" s="127"/>
    </row>
    <row r="184" spans="1:5" s="7" customFormat="1" ht="20.45">
      <c r="A184" s="26"/>
      <c r="B184" s="26"/>
      <c r="C184" s="27"/>
      <c r="D184" s="27"/>
      <c r="E184" s="127"/>
    </row>
    <row r="185" spans="1:5" s="7" customFormat="1" ht="20.45">
      <c r="A185" s="26"/>
      <c r="B185" s="26"/>
      <c r="C185" s="27"/>
      <c r="D185" s="27"/>
      <c r="E185" s="127"/>
    </row>
    <row r="186" spans="1:5" s="7" customFormat="1" ht="20.45">
      <c r="A186" s="26"/>
      <c r="B186" s="26"/>
      <c r="C186" s="27"/>
      <c r="D186" s="27"/>
      <c r="E186" s="127"/>
    </row>
    <row r="187" spans="1:5" s="7" customFormat="1" ht="20.45">
      <c r="A187" s="26"/>
      <c r="B187" s="26"/>
      <c r="C187" s="27"/>
      <c r="D187" s="27"/>
      <c r="E187" s="127"/>
    </row>
    <row r="188" spans="1:5" s="7" customFormat="1" ht="20.45">
      <c r="A188" s="26"/>
      <c r="B188" s="26"/>
      <c r="C188" s="27"/>
      <c r="D188" s="27"/>
      <c r="E188" s="127"/>
    </row>
    <row r="189" spans="1:5" s="7" customFormat="1" ht="20.45">
      <c r="A189" s="26"/>
      <c r="B189" s="26"/>
      <c r="C189" s="27"/>
      <c r="D189" s="27"/>
      <c r="E189" s="127"/>
    </row>
    <row r="190" spans="1:5" s="7" customFormat="1" ht="20.45">
      <c r="A190" s="26"/>
      <c r="B190" s="26"/>
      <c r="C190" s="27"/>
      <c r="D190" s="27"/>
      <c r="E190" s="127"/>
    </row>
    <row r="191" spans="1:5" s="7" customFormat="1" ht="20.45">
      <c r="A191" s="26"/>
      <c r="B191" s="26"/>
      <c r="C191" s="27"/>
      <c r="D191" s="27"/>
      <c r="E191" s="127"/>
    </row>
    <row r="192" spans="1:5" s="7" customFormat="1" ht="20.45">
      <c r="A192" s="26"/>
      <c r="B192" s="26"/>
      <c r="C192" s="27"/>
      <c r="D192" s="27"/>
      <c r="E192" s="127"/>
    </row>
    <row r="193" spans="1:5" s="7" customFormat="1" ht="20.45">
      <c r="A193" s="26"/>
      <c r="B193" s="26"/>
      <c r="C193" s="27"/>
      <c r="D193" s="27"/>
      <c r="E193" s="127"/>
    </row>
    <row r="194" spans="1:5" s="7" customFormat="1" ht="20.45">
      <c r="A194" s="26"/>
      <c r="B194" s="26"/>
      <c r="C194" s="27"/>
      <c r="D194" s="27"/>
      <c r="E194" s="127"/>
    </row>
    <row r="195" spans="1:5" s="7" customFormat="1" ht="20.45">
      <c r="A195" s="26"/>
      <c r="B195" s="26"/>
      <c r="C195" s="27"/>
      <c r="D195" s="27"/>
      <c r="E195" s="127"/>
    </row>
    <row r="196" spans="1:5" s="7" customFormat="1" ht="20.45">
      <c r="A196" s="26"/>
      <c r="B196" s="26"/>
      <c r="C196" s="27"/>
      <c r="D196" s="27"/>
      <c r="E196" s="127"/>
    </row>
    <row r="197" spans="1:5" s="7" customFormat="1" ht="20.45">
      <c r="A197" s="26"/>
      <c r="B197" s="26"/>
      <c r="C197" s="27"/>
      <c r="D197" s="27"/>
      <c r="E197" s="127"/>
    </row>
    <row r="198" spans="1:5" s="7" customFormat="1" ht="20.45">
      <c r="A198" s="26"/>
      <c r="B198" s="26"/>
      <c r="C198" s="27"/>
      <c r="D198" s="27"/>
      <c r="E198" s="127"/>
    </row>
    <row r="199" spans="1:5" s="7" customFormat="1" ht="20.45">
      <c r="A199" s="26"/>
      <c r="B199" s="26"/>
      <c r="C199" s="27"/>
      <c r="D199" s="27"/>
      <c r="E199" s="127"/>
    </row>
    <row r="200" spans="1:5" s="7" customFormat="1" ht="20.45">
      <c r="A200" s="26"/>
      <c r="B200" s="26"/>
      <c r="C200" s="27"/>
      <c r="D200" s="27"/>
      <c r="E200" s="127"/>
    </row>
    <row r="201" spans="1:5" s="7" customFormat="1" ht="20.45">
      <c r="A201" s="26"/>
      <c r="B201" s="26"/>
      <c r="C201" s="27"/>
      <c r="D201" s="27"/>
      <c r="E201" s="127"/>
    </row>
    <row r="202" spans="1:5" s="7" customFormat="1" ht="20.45">
      <c r="A202" s="26"/>
      <c r="B202" s="26"/>
      <c r="C202" s="27"/>
      <c r="D202" s="27"/>
      <c r="E202" s="127"/>
    </row>
    <row r="203" spans="1:5" s="7" customFormat="1" ht="20.45">
      <c r="A203" s="26"/>
      <c r="B203" s="26"/>
      <c r="C203" s="27"/>
      <c r="D203" s="27"/>
      <c r="E203" s="127"/>
    </row>
    <row r="204" spans="1:5" s="7" customFormat="1" ht="20.45">
      <c r="A204" s="26"/>
      <c r="B204" s="26"/>
      <c r="C204" s="27"/>
      <c r="D204" s="27"/>
      <c r="E204" s="127"/>
    </row>
    <row r="205" spans="1:5" s="7" customFormat="1" ht="20.45">
      <c r="A205" s="26"/>
      <c r="B205" s="26"/>
      <c r="C205" s="27"/>
      <c r="D205" s="27"/>
      <c r="E205" s="127"/>
    </row>
    <row r="206" spans="1:5" s="7" customFormat="1" ht="20.45">
      <c r="A206" s="26"/>
      <c r="B206" s="26"/>
      <c r="C206" s="27"/>
      <c r="D206" s="27"/>
      <c r="E206" s="127"/>
    </row>
    <row r="207" spans="1:5" s="7" customFormat="1" ht="20.45">
      <c r="A207" s="26"/>
      <c r="B207" s="26"/>
      <c r="C207" s="27"/>
      <c r="D207" s="27"/>
      <c r="E207" s="127"/>
    </row>
    <row r="208" spans="1:5" s="7" customFormat="1" ht="20.45">
      <c r="A208" s="26"/>
      <c r="B208" s="26"/>
      <c r="C208" s="27"/>
      <c r="D208" s="27"/>
      <c r="E208" s="127"/>
    </row>
    <row r="209" spans="1:5" s="7" customFormat="1" ht="20.45">
      <c r="A209" s="26"/>
      <c r="B209" s="26"/>
      <c r="C209" s="27"/>
      <c r="D209" s="27"/>
      <c r="E209" s="127"/>
    </row>
    <row r="210" spans="1:5" s="7" customFormat="1" ht="20.45">
      <c r="A210" s="26"/>
      <c r="B210" s="26"/>
      <c r="C210" s="27"/>
      <c r="D210" s="27"/>
      <c r="E210" s="127"/>
    </row>
    <row r="211" spans="1:5" s="7" customFormat="1" ht="20.45">
      <c r="A211" s="26"/>
      <c r="B211" s="26"/>
      <c r="C211" s="27"/>
      <c r="D211" s="27"/>
      <c r="E211" s="127"/>
    </row>
    <row r="212" spans="1:5" s="7" customFormat="1" ht="20.45">
      <c r="A212" s="26"/>
      <c r="B212" s="26"/>
      <c r="C212" s="27"/>
      <c r="D212" s="27"/>
      <c r="E212" s="127"/>
    </row>
    <row r="213" spans="1:5" s="7" customFormat="1" ht="20.45">
      <c r="A213" s="26"/>
      <c r="B213" s="26"/>
      <c r="C213" s="27"/>
      <c r="D213" s="27"/>
      <c r="E213" s="127"/>
    </row>
    <row r="214" spans="1:5" s="7" customFormat="1" ht="20.45">
      <c r="A214" s="26"/>
      <c r="B214" s="26"/>
      <c r="C214" s="27"/>
      <c r="D214" s="27"/>
      <c r="E214" s="127"/>
    </row>
    <row r="215" spans="1:5" s="7" customFormat="1" ht="20.45">
      <c r="A215" s="26"/>
      <c r="B215" s="26"/>
      <c r="C215" s="27"/>
      <c r="D215" s="27"/>
      <c r="E215" s="127"/>
    </row>
    <row r="216" spans="1:5" s="7" customFormat="1" ht="20.45">
      <c r="A216" s="26"/>
      <c r="B216" s="26"/>
      <c r="C216" s="27"/>
      <c r="D216" s="27"/>
      <c r="E216" s="127"/>
    </row>
    <row r="217" spans="1:5" s="7" customFormat="1" ht="20.45">
      <c r="A217" s="26"/>
      <c r="B217" s="26"/>
      <c r="C217" s="27"/>
      <c r="D217" s="27"/>
      <c r="E217" s="127"/>
    </row>
    <row r="218" spans="1:5" s="7" customFormat="1" ht="20.45">
      <c r="A218" s="26"/>
      <c r="B218" s="26"/>
      <c r="C218" s="27"/>
      <c r="D218" s="27"/>
      <c r="E218" s="127"/>
    </row>
    <row r="219" spans="1:5" s="7" customFormat="1" ht="20.45">
      <c r="A219" s="26"/>
      <c r="B219" s="26"/>
      <c r="C219" s="27"/>
      <c r="D219" s="27"/>
      <c r="E219" s="127"/>
    </row>
    <row r="220" spans="1:5" s="7" customFormat="1" ht="20.45">
      <c r="A220" s="26"/>
      <c r="B220" s="26"/>
      <c r="C220" s="27"/>
      <c r="D220" s="27"/>
      <c r="E220" s="127"/>
    </row>
    <row r="221" spans="1:5" s="7" customFormat="1" ht="20.45">
      <c r="A221" s="26"/>
      <c r="B221" s="26"/>
      <c r="C221" s="27"/>
      <c r="D221" s="27"/>
      <c r="E221" s="127"/>
    </row>
    <row r="222" spans="1:5" s="7" customFormat="1" ht="20.45">
      <c r="A222" s="26"/>
      <c r="B222" s="26"/>
      <c r="C222" s="27"/>
      <c r="D222" s="27"/>
      <c r="E222" s="127"/>
    </row>
    <row r="223" spans="1:5" s="7" customFormat="1" ht="20.45">
      <c r="A223" s="26"/>
      <c r="B223" s="26"/>
      <c r="C223" s="27"/>
      <c r="D223" s="27"/>
      <c r="E223" s="127"/>
    </row>
    <row r="224" spans="1:5" s="7" customFormat="1" ht="20.45">
      <c r="A224" s="26"/>
      <c r="B224" s="26"/>
      <c r="C224" s="27"/>
      <c r="D224" s="27"/>
      <c r="E224" s="127"/>
    </row>
    <row r="225" spans="1:7" s="7" customFormat="1" ht="20.45">
      <c r="A225" s="26"/>
      <c r="B225" s="26"/>
      <c r="C225" s="27"/>
      <c r="D225" s="27"/>
      <c r="E225" s="127"/>
    </row>
    <row r="226" spans="1:7" s="7" customFormat="1" ht="20.45">
      <c r="A226" s="26"/>
      <c r="B226" s="26"/>
      <c r="C226" s="27"/>
      <c r="D226" s="27"/>
      <c r="E226" s="127"/>
    </row>
    <row r="227" spans="1:7" s="7" customFormat="1" ht="20.45">
      <c r="A227" s="26"/>
      <c r="B227" s="26"/>
      <c r="C227" s="27"/>
      <c r="D227" s="27"/>
      <c r="E227" s="127"/>
    </row>
    <row r="228" spans="1:7" s="7" customFormat="1" ht="20.45">
      <c r="A228" s="26"/>
      <c r="B228" s="26"/>
      <c r="C228" s="27"/>
      <c r="D228" s="27"/>
      <c r="E228" s="127"/>
    </row>
    <row r="229" spans="1:7" s="7" customFormat="1" ht="20.45">
      <c r="A229" s="26"/>
      <c r="B229" s="26"/>
      <c r="C229" s="27"/>
      <c r="D229" s="27"/>
      <c r="E229" s="127"/>
    </row>
    <row r="230" spans="1:7" s="7" customFormat="1" ht="20.45">
      <c r="A230" s="26"/>
      <c r="B230" s="26"/>
      <c r="C230" s="27"/>
      <c r="D230" s="27"/>
      <c r="E230" s="127"/>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403</v>
      </c>
      <c r="C237" s="31" t="s">
        <v>404</v>
      </c>
      <c r="D237" t="s">
        <v>403</v>
      </c>
      <c r="E237" s="120" t="s">
        <v>404</v>
      </c>
    </row>
    <row r="238" spans="1:7" ht="21">
      <c r="A238" s="7"/>
      <c r="B238" s="32" t="s">
        <v>405</v>
      </c>
      <c r="C238" s="32" t="s">
        <v>406</v>
      </c>
      <c r="D238" t="s">
        <v>405</v>
      </c>
      <c r="F238" t="s">
        <v>405</v>
      </c>
      <c r="G238" t="e">
        <f>IF(NOT(ISERROR(MATCH(F238,_xlfn.ANCHORARRAY(B249),0))),#REF!&amp;"Por favor no seleccionar los criterios de impacto",F238)</f>
        <v>#REF!</v>
      </c>
    </row>
    <row r="239" spans="1:7" ht="21">
      <c r="A239" s="7"/>
      <c r="B239" s="32" t="s">
        <v>405</v>
      </c>
      <c r="C239" s="32" t="s">
        <v>362</v>
      </c>
      <c r="E239" s="120" t="s">
        <v>406</v>
      </c>
    </row>
    <row r="240" spans="1:7" ht="21">
      <c r="A240" s="7"/>
      <c r="B240" s="32" t="s">
        <v>405</v>
      </c>
      <c r="C240" s="32" t="s">
        <v>365</v>
      </c>
      <c r="E240" s="120" t="s">
        <v>362</v>
      </c>
    </row>
    <row r="241" spans="1:5" ht="21">
      <c r="A241" s="7"/>
      <c r="B241" s="32" t="s">
        <v>405</v>
      </c>
      <c r="C241" s="32" t="s">
        <v>368</v>
      </c>
      <c r="E241" s="120" t="s">
        <v>365</v>
      </c>
    </row>
    <row r="242" spans="1:5" ht="21">
      <c r="A242" s="7"/>
      <c r="B242" s="32" t="s">
        <v>405</v>
      </c>
      <c r="C242" s="32" t="s">
        <v>372</v>
      </c>
      <c r="E242" s="120" t="s">
        <v>368</v>
      </c>
    </row>
    <row r="243" spans="1:5" ht="21">
      <c r="A243" s="7"/>
      <c r="B243" s="32" t="s">
        <v>356</v>
      </c>
      <c r="C243" s="32" t="s">
        <v>360</v>
      </c>
      <c r="E243" s="120" t="s">
        <v>372</v>
      </c>
    </row>
    <row r="244" spans="1:5" ht="21">
      <c r="A244" s="7"/>
      <c r="B244" s="32" t="s">
        <v>356</v>
      </c>
      <c r="C244" s="32" t="s">
        <v>407</v>
      </c>
      <c r="D244" t="s">
        <v>356</v>
      </c>
    </row>
    <row r="245" spans="1:5" ht="21">
      <c r="A245" s="7"/>
      <c r="B245" s="32" t="s">
        <v>356</v>
      </c>
      <c r="C245" s="32" t="s">
        <v>273</v>
      </c>
      <c r="E245" s="120" t="s">
        <v>360</v>
      </c>
    </row>
    <row r="246" spans="1:5" ht="21">
      <c r="A246" s="7"/>
      <c r="B246" s="32" t="s">
        <v>356</v>
      </c>
      <c r="C246" s="32" t="s">
        <v>408</v>
      </c>
      <c r="E246" s="120" t="s">
        <v>407</v>
      </c>
    </row>
    <row r="247" spans="1:5" ht="21">
      <c r="A247" s="7"/>
      <c r="B247" s="32" t="s">
        <v>356</v>
      </c>
      <c r="C247" s="32" t="s">
        <v>373</v>
      </c>
      <c r="E247" s="120" t="s">
        <v>273</v>
      </c>
    </row>
    <row r="248" spans="1:5">
      <c r="A248" s="7"/>
      <c r="B248" s="33"/>
      <c r="C248" s="33"/>
      <c r="E248" s="120" t="s">
        <v>408</v>
      </c>
    </row>
    <row r="249" spans="1:5">
      <c r="A249" s="7"/>
      <c r="B249" s="33" t="str" cm="1">
        <f t="array" ref="B249:B251">_xlfn.UNIQUE(Tabla1[[#All],[Criterios]])</f>
        <v>Criterios</v>
      </c>
      <c r="C249" s="33"/>
      <c r="E249" s="120" t="s">
        <v>373</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0" workbookViewId="0">
      <selection activeCell="I7" sqref="I7"/>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411" t="s">
        <v>409</v>
      </c>
      <c r="C1" s="412"/>
      <c r="D1" s="412"/>
      <c r="E1" s="412"/>
      <c r="F1" s="413"/>
    </row>
    <row r="2" spans="2:11" ht="16.149999999999999" thickBot="1">
      <c r="B2" s="36"/>
      <c r="C2" s="36"/>
      <c r="D2" s="36"/>
      <c r="E2" s="36"/>
      <c r="F2" s="36"/>
      <c r="I2" s="130"/>
      <c r="J2" s="145" t="s">
        <v>410</v>
      </c>
      <c r="K2" s="145" t="s">
        <v>264</v>
      </c>
    </row>
    <row r="3" spans="2:11" ht="16.149999999999999" thickBot="1">
      <c r="B3" s="414" t="s">
        <v>411</v>
      </c>
      <c r="C3" s="415"/>
      <c r="D3" s="415"/>
      <c r="E3" s="37" t="s">
        <v>412</v>
      </c>
      <c r="F3" s="38" t="s">
        <v>413</v>
      </c>
      <c r="I3" s="144" t="s">
        <v>263</v>
      </c>
      <c r="J3" s="134">
        <v>0.5</v>
      </c>
      <c r="K3" s="134">
        <v>0.45</v>
      </c>
    </row>
    <row r="4" spans="2:11" ht="31.15">
      <c r="B4" s="416" t="s">
        <v>414</v>
      </c>
      <c r="C4" s="418" t="s">
        <v>247</v>
      </c>
      <c r="D4" s="39" t="s">
        <v>263</v>
      </c>
      <c r="E4" s="40" t="s">
        <v>415</v>
      </c>
      <c r="F4" s="41">
        <v>0.25</v>
      </c>
      <c r="I4" s="145" t="s">
        <v>300</v>
      </c>
      <c r="J4" s="134">
        <v>0.4</v>
      </c>
      <c r="K4" s="134">
        <v>0.35</v>
      </c>
    </row>
    <row r="5" spans="2:11" ht="46.9">
      <c r="B5" s="417"/>
      <c r="C5" s="419"/>
      <c r="D5" s="42" t="s">
        <v>300</v>
      </c>
      <c r="E5" s="43" t="s">
        <v>416</v>
      </c>
      <c r="F5" s="44">
        <v>0.15</v>
      </c>
      <c r="I5" s="145" t="s">
        <v>417</v>
      </c>
      <c r="J5" s="134">
        <v>0.35</v>
      </c>
      <c r="K5" s="134">
        <v>0.3</v>
      </c>
    </row>
    <row r="6" spans="2:11" ht="46.9">
      <c r="B6" s="417"/>
      <c r="C6" s="419"/>
      <c r="D6" s="42" t="s">
        <v>417</v>
      </c>
      <c r="E6" s="43" t="s">
        <v>418</v>
      </c>
      <c r="F6" s="44">
        <v>0.1</v>
      </c>
    </row>
    <row r="7" spans="2:11" ht="62.45">
      <c r="B7" s="417"/>
      <c r="C7" s="419" t="s">
        <v>248</v>
      </c>
      <c r="D7" s="42" t="s">
        <v>410</v>
      </c>
      <c r="E7" s="43" t="s">
        <v>419</v>
      </c>
      <c r="F7" s="44">
        <v>0.25</v>
      </c>
      <c r="G7" s="131"/>
    </row>
    <row r="8" spans="2:11" ht="31.15">
      <c r="B8" s="417"/>
      <c r="C8" s="419"/>
      <c r="D8" s="42" t="s">
        <v>264</v>
      </c>
      <c r="E8" s="43" t="s">
        <v>420</v>
      </c>
      <c r="F8" s="44">
        <v>0.2</v>
      </c>
      <c r="G8" s="131"/>
    </row>
    <row r="9" spans="2:11" ht="46.9">
      <c r="B9" s="417" t="s">
        <v>421</v>
      </c>
      <c r="C9" s="419" t="s">
        <v>250</v>
      </c>
      <c r="D9" s="42" t="s">
        <v>265</v>
      </c>
      <c r="E9" s="43" t="s">
        <v>422</v>
      </c>
      <c r="F9" s="45" t="s">
        <v>423</v>
      </c>
    </row>
    <row r="10" spans="2:11" ht="46.9">
      <c r="B10" s="417"/>
      <c r="C10" s="419"/>
      <c r="D10" s="42" t="s">
        <v>424</v>
      </c>
      <c r="E10" s="43" t="s">
        <v>425</v>
      </c>
      <c r="F10" s="45" t="s">
        <v>423</v>
      </c>
    </row>
    <row r="11" spans="2:11" ht="46.9">
      <c r="B11" s="417"/>
      <c r="C11" s="419" t="s">
        <v>251</v>
      </c>
      <c r="D11" s="42" t="s">
        <v>266</v>
      </c>
      <c r="E11" s="43" t="s">
        <v>426</v>
      </c>
      <c r="F11" s="45" t="s">
        <v>423</v>
      </c>
    </row>
    <row r="12" spans="2:11" ht="46.9">
      <c r="B12" s="417"/>
      <c r="C12" s="419"/>
      <c r="D12" s="42" t="s">
        <v>427</v>
      </c>
      <c r="E12" s="43" t="s">
        <v>428</v>
      </c>
      <c r="F12" s="45" t="s">
        <v>423</v>
      </c>
    </row>
    <row r="13" spans="2:11" ht="31.15">
      <c r="B13" s="417"/>
      <c r="C13" s="419" t="s">
        <v>252</v>
      </c>
      <c r="D13" s="42" t="s">
        <v>267</v>
      </c>
      <c r="E13" s="43" t="s">
        <v>429</v>
      </c>
      <c r="F13" s="45" t="s">
        <v>423</v>
      </c>
    </row>
    <row r="14" spans="2:11" ht="16.149999999999999" thickBot="1">
      <c r="B14" s="420"/>
      <c r="C14" s="421"/>
      <c r="D14" s="46" t="s">
        <v>430</v>
      </c>
      <c r="E14" s="47" t="s">
        <v>431</v>
      </c>
      <c r="F14" s="48" t="s">
        <v>423</v>
      </c>
    </row>
    <row r="15" spans="2:11" ht="49.5" customHeight="1">
      <c r="B15" s="410" t="s">
        <v>432</v>
      </c>
      <c r="C15" s="410"/>
      <c r="D15" s="410"/>
      <c r="E15" s="410"/>
      <c r="F15" s="410"/>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2023-07-12T22:28:21Z</dcterms:modified>
  <cp:category/>
  <cp:contentStatus/>
</cp:coreProperties>
</file>