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E:\Matrices de riesgo\2. Matriz de riesgos\2022\"/>
    </mc:Choice>
  </mc:AlternateContent>
  <xr:revisionPtr revIDLastSave="0" documentId="13_ncr:1_{5922E953-679F-47D2-BAEC-7750A69336FA}" xr6:coauthVersionLast="36" xr6:coauthVersionMax="47" xr10:uidLastSave="{00000000-0000-0000-0000-000000000000}"/>
  <bookViews>
    <workbookView xWindow="-105" yWindow="-105" windowWidth="23250" windowHeight="12570" tabRatio="599" firstSheet="12" activeTab="13" xr2:uid="{00000000-000D-0000-FFFF-FFFF00000000}"/>
  </bookViews>
  <sheets>
    <sheet name="Presentacion " sheetId="10" r:id="rId1"/>
    <sheet name="Analisis de Contexto" sheetId="22" r:id="rId2"/>
    <sheet name="Estrategias" sheetId="23" r:id="rId3"/>
    <sheet name="Instructivo" sheetId="3" r:id="rId4"/>
    <sheet name="Clasificación Riesgo" sheetId="4" r:id="rId5"/>
    <sheet name="Tabla probabilidad" sheetId="5" r:id="rId6"/>
    <sheet name="Tabla Impacto" sheetId="6" r:id="rId7"/>
    <sheet name="Tabla Valoración de Controles" sheetId="7" r:id="rId8"/>
    <sheet name="Matriz de Calor" sheetId="21" r:id="rId9"/>
    <sheet name="Hoja1" sheetId="13" state="hidden" r:id="rId10"/>
    <sheet name="LISTA" sheetId="2" state="hidden" r:id="rId11"/>
    <sheet name="Mapa Final" sheetId="1" r:id="rId12"/>
    <sheet name="Seguimiento 1 Trimestre" sheetId="18" r:id="rId13"/>
    <sheet name="Seguimiento 2 Trimestre" sheetId="24" r:id="rId14"/>
    <sheet name="Seguimiento 3 Trimestre " sheetId="25" r:id="rId15"/>
    <sheet name="Seguimiento 4 Trimestre" sheetId="26"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pivotCaches>
    <pivotCache cacheId="0" r:id="rId1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25" l="1"/>
  <c r="N25" i="26"/>
  <c r="N20" i="24"/>
  <c r="N20" i="18"/>
  <c r="N35" i="26"/>
  <c r="G35" i="26"/>
  <c r="F35" i="26"/>
  <c r="E35" i="26"/>
  <c r="D35" i="26"/>
  <c r="C35" i="26"/>
  <c r="B35" i="26"/>
  <c r="A35" i="26"/>
  <c r="N30" i="26"/>
  <c r="G30" i="26"/>
  <c r="F30" i="26"/>
  <c r="E30" i="26"/>
  <c r="D30" i="26"/>
  <c r="C30" i="26"/>
  <c r="B30" i="26"/>
  <c r="A30" i="26"/>
  <c r="G25" i="26"/>
  <c r="F25" i="26"/>
  <c r="E25" i="26"/>
  <c r="D25" i="26"/>
  <c r="C25" i="26"/>
  <c r="B25" i="26"/>
  <c r="A25" i="26"/>
  <c r="N20" i="26"/>
  <c r="G20" i="26"/>
  <c r="F20" i="26"/>
  <c r="E20" i="26"/>
  <c r="D20" i="26"/>
  <c r="C20" i="26"/>
  <c r="B20" i="26"/>
  <c r="A20" i="26"/>
  <c r="N15" i="26"/>
  <c r="G15" i="26"/>
  <c r="F15" i="26"/>
  <c r="E15" i="26"/>
  <c r="D15" i="26"/>
  <c r="C15" i="26"/>
  <c r="B15" i="26"/>
  <c r="A15" i="26"/>
  <c r="N10" i="26"/>
  <c r="G10" i="26"/>
  <c r="F10" i="26"/>
  <c r="E10" i="26"/>
  <c r="D10" i="26"/>
  <c r="C10" i="26"/>
  <c r="B10" i="26"/>
  <c r="A10" i="26"/>
  <c r="D6" i="26"/>
  <c r="D5" i="26"/>
  <c r="D4" i="26"/>
  <c r="N35" i="25"/>
  <c r="G35" i="25"/>
  <c r="F35" i="25"/>
  <c r="E35" i="25"/>
  <c r="D35" i="25"/>
  <c r="C35" i="25"/>
  <c r="B35" i="25"/>
  <c r="A35" i="25"/>
  <c r="N30" i="25"/>
  <c r="G30" i="25"/>
  <c r="F30" i="25"/>
  <c r="E30" i="25"/>
  <c r="D30" i="25"/>
  <c r="C30" i="25"/>
  <c r="B30" i="25"/>
  <c r="A30" i="25"/>
  <c r="N25" i="25"/>
  <c r="G25" i="25"/>
  <c r="F25" i="25"/>
  <c r="E25" i="25"/>
  <c r="D25" i="25"/>
  <c r="C25" i="25"/>
  <c r="B25" i="25"/>
  <c r="A25" i="25"/>
  <c r="G20" i="25"/>
  <c r="F20" i="25"/>
  <c r="E20" i="25"/>
  <c r="D20" i="25"/>
  <c r="C20" i="25"/>
  <c r="B20" i="25"/>
  <c r="A20" i="25"/>
  <c r="N15" i="25"/>
  <c r="G15" i="25"/>
  <c r="F15" i="25"/>
  <c r="E15" i="25"/>
  <c r="D15" i="25"/>
  <c r="C15" i="25"/>
  <c r="B15" i="25"/>
  <c r="A15" i="25"/>
  <c r="N10" i="25"/>
  <c r="G10" i="25"/>
  <c r="F10" i="25"/>
  <c r="E10" i="25"/>
  <c r="D10" i="25"/>
  <c r="C10" i="25"/>
  <c r="B10" i="25"/>
  <c r="A10" i="25"/>
  <c r="D6" i="25"/>
  <c r="D5" i="25"/>
  <c r="D4" i="25"/>
  <c r="N35" i="24"/>
  <c r="G35" i="24"/>
  <c r="F35" i="24"/>
  <c r="E35" i="24"/>
  <c r="D35" i="24"/>
  <c r="C35" i="24"/>
  <c r="B35" i="24"/>
  <c r="A35" i="24"/>
  <c r="N30" i="24"/>
  <c r="G30" i="24"/>
  <c r="F30" i="24"/>
  <c r="E30" i="24"/>
  <c r="D30" i="24"/>
  <c r="C30" i="24"/>
  <c r="B30" i="24"/>
  <c r="A30" i="24"/>
  <c r="N25" i="24"/>
  <c r="G25" i="24"/>
  <c r="F25" i="24"/>
  <c r="E25" i="24"/>
  <c r="D25" i="24"/>
  <c r="C25" i="24"/>
  <c r="B25" i="24"/>
  <c r="A25" i="24"/>
  <c r="G20" i="24"/>
  <c r="F20" i="24"/>
  <c r="E20" i="24"/>
  <c r="D20" i="24"/>
  <c r="C20" i="24"/>
  <c r="B20" i="24"/>
  <c r="A20" i="24"/>
  <c r="N15" i="24"/>
  <c r="G15" i="24"/>
  <c r="F15" i="24"/>
  <c r="E15" i="24"/>
  <c r="D15" i="24"/>
  <c r="C15" i="24"/>
  <c r="B15" i="24"/>
  <c r="A15" i="24"/>
  <c r="N10" i="24"/>
  <c r="G10" i="24"/>
  <c r="F10" i="24"/>
  <c r="E10" i="24"/>
  <c r="D10" i="24"/>
  <c r="C10" i="24"/>
  <c r="B10" i="24"/>
  <c r="A10" i="24"/>
  <c r="D6" i="24"/>
  <c r="D5" i="24"/>
  <c r="D4" i="24"/>
  <c r="Q14" i="1" l="1"/>
  <c r="J10" i="1"/>
  <c r="M26" i="1"/>
  <c r="L26" i="1"/>
  <c r="M21" i="1"/>
  <c r="L21" i="1"/>
  <c r="M16" i="1"/>
  <c r="L16" i="1"/>
  <c r="M15" i="1"/>
  <c r="L15" i="1"/>
  <c r="M14" i="1"/>
  <c r="L14" i="1"/>
  <c r="M10" i="1"/>
  <c r="L10" i="1"/>
  <c r="I10" i="26" l="1"/>
  <c r="I10" i="25"/>
  <c r="I10" i="24"/>
  <c r="I15" i="26"/>
  <c r="I15" i="25"/>
  <c r="I15" i="24"/>
  <c r="I20" i="26"/>
  <c r="I20" i="25"/>
  <c r="I20" i="24"/>
  <c r="I25" i="26"/>
  <c r="I25" i="25"/>
  <c r="I25" i="24"/>
  <c r="I30" i="26"/>
  <c r="I30" i="25"/>
  <c r="I30" i="24"/>
  <c r="I35" i="26"/>
  <c r="I35" i="25"/>
  <c r="I35" i="24"/>
  <c r="B35" i="18"/>
  <c r="B30" i="18"/>
  <c r="B25" i="18"/>
  <c r="B20" i="18"/>
  <c r="B15" i="18"/>
  <c r="B10" i="18"/>
  <c r="I20" i="18"/>
  <c r="N35" i="18"/>
  <c r="G35" i="18"/>
  <c r="F35" i="18"/>
  <c r="E35" i="18"/>
  <c r="D35" i="18"/>
  <c r="C35" i="18"/>
  <c r="A35" i="18"/>
  <c r="N30" i="18"/>
  <c r="G30" i="18"/>
  <c r="F30" i="18"/>
  <c r="E30" i="18"/>
  <c r="D30" i="18"/>
  <c r="C30" i="18"/>
  <c r="A30" i="18"/>
  <c r="N25" i="18"/>
  <c r="G25" i="18"/>
  <c r="F25" i="18"/>
  <c r="E25" i="18"/>
  <c r="D25" i="18"/>
  <c r="C25" i="18"/>
  <c r="A25" i="18"/>
  <c r="G20" i="18"/>
  <c r="F20" i="18"/>
  <c r="E20" i="18"/>
  <c r="D20" i="18"/>
  <c r="C20" i="18"/>
  <c r="A20" i="18"/>
  <c r="N15" i="18"/>
  <c r="G15" i="18"/>
  <c r="F15" i="18"/>
  <c r="E15" i="18"/>
  <c r="D15" i="18"/>
  <c r="C15" i="18"/>
  <c r="A15" i="18"/>
  <c r="N10" i="18"/>
  <c r="G10" i="18"/>
  <c r="F10" i="18"/>
  <c r="E10" i="18"/>
  <c r="D10" i="18"/>
  <c r="C10" i="18"/>
  <c r="A10" i="18"/>
  <c r="D6" i="18"/>
  <c r="D5" i="18"/>
  <c r="D4" i="18"/>
  <c r="I30" i="18" l="1"/>
  <c r="I25" i="18"/>
  <c r="I15" i="18"/>
  <c r="T30" i="1" l="1"/>
  <c r="Q30" i="1"/>
  <c r="AD30" i="1" s="1"/>
  <c r="T29" i="1"/>
  <c r="Q29" i="1"/>
  <c r="T28" i="1"/>
  <c r="Q28" i="1"/>
  <c r="T27" i="1"/>
  <c r="Q27" i="1"/>
  <c r="T26" i="1"/>
  <c r="Q26" i="1"/>
  <c r="J26" i="1"/>
  <c r="I26" i="1"/>
  <c r="H35" i="26" l="1"/>
  <c r="H35" i="25"/>
  <c r="H35" i="24"/>
  <c r="X30" i="1"/>
  <c r="X29" i="1"/>
  <c r="H35" i="18"/>
  <c r="I10" i="18"/>
  <c r="I35" i="18"/>
  <c r="Z29" i="1"/>
  <c r="Y29" i="1" s="1"/>
  <c r="X27" i="1"/>
  <c r="X28" i="1"/>
  <c r="Z26" i="1"/>
  <c r="Y26" i="1" s="1"/>
  <c r="Z30" i="1"/>
  <c r="Y30" i="1" s="1"/>
  <c r="Z28" i="1"/>
  <c r="Y28" i="1" s="1"/>
  <c r="X26" i="1"/>
  <c r="N26" i="1"/>
  <c r="AD29" i="1"/>
  <c r="AC29" i="1" s="1"/>
  <c r="AD27" i="1"/>
  <c r="AC27" i="1" s="1"/>
  <c r="AD28" i="1"/>
  <c r="AC28" i="1" s="1"/>
  <c r="AD26" i="1"/>
  <c r="AC30" i="1"/>
  <c r="Z27" i="1"/>
  <c r="Y27" i="1" s="1"/>
  <c r="T25" i="1"/>
  <c r="Q25" i="1"/>
  <c r="T24" i="1"/>
  <c r="Q24" i="1"/>
  <c r="AD24" i="1" s="1"/>
  <c r="AC24" i="1" s="1"/>
  <c r="T23" i="1"/>
  <c r="Q23" i="1"/>
  <c r="T22" i="1"/>
  <c r="Q22" i="1"/>
  <c r="T21" i="1"/>
  <c r="Q21" i="1"/>
  <c r="J21" i="1"/>
  <c r="I21" i="1"/>
  <c r="H30" i="26" l="1"/>
  <c r="H30" i="25"/>
  <c r="H30" i="24"/>
  <c r="J35" i="26"/>
  <c r="J35" i="25"/>
  <c r="J35" i="24"/>
  <c r="H30" i="18"/>
  <c r="J35" i="18"/>
  <c r="Z25" i="1"/>
  <c r="Y25" i="1" s="1"/>
  <c r="AC26" i="1"/>
  <c r="AF26" i="1"/>
  <c r="AE26" i="1" s="1"/>
  <c r="AB26" i="1"/>
  <c r="AA26" i="1" s="1"/>
  <c r="AD23" i="1"/>
  <c r="AC23" i="1" s="1"/>
  <c r="AD22" i="1"/>
  <c r="AC22" i="1" s="1"/>
  <c r="AD25" i="1"/>
  <c r="AC25" i="1" s="1"/>
  <c r="N21" i="1"/>
  <c r="AD21" i="1"/>
  <c r="X24" i="1"/>
  <c r="Z22" i="1"/>
  <c r="Y22" i="1" s="1"/>
  <c r="X22" i="1"/>
  <c r="X23" i="1"/>
  <c r="Z24" i="1"/>
  <c r="Y24" i="1" s="1"/>
  <c r="Z23" i="1"/>
  <c r="Y23" i="1" s="1"/>
  <c r="X21" i="1"/>
  <c r="X25" i="1"/>
  <c r="Z21" i="1"/>
  <c r="J30" i="26" l="1"/>
  <c r="J30" i="25"/>
  <c r="J30" i="24"/>
  <c r="K35" i="26"/>
  <c r="K35" i="25"/>
  <c r="K35" i="24"/>
  <c r="L35" i="26"/>
  <c r="L35" i="25"/>
  <c r="L35" i="24"/>
  <c r="K35" i="18"/>
  <c r="J30" i="18"/>
  <c r="L35" i="18"/>
  <c r="AG26" i="1"/>
  <c r="AF21" i="1"/>
  <c r="AE21" i="1" s="1"/>
  <c r="AC21" i="1"/>
  <c r="AB21" i="1"/>
  <c r="AA21" i="1" s="1"/>
  <c r="Y21" i="1"/>
  <c r="K30" i="26" l="1"/>
  <c r="K30" i="25"/>
  <c r="K30" i="24"/>
  <c r="L30" i="26"/>
  <c r="L30" i="25"/>
  <c r="L30" i="24"/>
  <c r="M35" i="26"/>
  <c r="M35" i="25"/>
  <c r="M35" i="24"/>
  <c r="K30" i="18"/>
  <c r="L30" i="18"/>
  <c r="M35" i="18"/>
  <c r="AG21" i="1"/>
  <c r="M30" i="26" l="1"/>
  <c r="M30" i="25"/>
  <c r="M30" i="24"/>
  <c r="M30" i="18"/>
  <c r="T20" i="1"/>
  <c r="Q20" i="1"/>
  <c r="T19" i="1"/>
  <c r="Q19" i="1"/>
  <c r="T18" i="1"/>
  <c r="Q18" i="1"/>
  <c r="T17" i="1"/>
  <c r="Q17" i="1"/>
  <c r="T16" i="1"/>
  <c r="Q16" i="1"/>
  <c r="J16" i="1"/>
  <c r="I16" i="1"/>
  <c r="H25" i="26" l="1"/>
  <c r="H25" i="25"/>
  <c r="H25" i="24"/>
  <c r="X18" i="1"/>
  <c r="Z20" i="1"/>
  <c r="Y20" i="1" s="1"/>
  <c r="X19" i="1"/>
  <c r="H25" i="18"/>
  <c r="X17" i="1"/>
  <c r="X16" i="1"/>
  <c r="X20" i="1"/>
  <c r="AD17" i="1"/>
  <c r="AC17" i="1" s="1"/>
  <c r="AD19" i="1"/>
  <c r="AC19" i="1" s="1"/>
  <c r="AD18" i="1"/>
  <c r="AD20" i="1"/>
  <c r="AC20" i="1" s="1"/>
  <c r="AD16" i="1"/>
  <c r="AC16" i="1" s="1"/>
  <c r="Z18" i="1"/>
  <c r="Y18" i="1" s="1"/>
  <c r="Z16" i="1"/>
  <c r="Y16" i="1" s="1"/>
  <c r="N16" i="1"/>
  <c r="Z19" i="1"/>
  <c r="Y19" i="1" s="1"/>
  <c r="Z17" i="1"/>
  <c r="Y17" i="1" s="1"/>
  <c r="J25" i="26" l="1"/>
  <c r="J25" i="25"/>
  <c r="J25" i="24"/>
  <c r="J25" i="18"/>
  <c r="AF16" i="1"/>
  <c r="AE16" i="1" s="1"/>
  <c r="AC18" i="1"/>
  <c r="AB16" i="1"/>
  <c r="AA16" i="1" s="1"/>
  <c r="K25" i="26" l="1"/>
  <c r="K25" i="25"/>
  <c r="K25" i="24"/>
  <c r="L25" i="26"/>
  <c r="L25" i="25"/>
  <c r="L25" i="24"/>
  <c r="K25" i="18"/>
  <c r="L25" i="18"/>
  <c r="AG16" i="1"/>
  <c r="M25" i="26" l="1"/>
  <c r="M25" i="25"/>
  <c r="M25" i="24"/>
  <c r="M25" i="18"/>
  <c r="T15" i="1"/>
  <c r="Q15" i="1"/>
  <c r="J15" i="1"/>
  <c r="I15" i="1"/>
  <c r="T14" i="1"/>
  <c r="J14" i="1"/>
  <c r="I14" i="1"/>
  <c r="H15" i="26" l="1"/>
  <c r="H15" i="25"/>
  <c r="H15" i="24"/>
  <c r="H20" i="26"/>
  <c r="H20" i="25"/>
  <c r="H20" i="24"/>
  <c r="H15" i="18"/>
  <c r="H20" i="18"/>
  <c r="X15" i="1"/>
  <c r="Z14" i="1"/>
  <c r="Y14" i="1" s="1"/>
  <c r="X14" i="1"/>
  <c r="N14" i="1"/>
  <c r="AD14" i="1"/>
  <c r="AD15" i="1"/>
  <c r="N15" i="1"/>
  <c r="Z15" i="1"/>
  <c r="Y15" i="1" s="1"/>
  <c r="J20" i="26" l="1"/>
  <c r="J20" i="25"/>
  <c r="J20" i="24"/>
  <c r="J15" i="26"/>
  <c r="J15" i="25"/>
  <c r="J15" i="24"/>
  <c r="J20" i="18"/>
  <c r="J15" i="18"/>
  <c r="AB15" i="1"/>
  <c r="AA15" i="1" s="1"/>
  <c r="AB14" i="1"/>
  <c r="AA14" i="1" s="1"/>
  <c r="K15" i="26" l="1"/>
  <c r="K15" i="25"/>
  <c r="K15" i="24"/>
  <c r="K20" i="26"/>
  <c r="K20" i="25"/>
  <c r="K20" i="24"/>
  <c r="K15" i="18"/>
  <c r="K20" i="18"/>
  <c r="T13" i="1"/>
  <c r="Q13" i="1"/>
  <c r="T12" i="1"/>
  <c r="Q12" i="1"/>
  <c r="AD12" i="1" l="1"/>
  <c r="AC12" i="1" s="1"/>
  <c r="AD13" i="1"/>
  <c r="AC13" i="1" s="1"/>
  <c r="Q11" i="1"/>
  <c r="T11" i="1"/>
  <c r="T10" i="1"/>
  <c r="AF15" i="1" l="1"/>
  <c r="AE15" i="1" s="1"/>
  <c r="AC15" i="1"/>
  <c r="AF14" i="1"/>
  <c r="AE14" i="1" s="1"/>
  <c r="AC14" i="1"/>
  <c r="AD11" i="1"/>
  <c r="Q10" i="1"/>
  <c r="AD10" i="1" s="1"/>
  <c r="L15" i="26" l="1"/>
  <c r="L15" i="25"/>
  <c r="L15" i="24"/>
  <c r="L20" i="26"/>
  <c r="L20" i="25"/>
  <c r="L20" i="24"/>
  <c r="X10" i="1"/>
  <c r="AG14" i="1"/>
  <c r="L15" i="18"/>
  <c r="AG15" i="1"/>
  <c r="L20" i="18"/>
  <c r="AC11" i="1"/>
  <c r="Z11" i="1"/>
  <c r="Z10" i="1"/>
  <c r="Y10" i="1" s="1"/>
  <c r="Z12" i="1"/>
  <c r="Z13" i="1"/>
  <c r="X13" i="1"/>
  <c r="X12" i="1"/>
  <c r="AC10" i="1"/>
  <c r="X11" i="1"/>
  <c r="I10" i="1"/>
  <c r="H10" i="26" l="1"/>
  <c r="H10" i="25"/>
  <c r="H10" i="24"/>
  <c r="M20" i="26"/>
  <c r="M20" i="25"/>
  <c r="M20" i="24"/>
  <c r="M15" i="26"/>
  <c r="M15" i="25"/>
  <c r="M15" i="24"/>
  <c r="M20" i="18"/>
  <c r="N10" i="1"/>
  <c r="H10" i="18"/>
  <c r="M15" i="18"/>
  <c r="AF10" i="1"/>
  <c r="AE10" i="1" s="1"/>
  <c r="Y13" i="1"/>
  <c r="Y12" i="1"/>
  <c r="Y11" i="1"/>
  <c r="AB10" i="1"/>
  <c r="AA10" i="1" s="1"/>
  <c r="B249" i="6" a="1"/>
  <c r="B249" i="6" s="1"/>
  <c r="G238" i="6" s="1"/>
  <c r="K10" i="26" l="1"/>
  <c r="K10" i="25"/>
  <c r="K10" i="24"/>
  <c r="L10" i="26"/>
  <c r="L10" i="25"/>
  <c r="L10" i="24"/>
  <c r="J10" i="18"/>
  <c r="J10" i="26"/>
  <c r="J10" i="25"/>
  <c r="J10" i="24"/>
  <c r="K10" i="18"/>
  <c r="L10" i="18"/>
  <c r="AG10" i="1"/>
  <c r="M10" i="26" l="1"/>
  <c r="M10" i="25"/>
  <c r="M10" i="24"/>
  <c r="M10" i="18"/>
  <c r="B251" i="6"/>
  <c r="B250"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<sst xmlns="http://schemas.openxmlformats.org/spreadsheetml/2006/main" count="2658" uniqueCount="564">
  <si>
    <t xml:space="preserve">                                                                         Consejo Superior de la Judicatura</t>
  </si>
  <si>
    <t xml:space="preserve"> MAPA DE RIESGOS SIGCMA</t>
  </si>
  <si>
    <t>DEPENDENCIA (Unidad misional del CSJ o Unidad de la DEAJ o Seccional o CSJ en caso de despachos judiciales certificados)</t>
  </si>
  <si>
    <t>CONSEJO SECCIONAL DE LA JUDICATURA</t>
  </si>
  <si>
    <t>PROCESO (indique el tipo de proceso si es Estratégico. Misional, Apoyo, Evaluación y Mejora y especifique el nombre del proceso)</t>
  </si>
  <si>
    <t>Estrategicos</t>
  </si>
  <si>
    <t>COMUNICACIÓN INSTITUCIONAL</t>
  </si>
  <si>
    <t>CONSEJO SUPERIOR DE LA JUDICATURA</t>
  </si>
  <si>
    <t>X</t>
  </si>
  <si>
    <t>DIRECCIÓN SECCIONAL DE ADMINISTRACIÓN JUDICIAL</t>
  </si>
  <si>
    <t>DESPACHO JUDICIAL CERTIFICADO</t>
  </si>
  <si>
    <t>FECHA</t>
  </si>
  <si>
    <t>Consejo Superior de la Judicatura</t>
  </si>
  <si>
    <t>Análisis de Contexto</t>
  </si>
  <si>
    <t>DEPENDENCIA:</t>
  </si>
  <si>
    <t>Dirección Ejecutiva Seccional de Administración Judicial de Valledupar
Consejo Seccional de la Judicatura del Cesar</t>
  </si>
  <si>
    <t>PROCESO:</t>
  </si>
  <si>
    <t>CONSEJO SECCIONAL/ DIRECCIÓN SECCIONAL DE ADMINISTRACIÓN JUDICIAL</t>
  </si>
  <si>
    <t>OBJETIVO:</t>
  </si>
  <si>
    <t>Procesos DESAJ</t>
  </si>
  <si>
    <t>Procesos Consejo Seccional de la Judicatura</t>
  </si>
  <si>
    <t>Planeación Estratégica
Gestión Tecnológica
Adquisición de bienes y servicios
Asistencia Legal
Gestión Financiera y Presupuestal
Gestión Humana
Gestión de Seguridad y Salud en el Trabajo
Mejoramiento de la Infraestructura Física
Administración de la Seguridad                                                                      Gestión Documental</t>
  </si>
  <si>
    <r>
      <t xml:space="preserve">Comunicación Institucional </t>
    </r>
    <r>
      <rPr>
        <sz val="9"/>
        <color theme="1"/>
        <rFont val="Arial"/>
        <family val="2"/>
      </rPr>
      <t xml:space="preserve">
</t>
    </r>
    <r>
      <rPr>
        <b/>
        <sz val="9"/>
        <color theme="1"/>
        <rFont val="Arial"/>
        <family val="2"/>
      </rPr>
      <t>Gestión de la Formación Judicial
Administración de carrera Judicial
Registro y Control de Abogados y Auxiliares de la Justicia
Reordenamiento Judicial
Gestión de la información estadística
Mejoramiento del SIGCMA</t>
    </r>
  </si>
  <si>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</si>
  <si>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</si>
  <si>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</si>
  <si>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</si>
  <si>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</si>
  <si>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</si>
  <si>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</si>
  <si>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r>
      <t xml:space="preserve">Proyección del plan de comunicación a mediano plazo (4 años) </t>
    </r>
    <r>
      <rPr>
        <b/>
        <sz val="9"/>
        <color rgb="FF000000"/>
        <rFont val="Arial"/>
        <family val="2"/>
      </rPr>
      <t>(</t>
    </r>
    <r>
      <rPr>
        <b/>
        <sz val="9"/>
        <color theme="1"/>
        <rFont val="Arial"/>
        <family val="2"/>
      </rPr>
      <t>Comunicación institucional)</t>
    </r>
  </si>
  <si>
    <r>
      <t xml:space="preserve">Reconocimiento en el contexto regional de la Rama Judicial por parte de las entidades academicas como una seccional comprometida e innovadora, que hace parte de los pilotos de implementación de modelos de gestión </t>
    </r>
    <r>
      <rPr>
        <b/>
        <sz val="9"/>
        <color rgb="FF000000"/>
        <rFont val="Arial"/>
        <family val="2"/>
      </rPr>
      <t>(Todos los procesos)</t>
    </r>
  </si>
  <si>
    <r>
      <t xml:space="preserve">Políticas de austeridad de recursos para elementos de papeleria y oficina frente a la necesidad real </t>
    </r>
    <r>
      <rPr>
        <b/>
        <sz val="9"/>
        <color theme="1"/>
        <rFont val="Arial"/>
        <family val="2"/>
      </rPr>
      <t>(Compra Publica</t>
    </r>
    <r>
      <rPr>
        <b/>
        <u/>
        <sz val="9"/>
        <color theme="1"/>
        <rFont val="Arial"/>
        <family val="2"/>
      </rPr>
      <t>)</t>
    </r>
  </si>
  <si>
    <r>
      <t xml:space="preserve">Optimizar el servicio publico de administrar justicia, de conformidad con las políticas públicas fijadas con ocasión de la emergencia sanitaria decretada por el Covid-19, entre otras </t>
    </r>
    <r>
      <rPr>
        <b/>
        <sz val="9"/>
        <color rgb="FF000000"/>
        <rFont val="Arial"/>
        <family val="2"/>
      </rPr>
      <t>(Todos los procesos)</t>
    </r>
  </si>
  <si>
    <r>
      <t xml:space="preserve">Cambio de normatividad laboral </t>
    </r>
    <r>
      <rPr>
        <b/>
        <sz val="9"/>
        <color theme="1"/>
        <rFont val="Arial"/>
        <family val="2"/>
      </rPr>
      <t>(Gestión Humana)</t>
    </r>
  </si>
  <si>
    <r>
      <t xml:space="preserve">Reestructuración de la Rama Judicial </t>
    </r>
    <r>
      <rPr>
        <b/>
        <sz val="9"/>
        <color theme="1"/>
        <rFont val="Arial"/>
        <family val="2"/>
      </rPr>
      <t>(Todos los procesos)</t>
    </r>
  </si>
  <si>
    <r>
      <t xml:space="preserve">Legislación y Normatividad que modifique o afecte la prestación del servicio administrativo de la Rama Judicial </t>
    </r>
    <r>
      <rPr>
        <b/>
        <sz val="9"/>
        <color theme="1"/>
        <rFont val="Arial"/>
        <family val="2"/>
      </rPr>
      <t>(Todos los procesos)</t>
    </r>
  </si>
  <si>
    <t>Económicos y Financieros</t>
  </si>
  <si>
    <r>
      <t xml:space="preserve">Asignación presupuestal insuficiente por parte del Ministerio de Hacienda </t>
    </r>
    <r>
      <rPr>
        <b/>
        <sz val="9"/>
        <rFont val="Arial"/>
        <family val="2"/>
      </rPr>
      <t>(Todos los procesos)</t>
    </r>
  </si>
  <si>
    <r>
      <t xml:space="preserve">Las politicas de Colombia Compra Eficiente limitan el desarrollo seccional y local, por cuanto no facilita la participacion de contratistas seccionales  </t>
    </r>
    <r>
      <rPr>
        <b/>
        <sz val="9"/>
        <rFont val="Arial"/>
        <family val="2"/>
      </rPr>
      <t>(Compra Publica)</t>
    </r>
  </si>
  <si>
    <t>Sociales  y culturales</t>
  </si>
  <si>
    <r>
      <t>Desconocimiento de los canales de comunicación por parte de la comunidad en general</t>
    </r>
    <r>
      <rPr>
        <b/>
        <sz val="9"/>
        <color theme="1"/>
        <rFont val="Arial"/>
        <family val="2"/>
      </rPr>
      <t xml:space="preserve"> (Comunicación institucional)</t>
    </r>
  </si>
  <si>
    <t xml:space="preserve">Tecnológicos </t>
  </si>
  <si>
    <r>
      <t xml:space="preserve">Deficiencias de infraestructura para la prestacion del servicio de energia que inciden en la permanencia de la conectividad y el uso de equipos en las sedes. </t>
    </r>
    <r>
      <rPr>
        <b/>
        <sz val="9"/>
        <rFont val="Arial"/>
        <family val="2"/>
      </rPr>
      <t>(Todos los procesos)</t>
    </r>
  </si>
  <si>
    <t>Ambientales</t>
  </si>
  <si>
    <r>
      <t xml:space="preserve">Cambios de políticas ambientales en el contexto regional </t>
    </r>
    <r>
      <rPr>
        <b/>
        <sz val="9"/>
        <color theme="1"/>
        <rFont val="Arial"/>
        <family val="2"/>
      </rPr>
      <t>(Todos los procesos)</t>
    </r>
  </si>
  <si>
    <r>
      <t xml:space="preserve">Ocurrencia de fenómenos naturales (Inundación, sismo, vendavales) que pueden afectar la prestación del servicio </t>
    </r>
    <r>
      <rPr>
        <b/>
        <sz val="9"/>
        <color theme="1"/>
        <rFont val="Arial"/>
        <family val="2"/>
      </rPr>
      <t>(Todos los procesos)</t>
    </r>
  </si>
  <si>
    <t>Legales y reglamentarios</t>
  </si>
  <si>
    <r>
      <t xml:space="preserve">Desconocimiento de la normatividad vigente aplicable </t>
    </r>
    <r>
      <rPr>
        <b/>
        <sz val="9"/>
        <color theme="1"/>
        <rFont val="Arial"/>
        <family val="2"/>
      </rPr>
      <t>(Todos los procesos)</t>
    </r>
  </si>
  <si>
    <r>
      <t>Actualización de las normas técnicas de la ISO</t>
    </r>
    <r>
      <rPr>
        <b/>
        <sz val="9"/>
        <color theme="1"/>
        <rFont val="Arial"/>
        <family val="2"/>
      </rPr>
      <t xml:space="preserve"> (Todos los procesos)</t>
    </r>
  </si>
  <si>
    <t>Otros</t>
  </si>
  <si>
    <r>
      <t xml:space="preserve">Emergencia sanitaria por el Covid-19, decretada por el Gobierno Nacional con alcance en las decisiones del nivel territorial </t>
    </r>
    <r>
      <rPr>
        <b/>
        <sz val="9"/>
        <color rgb="FF000000"/>
        <rFont val="Arial"/>
        <family val="2"/>
      </rPr>
      <t>(Todos los procesos)</t>
    </r>
  </si>
  <si>
    <r>
      <t xml:space="preserve">Intereses de personas externas que inducen a la corrupción </t>
    </r>
    <r>
      <rPr>
        <b/>
        <sz val="9"/>
        <color rgb="FF000000"/>
        <rFont val="Arial"/>
        <family val="2"/>
      </rPr>
      <t>(Todos los procesos)</t>
    </r>
  </si>
  <si>
    <r>
      <t xml:space="preserve">Dificultad de desplazamiento a los Despachos Judiciales por dispersion de sedes y distancias geográficas y accesibilidad a los municipios </t>
    </r>
    <r>
      <rPr>
        <b/>
        <sz val="9"/>
        <color theme="1"/>
        <rFont val="Arial"/>
        <family val="2"/>
      </rPr>
      <t>(Administración de carrera judicial, gestión tecnológica, mejoramiento de infraestructura física, Compra Publica)</t>
    </r>
  </si>
  <si>
    <t xml:space="preserve">CONTEXTO INTERNO </t>
  </si>
  <si>
    <t xml:space="preserve">DEBILIDADES (Factores) </t>
  </si>
  <si>
    <t xml:space="preserve">FORTALEZAS (Factores) </t>
  </si>
  <si>
    <t>Estratégicos (direccionamiento estratégico, planeación institucional, liderazgo, trabajo en equipo)</t>
  </si>
  <si>
    <r>
      <t xml:space="preserve">Falta de visibilidad institucional, en relación con la gestión y disponibilidad de la información generada por la Seccional </t>
    </r>
    <r>
      <rPr>
        <b/>
        <sz val="9"/>
        <color theme="1"/>
        <rFont val="Arial"/>
        <family val="2"/>
      </rPr>
      <t>(Comunicación institucional)</t>
    </r>
  </si>
  <si>
    <r>
      <t xml:space="preserve">El sistema Integrado de Gestion y Control de la Calidad y el Medio Ambiente- SIGCMA </t>
    </r>
    <r>
      <rPr>
        <b/>
        <sz val="9"/>
        <color theme="1"/>
        <rFont val="Arial"/>
        <family val="2"/>
      </rPr>
      <t>(Todos los procesos)</t>
    </r>
  </si>
  <si>
    <r>
      <t xml:space="preserve">La existencia de canales de comunicación con las partes interesadas internas y externas de la entidad </t>
    </r>
    <r>
      <rPr>
        <b/>
        <sz val="9"/>
        <color theme="1"/>
        <rFont val="Arial"/>
        <family val="2"/>
      </rPr>
      <t>(Comunicación institucional)</t>
    </r>
  </si>
  <si>
    <r>
      <t xml:space="preserve">Planificación de estrategias de comunicación para los usuarios internos y externos </t>
    </r>
    <r>
      <rPr>
        <b/>
        <sz val="9"/>
        <color theme="1"/>
        <rFont val="Arial"/>
        <family val="2"/>
      </rPr>
      <t>(Comunicación institucional)</t>
    </r>
  </si>
  <si>
    <r>
      <t xml:space="preserve">Reconocimiento como una Seccional comprometida con la implementación de modelos de gestión </t>
    </r>
    <r>
      <rPr>
        <b/>
        <sz val="9"/>
        <color theme="1"/>
        <rFont val="Arial"/>
        <family val="2"/>
      </rPr>
      <t>(Todos los procesos)</t>
    </r>
  </si>
  <si>
    <r>
      <t>Estrategias implementadas para garantizar el trabajo en casa, como: VPN, correos electrónicos, autorización de retiros de equipos para trabajo en casa con ocasión de la emergencia sanitaria (</t>
    </r>
    <r>
      <rPr>
        <b/>
        <sz val="9"/>
        <color theme="1"/>
        <rFont val="Arial"/>
        <family val="2"/>
      </rPr>
      <t>Planeación estratégica y gestión tecnologica)</t>
    </r>
  </si>
  <si>
    <r>
      <t>La identificacion de las necesidades de formación y competencias de los servidores judiciales de la Seccional</t>
    </r>
    <r>
      <rPr>
        <b/>
        <u/>
        <sz val="9"/>
        <color theme="1"/>
        <rFont val="Arial"/>
        <family val="2"/>
      </rPr>
      <t xml:space="preserve"> </t>
    </r>
    <r>
      <rPr>
        <b/>
        <sz val="9"/>
        <color theme="1"/>
        <rFont val="Arial"/>
        <family val="2"/>
      </rPr>
      <t>(Formación Judicial)</t>
    </r>
  </si>
  <si>
    <r>
      <t xml:space="preserve">Existencia de un Plan Sectorial de Desarrollo que fija objetivos y metas para el direccionamiento estratégico de la entidad y para cada uno de los procesos del SIGCMA </t>
    </r>
    <r>
      <rPr>
        <b/>
        <sz val="9"/>
        <color theme="1"/>
        <rFont val="Arial"/>
        <family val="2"/>
      </rPr>
      <t>(Todos los procesos)</t>
    </r>
  </si>
  <si>
    <r>
      <t>Implementar el Sistema de Gestión Ambiental</t>
    </r>
    <r>
      <rPr>
        <b/>
        <sz val="9"/>
        <color rgb="FF000000"/>
        <rFont val="Arial"/>
        <family val="2"/>
      </rPr>
      <t xml:space="preserve"> (Planeación estratégica)</t>
    </r>
  </si>
  <si>
    <r>
      <t xml:space="preserve">Existencia del Plan Estratégico de Transformación Digital de la Rama Judicial (PETD) </t>
    </r>
    <r>
      <rPr>
        <b/>
        <sz val="9"/>
        <color theme="1"/>
        <rFont val="Arial"/>
        <family val="2"/>
      </rPr>
      <t>(Gestión tecnológica)</t>
    </r>
  </si>
  <si>
    <r>
      <t xml:space="preserve">Encuesta de medicion del grado de satisfaccion de los usuarios a nivel Seccional </t>
    </r>
    <r>
      <rPr>
        <b/>
        <sz val="9"/>
        <color theme="1"/>
        <rFont val="Arial"/>
        <family val="2"/>
      </rPr>
      <t>(Mejoramiento del SIGCMA)</t>
    </r>
  </si>
  <si>
    <r>
      <t xml:space="preserve">Existencia de alianzas estratégicas interinstitucionales (Defensoría del Pueblo, ICBF, Instituciones de Educación Superior (Fundacion Universitaria del Area Andina), que  permiten mejorar la gestion judicial y administrativa </t>
    </r>
    <r>
      <rPr>
        <b/>
        <sz val="9"/>
        <color theme="1"/>
        <rFont val="Arial"/>
        <family val="2"/>
      </rPr>
      <t>(Planeación estratégica)</t>
    </r>
  </si>
  <si>
    <t>Recursos financieros (presupuesto de funcionamiento, recursos de inversión</t>
  </si>
  <si>
    <r>
      <t xml:space="preserve">Falta de presupuesto para dar a conocer la información generada por la Corporación a nivel seccional, a través de medios radiales, televisión y prensa </t>
    </r>
    <r>
      <rPr>
        <b/>
        <sz val="9"/>
        <color theme="1"/>
        <rFont val="Arial"/>
        <family val="2"/>
      </rPr>
      <t>(Comunicación institucional)</t>
    </r>
  </si>
  <si>
    <r>
      <t xml:space="preserve">Diferencia entre los recursos solicitados al Nivel Central y los asignados para cubrir las necesidades del Distrito Judicial y Administrativo del Cesar </t>
    </r>
    <r>
      <rPr>
        <b/>
        <sz val="9"/>
        <rFont val="Arial"/>
        <family val="2"/>
      </rPr>
      <t>(Todos los procesos)</t>
    </r>
  </si>
  <si>
    <t>Personal (competencia del personal, disponibilidad, suficiencia, seguridad y salud ocupacional.)</t>
  </si>
  <si>
    <r>
      <t xml:space="preserve">Insuficiente recurso humano para la función pública de administtrar justicia y dar respuesta a la necesidad de apoyo que la misma exige en el contexto actual </t>
    </r>
    <r>
      <rPr>
        <b/>
        <sz val="9"/>
        <rFont val="Arial"/>
        <family val="2"/>
      </rPr>
      <t>(Comunicación institucional)</t>
    </r>
  </si>
  <si>
    <r>
      <t xml:space="preserve">Servidores judiciales del Distrito adscritos a la red de formadores judiciales y a la docencia universitaria </t>
    </r>
    <r>
      <rPr>
        <b/>
        <sz val="9"/>
        <color theme="1"/>
        <rFont val="Arial"/>
        <family val="2"/>
      </rPr>
      <t>(Formación judicial)</t>
    </r>
  </si>
  <si>
    <r>
      <t xml:space="preserve">Desactualización del manual específico de funciones y competencias laborales para el personal en la Dirección  Seccional y el Consejo Seccional </t>
    </r>
    <r>
      <rPr>
        <b/>
        <sz val="9"/>
        <rFont val="Arial"/>
        <family val="2"/>
      </rPr>
      <t>(Todos los procesos)</t>
    </r>
  </si>
  <si>
    <r>
      <t xml:space="preserve">Se cuenta con servidores judiciales con competencias para el desarrollo de sus labores  </t>
    </r>
    <r>
      <rPr>
        <b/>
        <sz val="9"/>
        <color theme="1"/>
        <rFont val="Arial"/>
        <family val="2"/>
      </rPr>
      <t>(Todos los procesos)</t>
    </r>
  </si>
  <si>
    <t xml:space="preserve">Falta de recurso humano calificado en el proceso de compra publica </t>
  </si>
  <si>
    <r>
      <t xml:space="preserve">Formación de servidores judiciales en modelos de gestión de calidad </t>
    </r>
    <r>
      <rPr>
        <b/>
        <sz val="9"/>
        <color theme="1"/>
        <rFont val="Arial"/>
        <family val="2"/>
      </rPr>
      <t>(Mejoramiento del SIGCMA)</t>
    </r>
  </si>
  <si>
    <r>
      <t xml:space="preserve">Los proyectos de reordenamiento presentados por la Seccional no son atendidos de manera eficiente, eficaz y efectiva para el cumplimiento de la función misional. </t>
    </r>
    <r>
      <rPr>
        <b/>
        <sz val="9"/>
        <rFont val="Arial"/>
        <family val="2"/>
      </rPr>
      <t>(Reordenamiento judicial)</t>
    </r>
  </si>
  <si>
    <r>
      <t xml:space="preserve">Implementación de la plataforma transaccional establecida por la Agencia Colombia Compra Eficiente, para la gestión de los procesos de compra pública desde el año 2019 </t>
    </r>
    <r>
      <rPr>
        <b/>
        <sz val="9"/>
        <color theme="1"/>
        <rFont val="Arial"/>
        <family val="2"/>
      </rPr>
      <t>(Compra Pública)</t>
    </r>
  </si>
  <si>
    <r>
      <t xml:space="preserve">Capacitación de los servidores judiciales en el marco de la normatividad vigente </t>
    </r>
    <r>
      <rPr>
        <b/>
        <sz val="9"/>
        <color theme="1"/>
        <rFont val="Arial"/>
        <family val="2"/>
      </rPr>
      <t>(Formación judicial)</t>
    </r>
  </si>
  <si>
    <r>
      <t xml:space="preserve">Compromiso del personal del Consejo Seccional y la Dirección Ejecutiva Seccional frente a la gestion administrativa y de apoyo a la gestion judicial </t>
    </r>
    <r>
      <rPr>
        <b/>
        <sz val="9"/>
        <color theme="1"/>
        <rFont val="Arial"/>
        <family val="2"/>
      </rPr>
      <t>(Todos los procesos)</t>
    </r>
  </si>
  <si>
    <r>
      <t xml:space="preserve">Formato de certificado de documentos presentados al momento de vinculación de personal </t>
    </r>
    <r>
      <rPr>
        <b/>
        <sz val="9"/>
        <color theme="1"/>
        <rFont val="Arial"/>
        <family val="2"/>
      </rPr>
      <t>(Gestión Humana)</t>
    </r>
  </si>
  <si>
    <t>Proceso (capacidad, diseño, ejecución, proveedores, entradas, salidas, gestión del conocimiento)</t>
  </si>
  <si>
    <r>
      <t xml:space="preserve">Deficiente esquema de inducción para el ingreso de servidores por primera vez a la Rama Judicial y de reinducción para servidores ya vinculados </t>
    </r>
    <r>
      <rPr>
        <b/>
        <sz val="9"/>
        <color rgb="FF000000"/>
        <rFont val="Arial"/>
        <family val="2"/>
      </rPr>
      <t>(Gestión Humana)</t>
    </r>
  </si>
  <si>
    <r>
      <t xml:space="preserve">Cumplimiento de las metas de número de procesos mínimo con recaudo y de actualización de procesos en el GCC </t>
    </r>
    <r>
      <rPr>
        <b/>
        <sz val="9"/>
        <rFont val="Arial"/>
        <family val="2"/>
      </rPr>
      <t>(Asistencia Legal)</t>
    </r>
  </si>
  <si>
    <r>
      <t xml:space="preserve">Falta de actualización de indicadores acordes a la gestión de los procesos </t>
    </r>
    <r>
      <rPr>
        <b/>
        <sz val="9"/>
        <rFont val="Arial"/>
        <family val="2"/>
      </rPr>
      <t>(Todos los procesos)</t>
    </r>
  </si>
  <si>
    <r>
      <t xml:space="preserve">Micro-sitio de la Rama Judicial para la divulgación de la información generada por la Seccional </t>
    </r>
    <r>
      <rPr>
        <b/>
        <sz val="9"/>
        <color theme="1"/>
        <rFont val="Arial"/>
        <family val="2"/>
      </rPr>
      <t>(Comunicación institucional)</t>
    </r>
  </si>
  <si>
    <r>
      <t xml:space="preserve">El sistema de información SIERJU no cuenta con un módulo de reportes que permita obtener información en tiempo real, para tomar decisiones en un monento dado </t>
    </r>
    <r>
      <rPr>
        <b/>
        <sz val="9"/>
        <rFont val="Arial"/>
        <family val="2"/>
      </rPr>
      <t>(Reordenamiento judicial, Gestión de la información Estadística)</t>
    </r>
  </si>
  <si>
    <r>
      <t xml:space="preserve">Falta capacitación y conocimiento sobre el nuevo aplicativo de nómina </t>
    </r>
    <r>
      <rPr>
        <b/>
        <sz val="9"/>
        <rFont val="Arial"/>
        <family val="2"/>
      </rPr>
      <t>(Gestión Humana)</t>
    </r>
  </si>
  <si>
    <r>
      <t xml:space="preserve">Existencia de un aplicativo de prenomina por el cual se verifican de manera oportuna los pagos de nómina a realizar de manera mensual </t>
    </r>
    <r>
      <rPr>
        <b/>
        <sz val="9"/>
        <rFont val="Arial"/>
        <family val="2"/>
      </rPr>
      <t>(Gestión humana)</t>
    </r>
  </si>
  <si>
    <r>
      <t xml:space="preserve">Bajo nivel de utilización de las herramientas de atención virtual en los municipios del Distrito </t>
    </r>
    <r>
      <rPr>
        <b/>
        <sz val="9"/>
        <rFont val="Arial"/>
        <family val="2"/>
      </rPr>
      <t>(Todos los procesos)</t>
    </r>
  </si>
  <si>
    <r>
      <t>Actualización de la infraestructura informática de la Seccional</t>
    </r>
    <r>
      <rPr>
        <b/>
        <sz val="9"/>
        <rFont val="Arial"/>
        <family val="2"/>
      </rPr>
      <t xml:space="preserve"> (Gestión tecnológica, Compra Publica)</t>
    </r>
  </si>
  <si>
    <r>
      <t xml:space="preserve">Se requiere mejorar la banda ancha de internet en algunos municipios del Distrito </t>
    </r>
    <r>
      <rPr>
        <b/>
        <sz val="9"/>
        <rFont val="Arial"/>
        <family val="2"/>
      </rPr>
      <t>(Gestión tecnológica)</t>
    </r>
  </si>
  <si>
    <r>
      <t xml:space="preserve">Implementacion de herramientas tecnológicas que garantizan la atención virtual de los usuarios en la Seccional </t>
    </r>
    <r>
      <rPr>
        <b/>
        <sz val="9"/>
        <color theme="1"/>
        <rFont val="Arial"/>
        <family val="2"/>
      </rPr>
      <t>(Planeación estratégica, Gestión Tecnológica)</t>
    </r>
  </si>
  <si>
    <r>
      <t xml:space="preserve">Se requiere revisar los aplicativos para mejorar la eficiencia y eficacia de las labores desarrolladas en la gestion judicial y administrativa </t>
    </r>
    <r>
      <rPr>
        <b/>
        <sz val="9"/>
        <rFont val="Arial"/>
        <family val="2"/>
      </rPr>
      <t>(Todos los procesos)</t>
    </r>
  </si>
  <si>
    <r>
      <t xml:space="preserve">Orientación y acompañamiento en el manejo de las plataformas tecnológicas para el desarrollo de audiencias virtuales y trabajo en casa </t>
    </r>
    <r>
      <rPr>
        <b/>
        <sz val="9"/>
        <color theme="1"/>
        <rFont val="Arial"/>
        <family val="2"/>
      </rPr>
      <t>(Gestión tecnológica, Comunicación institucional)</t>
    </r>
  </si>
  <si>
    <r>
      <t xml:space="preserve">Falta de adecuacion tecnologica pertinente para el desarrollo de las actividades judiciales y administrativas (camaras y diademas) </t>
    </r>
    <r>
      <rPr>
        <b/>
        <sz val="9"/>
        <rFont val="Arial"/>
        <family val="2"/>
      </rPr>
      <t>(Gestión tecnológica, Comunicación institucional)</t>
    </r>
  </si>
  <si>
    <r>
      <t xml:space="preserve">Se cuenta con canales virtuales y audivisuales para la divulgación de la información generada por la seccional </t>
    </r>
    <r>
      <rPr>
        <b/>
        <sz val="9"/>
        <color theme="1"/>
        <rFont val="Arial"/>
        <family val="2"/>
      </rPr>
      <t>(Comunicación institucional)</t>
    </r>
  </si>
  <si>
    <r>
      <t xml:space="preserve">Capacidad insuficiente de la plataforma SIERJU para el reporte de estadistica que genera bloqueos al momento de registrar información </t>
    </r>
    <r>
      <rPr>
        <b/>
        <sz val="9"/>
        <rFont val="Arial"/>
        <family val="2"/>
      </rPr>
      <t>(Gestión de la información estadística)</t>
    </r>
  </si>
  <si>
    <r>
      <t xml:space="preserve">Sensibilización del buen uso de la herramientas tecnológicas </t>
    </r>
    <r>
      <rPr>
        <b/>
        <sz val="9"/>
        <color theme="1"/>
        <rFont val="Arial"/>
        <family val="2"/>
      </rPr>
      <t>(Comunicación institucional)</t>
    </r>
  </si>
  <si>
    <r>
      <t xml:space="preserve">Potencializar el uso de herramientas de microsoft office para llevar a cabo las funciones a cargo del Consejo Seccional y la Dirección ejecutiva Seccional </t>
    </r>
    <r>
      <rPr>
        <b/>
        <sz val="9"/>
        <color theme="1"/>
        <rFont val="Arial"/>
        <family val="2"/>
      </rPr>
      <t>(Todos los procesos)</t>
    </r>
  </si>
  <si>
    <r>
      <t xml:space="preserve">La implementacion de las medidas de bioseguridad en las sedes del distrito judicial con enfasis en las sedes propias </t>
    </r>
    <r>
      <rPr>
        <b/>
        <sz val="9"/>
        <color rgb="FF000000"/>
        <rFont val="Arial"/>
        <family val="2"/>
      </rPr>
      <t>(Todos los procesos)</t>
    </r>
  </si>
  <si>
    <t xml:space="preserve">Documentación ( Actualización, coherencia, aplicabilidad) </t>
  </si>
  <si>
    <r>
      <t xml:space="preserve">Desactualización de los procedimientos e instrumentos del SIGCMA en relacion con el Plan Estrategico de Desarrollo Tecnologico PEDT </t>
    </r>
    <r>
      <rPr>
        <b/>
        <sz val="9"/>
        <color theme="1"/>
        <rFont val="Arial"/>
        <family val="2"/>
      </rPr>
      <t>(Todos los procesos)</t>
    </r>
  </si>
  <si>
    <r>
      <t>Desactualización de las tablas de retención documental y deficiente implementacion de las mismas</t>
    </r>
    <r>
      <rPr>
        <b/>
        <sz val="9"/>
        <color theme="1"/>
        <rFont val="Arial"/>
        <family val="2"/>
      </rPr>
      <t>(Gestion Documental)</t>
    </r>
  </si>
  <si>
    <r>
      <t xml:space="preserve">No todas las sedes Judiciales del Distrito son propias lo que restringe el mejoramiento de la infraestructura </t>
    </r>
    <r>
      <rPr>
        <b/>
        <sz val="9"/>
        <rFont val="Arial"/>
        <family val="2"/>
      </rPr>
      <t>(Mejoramiento de la Infraestructura física)</t>
    </r>
  </si>
  <si>
    <t>Elementos de trabajo (papel, equipos)</t>
  </si>
  <si>
    <r>
      <t xml:space="preserve">Promocion para la implementacion de los programas ambientales en la Seccional </t>
    </r>
    <r>
      <rPr>
        <b/>
        <sz val="9"/>
        <color theme="1"/>
        <rFont val="Arial"/>
        <family val="2"/>
      </rPr>
      <t>(Todos los procesos)</t>
    </r>
  </si>
  <si>
    <r>
      <t xml:space="preserve">Cumplimiento de los indicadores de austeridad en el gasto </t>
    </r>
    <r>
      <rPr>
        <b/>
        <sz val="9"/>
        <color theme="1"/>
        <rFont val="Arial"/>
        <family val="2"/>
      </rPr>
      <t>(Gestión financiera y presupuestal, compra publica)</t>
    </r>
  </si>
  <si>
    <t>Comunicación Interna ( canales utilizados y su efectividad, flujo de la información necesaria para el desarrollo de las actividades)</t>
  </si>
  <si>
    <r>
      <t xml:space="preserve">Plan Seccional de comunicación elaborado bajo los lineamientos plan de Comunicación del SIGCMA 2019-2022 </t>
    </r>
    <r>
      <rPr>
        <b/>
        <sz val="9"/>
        <color theme="1"/>
        <rFont val="Arial"/>
        <family val="2"/>
      </rPr>
      <t>(Proceso comunicación institucional)</t>
    </r>
  </si>
  <si>
    <r>
      <t>Implementacion de canales virtuales y físicos para la presentación de Peticiones, Quejas, Reclamos y Sugerencias</t>
    </r>
    <r>
      <rPr>
        <b/>
        <sz val="9"/>
        <color theme="1"/>
        <rFont val="Arial"/>
        <family val="2"/>
      </rPr>
      <t xml:space="preserve"> (Comunicación institucional)</t>
    </r>
  </si>
  <si>
    <r>
      <t xml:space="preserve">Divulgación de los eventos académicos a realizar por parte de la Escuela Judicial Rodrigo Lara Bonilla </t>
    </r>
    <r>
      <rPr>
        <b/>
        <sz val="9"/>
        <color theme="1"/>
        <rFont val="Arial"/>
        <family val="2"/>
      </rPr>
      <t>(Formación judicial, Comunicación institucional)</t>
    </r>
  </si>
  <si>
    <r>
      <t xml:space="preserve">Socializacion de los link de acceso a las capacitaciones virtuales de la Escuela Judicial Rodrigo Lara Bonilla </t>
    </r>
    <r>
      <rPr>
        <b/>
        <sz val="9"/>
        <color theme="1"/>
        <rFont val="Arial"/>
        <family val="2"/>
      </rPr>
      <t>(Formación judicial, Comunicación institucional)</t>
    </r>
  </si>
  <si>
    <r>
      <t>Optimización de canales o sistema de comunicación institucional, a partir de la implementación de estrategias efectivas de divulgación y el control de calidad de la misma (boletines, pantallas, correos electrónicos, entre otros) (</t>
    </r>
    <r>
      <rPr>
        <b/>
        <sz val="9"/>
        <color theme="1"/>
        <rFont val="Arial"/>
        <family val="2"/>
      </rPr>
      <t>Proceso de comunicación institucional)</t>
    </r>
  </si>
  <si>
    <r>
      <t xml:space="preserve">Implementación de modelos de atención al usuario, a traves de medios o herramientas virtuales </t>
    </r>
    <r>
      <rPr>
        <b/>
        <sz val="9"/>
        <color theme="1"/>
        <rFont val="Arial"/>
        <family val="2"/>
      </rPr>
      <t>(Todos los procesos)</t>
    </r>
  </si>
  <si>
    <t xml:space="preserve">ESTRATEGIAS/ACCIONES </t>
  </si>
  <si>
    <t>ESTRATEGIAS  DOFA</t>
  </si>
  <si>
    <t>ESTRATEGIA/ACCIÓN/ PROYECTO</t>
  </si>
  <si>
    <t xml:space="preserve">GESTIONA </t>
  </si>
  <si>
    <t xml:space="preserve">DOCUMENTADA EN </t>
  </si>
  <si>
    <t>A</t>
  </si>
  <si>
    <t>O</t>
  </si>
  <si>
    <t>D</t>
  </si>
  <si>
    <t>F</t>
  </si>
  <si>
    <t>Mejoramiento de Banda Ancha en aquellos municipios donde se presentan dificultades por este concepto.</t>
  </si>
  <si>
    <t>Plan de Acción</t>
  </si>
  <si>
    <t>Adquirir equipos de cómputo (cámaras y diademas) para garantizar el trabajo en casa y en oficinas de los servidores judiciales del Distrito.</t>
  </si>
  <si>
    <t>Fortalecer el esquema de inducción para el ingreso de servidores por primera vez a la Rama Judicial y de reinducción para servidores ya vinculados</t>
  </si>
  <si>
    <t>Plan de acción</t>
  </si>
  <si>
    <t>Consolidar de manera anual el plan de necesidades de la seccional</t>
  </si>
  <si>
    <t xml:space="preserve">Elaborar el estado del arte de perfiles,  funciones y competencias de los servidores judiciales de la Dirección Seccional  </t>
  </si>
  <si>
    <t>Gestionar ante la Unidad de Carrera Judicial y la UDAE, la actualizacion de los actos advos que definen perfiles, funciones y competencias</t>
  </si>
  <si>
    <t>Participar con la DEAJ en el diseño de un modelo de optimizacion para las direcciones seccionales de administracion judicial</t>
  </si>
  <si>
    <t>Capacitar al personal de la Dirección Ejecutiva Seccional, involucrado en el proceso de Compra Publica</t>
  </si>
  <si>
    <t>Promover el uso de las herramientas de atención virtual y aplicativos institucionales por los servidores judiciales del Distrito</t>
  </si>
  <si>
    <t>12, 14</t>
  </si>
  <si>
    <t>Plan de accion</t>
  </si>
  <si>
    <t>Participar en la actualizacion de los documentos del SIGCMA para dar cumplimiento al PEDT</t>
  </si>
  <si>
    <t>Divulgación y publicación de normatividad vigente e información relevante para los usuarios a traves de los canales institucionales</t>
  </si>
  <si>
    <t>8, 12</t>
  </si>
  <si>
    <t>1, 12</t>
  </si>
  <si>
    <t xml:space="preserve"> Analizar y consolidar los indicadores de los procesos del SIGCMA-       </t>
  </si>
  <si>
    <t>Participar en las capacitaciones para el uso del nuevo aplicativo de Efinomina</t>
  </si>
  <si>
    <t xml:space="preserve">Establecer buenas practicas para el reporte oportuno de la informacion estadistica </t>
  </si>
  <si>
    <t xml:space="preserve">Promover el uso de las TRD en la gestion documental </t>
  </si>
  <si>
    <t>Gestionar ante el nivel central los recursos necesarios para la construccion de inmuebles en lotes propios</t>
  </si>
  <si>
    <t>Gestionar la donacion de inmuebles para la construccion de sedes judiciales</t>
  </si>
  <si>
    <t>Propender por el uso de las Tics de tal forma que se reduzca el uso de papel, recursos fisicos y fortalecer la cultura ambiental</t>
  </si>
  <si>
    <t>8, 29</t>
  </si>
  <si>
    <t>Gestionar ante los prestadores del servicio de energia, el mejoramiento del mismo</t>
  </si>
  <si>
    <t>Actualizacion e implementacion del plan de emergencias</t>
  </si>
  <si>
    <t>Implementacion de los protocolos de bioseguridad de acuerdo con las normas establecidas</t>
  </si>
  <si>
    <t>Generar mecanismos y estrategias para que las partes interesadas diligencien las encuestas de satisfaccion</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</si>
  <si>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</si>
  <si>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</si>
  <si>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</si>
  <si>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</si>
  <si>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</si>
  <si>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</si>
  <si>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</si>
  <si>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</si>
  <si>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</si>
  <si>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</si>
  <si>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</si>
  <si>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</si>
  <si>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</si>
  <si>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</si>
  <si>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</si>
  <si>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</si>
  <si>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</si>
  <si>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</si>
  <si>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</si>
  <si>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</si>
  <si>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</si>
  <si>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</si>
  <si>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</si>
  <si>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</si>
  <si>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</si>
  <si>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</si>
  <si>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</si>
  <si>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</si>
  <si>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</si>
  <si>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</si>
  <si>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</si>
  <si>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</si>
  <si>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</si>
  <si>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</si>
  <si>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</si>
  <si>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</si>
  <si>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</si>
  <si>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</si>
  <si>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</si>
  <si>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</si>
  <si>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</si>
  <si>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</si>
  <si>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</si>
  <si>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</si>
  <si>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</si>
  <si>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</si>
  <si>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</si>
  <si>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</si>
  <si>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</si>
  <si>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</si>
  <si>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</si>
  <si>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</si>
  <si>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</si>
  <si>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</si>
  <si>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</si>
  <si>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</si>
  <si>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</si>
  <si>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</si>
  <si>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</si>
  <si>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</si>
  <si>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</si>
  <si>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</si>
  <si>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</si>
  <si>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</si>
  <si>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</si>
  <si>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</si>
  <si>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</si>
  <si>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</si>
  <si>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</si>
  <si>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</si>
  <si>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</si>
  <si>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</si>
  <si>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</si>
  <si>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</si>
  <si>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</si>
  <si>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</si>
  <si>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</si>
  <si>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</si>
  <si>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</si>
  <si>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</si>
  <si>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</si>
  <si>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</si>
  <si>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</si>
  <si>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</si>
  <si>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</si>
  <si>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</si>
  <si>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</si>
  <si>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</si>
  <si>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</si>
  <si>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</si>
  <si>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</si>
  <si>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</si>
  <si>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</si>
  <si>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</si>
  <si>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</si>
  <si>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</si>
  <si>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</si>
  <si>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</si>
  <si>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</si>
  <si>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</si>
  <si>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</si>
  <si>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</si>
  <si>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</si>
  <si>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</si>
  <si>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</si>
  <si>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</si>
  <si>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</si>
  <si>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</si>
  <si>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</si>
  <si>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</si>
  <si>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</si>
  <si>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</si>
  <si>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</si>
  <si>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</si>
  <si>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</si>
  <si>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</si>
  <si>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</si>
  <si>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de las metas establecidas</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</si>
  <si>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</si>
  <si>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</si>
  <si>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</si>
  <si>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</si>
  <si>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</si>
  <si>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</si>
  <si>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</si>
  <si>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</si>
  <si>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</si>
  <si>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</si>
  <si>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</si>
  <si>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</si>
  <si>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</si>
  <si>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</si>
  <si>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</si>
  <si>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</si>
  <si>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</si>
  <si>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</si>
  <si>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</si>
  <si>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</si>
  <si>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</si>
  <si>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</si>
  <si>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</si>
  <si>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altas consecuencias para la entidad</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</si>
  <si>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</si>
  <si>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</si>
  <si>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</si>
  <si>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</si>
  <si>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</si>
  <si>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</si>
  <si>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</si>
  <si>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</si>
  <si>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Automático</t>
  </si>
  <si>
    <t>Manual</t>
  </si>
  <si>
    <t>Características</t>
  </si>
  <si>
    <t>Descripción</t>
  </si>
  <si>
    <t>Peso</t>
  </si>
  <si>
    <t>Preventivo</t>
  </si>
  <si>
    <t>Atributos de Eficiencia</t>
  </si>
  <si>
    <t>Tipo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</si>
  <si>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</si>
  <si>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</si>
  <si>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</si>
  <si>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</si>
  <si>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</si>
  <si>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</si>
  <si>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</si>
  <si>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</si>
  <si>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</si>
  <si>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Documentación</t>
  </si>
  <si>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</si>
  <si>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</si>
  <si>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</si>
  <si>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</si>
  <si>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</si>
  <si>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Frecuencia</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</si>
  <si>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</si>
  <si>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</si>
  <si>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</si>
  <si>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</si>
  <si>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Evidencia</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</si>
  <si>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</si>
  <si>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</si>
  <si>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</si>
  <si>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</si>
  <si>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</si>
  <si>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</si>
  <si>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</si>
  <si>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</si>
  <si>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</si>
  <si>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</si>
  <si>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</si>
  <si>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</si>
  <si>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</si>
  <si>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</si>
  <si>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</si>
  <si>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</si>
  <si>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</si>
  <si>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</si>
  <si>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</si>
  <si>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</si>
  <si>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</si>
  <si>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</si>
  <si>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</si>
  <si>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</si>
  <si>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Impacto Residual Final</t>
  </si>
  <si>
    <t>%</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</si>
  <si>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</si>
  <si>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</si>
  <si>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</si>
  <si>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</si>
  <si>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</si>
  <si>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</si>
  <si>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</si>
  <si>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</si>
  <si>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</si>
  <si>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</si>
  <si>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</si>
  <si>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</si>
  <si>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</si>
  <si>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</si>
  <si>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</si>
  <si>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</si>
  <si>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</si>
  <si>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</si>
  <si>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Probabilidad Inherente</t>
  </si>
  <si>
    <t>Impacto Inherente</t>
  </si>
  <si>
    <t>Probabilidad Residual Final</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</si>
  <si>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</si>
  <si>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</si>
  <si>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</si>
  <si>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</si>
  <si>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</si>
  <si>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</si>
  <si>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</si>
  <si>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</si>
  <si>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</si>
  <si>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</si>
  <si>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</si>
  <si>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</si>
  <si>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</si>
  <si>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</si>
  <si>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</si>
  <si>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</si>
  <si>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</si>
  <si>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</si>
  <si>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</si>
  <si>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</si>
  <si>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</si>
  <si>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</si>
  <si>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</si>
  <si>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</si>
  <si>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</si>
  <si>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</si>
  <si>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</si>
  <si>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</si>
  <si>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</si>
  <si>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</si>
  <si>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</si>
  <si>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</si>
  <si>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</si>
  <si>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</si>
  <si>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</si>
  <si>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</si>
  <si>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</si>
  <si>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</si>
  <si>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</si>
  <si>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</si>
  <si>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</si>
  <si>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</si>
  <si>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</si>
  <si>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</si>
  <si>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</si>
  <si>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</si>
  <si>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</si>
  <si>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</si>
  <si>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</si>
  <si>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</si>
  <si>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</si>
  <si>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</si>
  <si>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</si>
  <si>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</si>
  <si>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</si>
  <si>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</si>
  <si>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</si>
  <si>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</si>
  <si>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Ejecución y Administración de Procesos</t>
  </si>
  <si>
    <t>Finalizado</t>
  </si>
  <si>
    <t>Aceptar</t>
  </si>
  <si>
    <t>Fraude Externo</t>
  </si>
  <si>
    <t>Sin documentar</t>
  </si>
  <si>
    <t>En Curso</t>
  </si>
  <si>
    <t>Evitar</t>
  </si>
  <si>
    <t>Fraude Interno</t>
  </si>
  <si>
    <t>Reducir(compartir)</t>
  </si>
  <si>
    <t>Fallas Tecnológicas</t>
  </si>
  <si>
    <t>Reducir(mitigar)</t>
  </si>
  <si>
    <t>Afectación en la Prestación del Servicio de Justicia</t>
  </si>
  <si>
    <t>Relaciones Laborales</t>
  </si>
  <si>
    <t>Reputacional(Corrupción)</t>
  </si>
  <si>
    <t>Usuarios, productos y prácticas organizacionales</t>
  </si>
  <si>
    <t xml:space="preserve"> Afectación Ambiental</t>
  </si>
  <si>
    <t>Daños Activos Fijos/Eventos Externos</t>
  </si>
  <si>
    <t>Eventos Ambientales Internos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</si>
  <si>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</si>
  <si>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</si>
  <si>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</si>
  <si>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</si>
  <si>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</si>
  <si>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</si>
  <si>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</si>
  <si>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</si>
  <si>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</si>
  <si>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</si>
  <si>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</si>
  <si>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 xml:space="preserve">MATRIZ DE RIESGOS SIGCMA </t>
  </si>
  <si>
    <t>SIGCMA</t>
  </si>
  <si>
    <t>Proceso:</t>
  </si>
  <si>
    <t>Comunicación Institucional</t>
  </si>
  <si>
    <t>Objetivo:</t>
  </si>
  <si>
    <t>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de la Rama Judicial .</t>
  </si>
  <si>
    <t>Alcance:</t>
  </si>
  <si>
    <t>Nivel Central y Seccional</t>
  </si>
  <si>
    <t>Identificación del riesgo</t>
  </si>
  <si>
    <t>Análisis del riesgo inherente</t>
  </si>
  <si>
    <t>Evaluación del riesgo - Valoración de los controles</t>
  </si>
  <si>
    <t>Evaluación del riesgo - Nivel del riesgo residual</t>
  </si>
  <si>
    <t>N.</t>
  </si>
  <si>
    <t>Riesgo</t>
  </si>
  <si>
    <t>Causas Inmediata</t>
  </si>
  <si>
    <t>Frecuencia con la cual se realiza la actividad</t>
  </si>
  <si>
    <t>Criterios de impacto</t>
  </si>
  <si>
    <t>Impacto 
Inherente</t>
  </si>
  <si>
    <t>No. Control</t>
  </si>
  <si>
    <t>Atributos</t>
  </si>
  <si>
    <t>Probabilidad Residual</t>
  </si>
  <si>
    <t>Probabilidad Residua Finall</t>
  </si>
  <si>
    <t>Zona de Riesgo Final</t>
  </si>
  <si>
    <t>Responsable</t>
  </si>
  <si>
    <t>Fecha Implementación</t>
  </si>
  <si>
    <t>Fecha Seguimiento</t>
  </si>
  <si>
    <t>Seguimiento</t>
  </si>
  <si>
    <t>Calificación</t>
  </si>
  <si>
    <t>Perdidas  de Informacion</t>
  </si>
  <si>
    <t>1. Medidas de seguridad informatica deficientes              2. Inexistencia de copias de seguridad actualizadas              3.  Virus informatico                   4. Error humano</t>
  </si>
  <si>
    <t>Daños en la base de datos</t>
  </si>
  <si>
    <t>Posibilidad de afectacion en la prestacion del servicio de justicia debido a daños en la base de datos</t>
  </si>
  <si>
    <t>Revisar el estado de la informacion en los aplicativos</t>
  </si>
  <si>
    <t>Back Ups</t>
  </si>
  <si>
    <t>Mantenimiento  y uso adecuado de los canales</t>
  </si>
  <si>
    <t>Revision constante de  los canales de comunicación</t>
  </si>
  <si>
    <t>Incumplimiento en las actividades propuestas en la matriz de comunicaciones.</t>
  </si>
  <si>
    <t>Deficiencia en la planeación y diseño de planes de trabajo</t>
  </si>
  <si>
    <t>Falta de seguimiento y control de las actividades programadas en el año</t>
  </si>
  <si>
    <t>Posibilidad de incumplimiento de las metas establecidas debido a la falta de seguimiento y control de las actividades programadas en el año</t>
  </si>
  <si>
    <t>Realizar seguimientos periódicos a la matriz de comunicaciones, con el fin de verificar el cumplimiento de las actividades establecidas</t>
  </si>
  <si>
    <t>Inexactitud</t>
  </si>
  <si>
    <t>No acudir a la fuente pertinente</t>
  </si>
  <si>
    <t>No validar la informacion antes de su publicación</t>
  </si>
  <si>
    <t>Posibilidad de afectacion reputacional por no validar la informacion antes de su publicacion</t>
  </si>
  <si>
    <t>Verificación previa de documentos a publicar</t>
  </si>
  <si>
    <t>Corrupción</t>
  </si>
  <si>
    <t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</si>
  <si>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 xml:space="preserve">Carencia de transparencia, etica y valores . </t>
  </si>
  <si>
    <t xml:space="preserve">Posibilidad de actos indebidos de  los servidores judiciales debido a  la carencia en transparencia, etica y valores </t>
  </si>
  <si>
    <t xml:space="preserve">Divulgación de la norma ISO 37001:2016, Plan de Anticorrupción  formación en valores y principios propios de la entidad </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</si>
  <si>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</si>
  <si>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</si>
  <si>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Informes de Gestión seguimiento a la contratación, rendición de cuentas, Auditorias Internas, Externas de Control Interno y de entes de control.</t>
  </si>
  <si>
    <t>Monitoreo y control por medio de las Auditorias Internas, Externas de Control Interno y de entes de control</t>
  </si>
  <si>
    <t>Interrupción o demora en el Servicio Público de Administrar  Justicia.</t>
  </si>
  <si>
    <r>
      <rPr>
        <sz val="11"/>
        <rFont val="Calibri"/>
        <family val="2"/>
        <scheme val="minor"/>
      </rPr>
      <t>1. Paros que afecten la prestación del servicio.</t>
    </r>
    <r>
      <rPr>
        <b/>
        <sz val="11"/>
        <color rgb="FF00B050"/>
        <rFont val="Calibri"/>
        <family val="2"/>
        <scheme val="minor"/>
      </rPr>
      <t xml:space="preserve">  </t>
    </r>
    <r>
      <rPr>
        <sz val="11"/>
        <color theme="1"/>
        <rFont val="Calibri"/>
        <family val="2"/>
        <scheme val="minor"/>
      </rPr>
      <t xml:space="preserve">
2. Huelgas, protestas ciudadana
3. Disturbios o hechos violentos
4.Pandemia
5.Emergencias Ambientales</t>
    </r>
  </si>
  <si>
    <t>Suceso de fuerza mayor que imposibilitan la gestión judicial</t>
  </si>
  <si>
    <t>Posibilidad de  afectación en la Prestación del Servicio de Justicia debido a un suceso de fuerza mayor que imposibilita la gestión judicial</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</si>
  <si>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</si>
  <si>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</si>
  <si>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</si>
  <si>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</si>
  <si>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</si>
  <si>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Inaplicabilidad de la normavidad ambiental vigente</t>
  </si>
  <si>
    <r>
      <rPr>
        <sz val="11"/>
        <rFont val="Calibri"/>
        <family val="2"/>
        <scheme val="minor"/>
      </rPr>
      <t>1.Falta de apropiación del Plan de Gestión Ambiental que aplica para la Rama Judicial Acuerdo PSAA14-10160</t>
    </r>
    <r>
      <rPr>
        <sz val="11"/>
        <color theme="1"/>
        <rFont val="Calibri"/>
        <family val="2"/>
        <scheme val="minor"/>
      </rPr>
      <t xml:space="preserve">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r>
  </si>
  <si>
    <t>Desconocimiento de los lineamientos ambientales y normatividad  ambiental vigente</t>
  </si>
  <si>
    <t>Posibilidad de afectación ambiental debido al desconocimiento de las lineamientos ambientales y normatividad ambiental vigente</t>
  </si>
  <si>
    <t xml:space="preserve">
Divulgación de programas, guías y procedimientos del Plan de Gestión Ambiental, además del  acompañamiento y/o seguimiento a implementación del Acuerdo PSAA14-10160
</t>
  </si>
  <si>
    <t>Listas de asistencia de las actividades de formación virtual y Autodiagnóstico inicial de estado de la Gestión Ambiental en las diferentes sedes</t>
  </si>
  <si>
    <t xml:space="preserve">Consolidación de la información de los servidores judiciales por medio del Directorio del SIGCMA </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</si>
  <si>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</si>
  <si>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</si>
  <si>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</si>
  <si>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</si>
  <si>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</si>
  <si>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</si>
  <si>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</si>
  <si>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</si>
  <si>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</si>
  <si>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</si>
  <si>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</si>
  <si>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</si>
  <si>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</si>
  <si>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</si>
  <si>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</si>
  <si>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</si>
  <si>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</si>
  <si>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</si>
  <si>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Para este trimestre no se materializó este riesgo.</t>
  </si>
  <si>
    <t>No se materializó para este trimestre. No se consideró realizar actividades adicionales a los controles establecidos.</t>
  </si>
  <si>
    <t>ANÁLISIS DEL RESULTADO FINAL 
2 TRIMESTRE</t>
  </si>
  <si>
    <t>ANÁLISIS DEL RESULTADO FINAL 
3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</si>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</sst>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9"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sz val="14"/>
      <color theme="1"/>
      <name val="Calibri"/>
      <family val="2"/>
      <scheme val="minor"/>
    </font>
    <font>
      <sz val="14"/>
      <name val="Calibri"/>
      <family val="2"/>
      <scheme val="minor"/>
    </font>
    <font>
      <sz val="10"/>
      <color theme="1"/>
      <name val="Arial"/>
      <family val="2"/>
    </font>
    <font>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1"/>
      <color theme="0"/>
      <name val="Calibri"/>
      <family val="2"/>
      <scheme val="minor"/>
    </font>
    <font>
      <sz val="9"/>
      <color theme="1"/>
      <name val="Arial"/>
      <family val="2"/>
    </font>
    <font>
      <b/>
      <i/>
      <sz val="9"/>
      <color theme="1"/>
      <name val="Arial"/>
      <family val="2"/>
    </font>
    <font>
      <b/>
      <sz val="9"/>
      <color theme="1"/>
      <name val="Arial"/>
      <family val="2"/>
    </font>
    <font>
      <sz val="9"/>
      <color rgb="FF000000"/>
      <name val="Arial"/>
      <family val="2"/>
    </font>
    <font>
      <b/>
      <sz val="9"/>
      <color theme="0" tint="-4.9989318521683403E-2"/>
      <name val="Arial"/>
      <family val="2"/>
    </font>
    <font>
      <b/>
      <sz val="9"/>
      <color rgb="FF000000"/>
      <name val="Arial"/>
      <family val="2"/>
    </font>
    <font>
      <b/>
      <u/>
      <sz val="9"/>
      <color theme="1"/>
      <name val="Arial"/>
      <family val="2"/>
    </font>
    <font>
      <sz val="9"/>
      <name val="Arial"/>
      <family val="2"/>
    </font>
    <font>
      <b/>
      <sz val="9"/>
      <name val="Arial"/>
      <family val="2"/>
    </font>
    <font>
      <sz val="9"/>
      <color theme="0"/>
      <name val="Arial"/>
      <family val="2"/>
    </font>
    <font>
      <sz val="9"/>
      <color rgb="FF92D050"/>
      <name val="Arial"/>
      <family val="2"/>
    </font>
    <font>
      <b/>
      <sz val="14"/>
      <color theme="0"/>
      <name val="Calibri"/>
      <family val="2"/>
      <scheme val="minor"/>
    </font>
    <font>
      <b/>
      <sz val="14"/>
      <color theme="1"/>
      <name val="Calibri"/>
      <family val="2"/>
      <scheme val="minor"/>
    </font>
    <font>
      <b/>
      <sz val="14"/>
      <name val="Calibri"/>
      <family val="2"/>
      <scheme val="minor"/>
    </font>
    <font>
      <b/>
      <sz val="14"/>
      <color rgb="FFFF0000"/>
      <name val="Calibri"/>
      <family val="2"/>
      <scheme val="minor"/>
    </font>
    <font>
      <sz val="11"/>
      <color rgb="FF444444"/>
      <name val="Calibri"/>
      <family val="2"/>
      <charset val="1"/>
    </font>
    <font>
      <b/>
      <sz val="11"/>
      <color rgb="FF444444"/>
      <name val="Calibri"/>
      <family val="2"/>
      <charset val="1"/>
    </font>
    <font>
      <sz val="10"/>
      <color rgb="FF000000"/>
      <name val="Calibri"/>
      <family val="2"/>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A5A5A5"/>
      </patternFill>
    </fill>
    <fill>
      <patternFill patternType="solid">
        <fgColor theme="4"/>
        <bgColor indexed="64"/>
      </patternFill>
    </fill>
    <fill>
      <patternFill patternType="solid">
        <fgColor theme="4" tint="0.39997558519241921"/>
        <bgColor indexed="64"/>
      </patternFill>
    </fill>
    <fill>
      <patternFill patternType="solid">
        <fgColor rgb="FF00B0F0"/>
        <bgColor indexed="64"/>
      </patternFill>
    </fill>
  </fills>
  <borders count="127">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double">
        <color rgb="FF3F3F3F"/>
      </left>
      <right style="double">
        <color rgb="FF3F3F3F"/>
      </right>
      <top style="double">
        <color rgb="FF3F3F3F"/>
      </top>
      <bottom style="double">
        <color rgb="FF3F3F3F"/>
      </bottom>
      <diagonal/>
    </border>
    <border>
      <left/>
      <right/>
      <top/>
      <bottom style="thin">
        <color theme="1"/>
      </bottom>
      <diagonal/>
    </border>
    <border>
      <left/>
      <right/>
      <top/>
      <bottom style="double">
        <color theme="1"/>
      </bottom>
      <diagonal/>
    </border>
    <border>
      <left style="thin">
        <color theme="1"/>
      </left>
      <right style="double">
        <color theme="1"/>
      </right>
      <top style="thin">
        <color theme="1"/>
      </top>
      <bottom style="thin">
        <color theme="1"/>
      </bottom>
      <diagonal/>
    </border>
    <border>
      <left/>
      <right/>
      <top style="double">
        <color theme="1"/>
      </top>
      <bottom style="double">
        <color theme="1"/>
      </bottom>
      <diagonal/>
    </border>
    <border>
      <left/>
      <right style="double">
        <color theme="1"/>
      </right>
      <top style="double">
        <color theme="1"/>
      </top>
      <bottom style="double">
        <color theme="1"/>
      </bottom>
      <diagonal/>
    </border>
    <border>
      <left style="thin">
        <color theme="1"/>
      </left>
      <right style="double">
        <color theme="1"/>
      </right>
      <top style="thin">
        <color theme="1"/>
      </top>
      <bottom/>
      <diagonal/>
    </border>
    <border>
      <left style="double">
        <color theme="1"/>
      </left>
      <right style="thin">
        <color theme="1"/>
      </right>
      <top style="double">
        <color theme="1"/>
      </top>
      <bottom style="double">
        <color theme="1"/>
      </bottom>
      <diagonal/>
    </border>
    <border>
      <left style="thin">
        <color theme="1"/>
      </left>
      <right style="double">
        <color theme="1"/>
      </right>
      <top style="double">
        <color theme="1"/>
      </top>
      <bottom style="double">
        <color theme="1"/>
      </bottom>
      <diagonal/>
    </border>
    <border>
      <left style="double">
        <color theme="1"/>
      </left>
      <right style="double">
        <color theme="1"/>
      </right>
      <top style="double">
        <color theme="1"/>
      </top>
      <bottom style="double">
        <color theme="1"/>
      </bottom>
      <diagonal/>
    </border>
    <border>
      <left style="thin">
        <color theme="1"/>
      </left>
      <right style="thin">
        <color theme="1"/>
      </right>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rgb="FF000000"/>
      </bottom>
      <diagonal/>
    </border>
    <border>
      <left/>
      <right style="thin">
        <color indexed="64"/>
      </right>
      <top/>
      <bottom style="medium">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4">
    <xf numFmtId="0" fontId="0" fillId="0" borderId="0"/>
    <xf numFmtId="0" fontId="8" fillId="0" borderId="0"/>
    <xf numFmtId="0" fontId="14" fillId="0" borderId="0"/>
    <xf numFmtId="0" fontId="80" fillId="23" borderId="104" applyNumberFormat="0" applyAlignment="0" applyProtection="0"/>
  </cellStyleXfs>
  <cellXfs count="561">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2" fillId="0" borderId="0" xfId="0" applyFont="1" applyAlignment="1">
      <alignment horizontal="center"/>
    </xf>
    <xf numFmtId="0" fontId="52" fillId="0" borderId="0" xfId="0" applyFont="1" applyAlignment="1">
      <alignment horizontal="left"/>
    </xf>
    <xf numFmtId="0" fontId="53" fillId="0" borderId="0" xfId="0" applyFont="1" applyAlignment="1">
      <alignment horizontal="center"/>
    </xf>
    <xf numFmtId="0" fontId="45" fillId="3" borderId="0" xfId="0" applyFont="1" applyFill="1"/>
    <xf numFmtId="0" fontId="58" fillId="7" borderId="0" xfId="0" applyFont="1" applyFill="1" applyAlignment="1">
      <alignment horizontal="center" vertical="center" wrapText="1" readingOrder="1"/>
    </xf>
    <xf numFmtId="0" fontId="59" fillId="8" borderId="51" xfId="0" applyFont="1" applyFill="1" applyBorder="1" applyAlignment="1">
      <alignment horizontal="center" vertical="center" wrapText="1" readingOrder="1"/>
    </xf>
    <xf numFmtId="0" fontId="59" fillId="0" borderId="51" xfId="0" applyFont="1" applyBorder="1" applyAlignment="1">
      <alignment horizontal="center" vertical="center" wrapText="1" readingOrder="1"/>
    </xf>
    <xf numFmtId="0" fontId="59" fillId="0" borderId="51" xfId="0" applyFont="1" applyBorder="1" applyAlignment="1">
      <alignment horizontal="justify" vertical="center" wrapText="1" readingOrder="1"/>
    </xf>
    <xf numFmtId="0" fontId="59" fillId="9" borderId="52" xfId="0" applyFont="1" applyFill="1" applyBorder="1" applyAlignment="1">
      <alignment horizontal="center" vertical="center" wrapText="1" readingOrder="1"/>
    </xf>
    <xf numFmtId="0" fontId="59" fillId="0" borderId="52" xfId="0" applyFont="1" applyBorder="1" applyAlignment="1">
      <alignment horizontal="center" vertical="center" wrapText="1" readingOrder="1"/>
    </xf>
    <xf numFmtId="0" fontId="59" fillId="0" borderId="52" xfId="0" applyFont="1" applyBorder="1" applyAlignment="1">
      <alignment horizontal="justify" vertical="center" wrapText="1" readingOrder="1"/>
    </xf>
    <xf numFmtId="0" fontId="59" fillId="10" borderId="52" xfId="0" applyFont="1" applyFill="1" applyBorder="1" applyAlignment="1">
      <alignment horizontal="center" vertical="center" wrapText="1" readingOrder="1"/>
    </xf>
    <xf numFmtId="0" fontId="59" fillId="11" borderId="52" xfId="0" applyFont="1" applyFill="1" applyBorder="1" applyAlignment="1">
      <alignment horizontal="center" vertical="center" wrapText="1" readingOrder="1"/>
    </xf>
    <xf numFmtId="0" fontId="60" fillId="12" borderId="52" xfId="0" applyFont="1" applyFill="1" applyBorder="1" applyAlignment="1">
      <alignment horizontal="center" vertical="center" wrapText="1" readingOrder="1"/>
    </xf>
    <xf numFmtId="0" fontId="62" fillId="7" borderId="0" xfId="0" applyFont="1" applyFill="1" applyAlignment="1">
      <alignment horizontal="center" vertical="center" wrapText="1" readingOrder="1"/>
    </xf>
    <xf numFmtId="0" fontId="63" fillId="8" borderId="51" xfId="0" applyFont="1" applyFill="1" applyBorder="1" applyAlignment="1">
      <alignment horizontal="center" vertical="center" wrapText="1" readingOrder="1"/>
    </xf>
    <xf numFmtId="0" fontId="63" fillId="0" borderId="51" xfId="0" applyFont="1" applyBorder="1" applyAlignment="1">
      <alignment horizontal="justify" vertical="center" wrapText="1" readingOrder="1"/>
    </xf>
    <xf numFmtId="9" fontId="63" fillId="0" borderId="51" xfId="0" applyNumberFormat="1" applyFont="1" applyBorder="1" applyAlignment="1">
      <alignment horizontal="center" vertical="center" wrapText="1" readingOrder="1"/>
    </xf>
    <xf numFmtId="0" fontId="63" fillId="9" borderId="52" xfId="0" applyFont="1" applyFill="1" applyBorder="1" applyAlignment="1">
      <alignment horizontal="center" vertical="center" wrapText="1" readingOrder="1"/>
    </xf>
    <xf numFmtId="0" fontId="63" fillId="0" borderId="52" xfId="0" applyFont="1" applyBorder="1" applyAlignment="1">
      <alignment horizontal="justify" vertical="center" wrapText="1" readingOrder="1"/>
    </xf>
    <xf numFmtId="9" fontId="63" fillId="0" borderId="52" xfId="0" applyNumberFormat="1" applyFont="1" applyBorder="1" applyAlignment="1">
      <alignment horizontal="center" vertical="center" wrapText="1" readingOrder="1"/>
    </xf>
    <xf numFmtId="0" fontId="63" fillId="10" borderId="52" xfId="0" applyFont="1" applyFill="1" applyBorder="1" applyAlignment="1">
      <alignment horizontal="center" vertical="center" wrapText="1" readingOrder="1"/>
    </xf>
    <xf numFmtId="0" fontId="63" fillId="11" borderId="52" xfId="0" applyFont="1" applyFill="1" applyBorder="1" applyAlignment="1">
      <alignment horizontal="center" vertical="center" wrapText="1" readingOrder="1"/>
    </xf>
    <xf numFmtId="0" fontId="64"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0" fillId="3" borderId="0" xfId="0" applyNumberFormat="1" applyFill="1"/>
    <xf numFmtId="9" fontId="59"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1" xfId="0" applyFont="1" applyFill="1" applyBorder="1" applyAlignment="1">
      <alignment horizontal="center" vertical="center" textRotation="90" wrapText="1"/>
    </xf>
    <xf numFmtId="0" fontId="67" fillId="0" borderId="13" xfId="0" applyFont="1" applyBorder="1" applyAlignment="1">
      <alignment horizontal="left" vertical="center" wrapText="1"/>
    </xf>
    <xf numFmtId="0" fontId="67" fillId="0" borderId="0" xfId="0" applyFont="1" applyAlignment="1">
      <alignment horizontal="left" vertical="center" wrapText="1"/>
    </xf>
    <xf numFmtId="0" fontId="0" fillId="0" borderId="0" xfId="0" applyAlignment="1">
      <alignment vertical="center" wrapText="1"/>
    </xf>
    <xf numFmtId="0" fontId="68" fillId="3" borderId="0" xfId="0" applyFont="1" applyFill="1"/>
    <xf numFmtId="0" fontId="68"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0" fillId="0" borderId="13" xfId="0" applyBorder="1" applyAlignment="1">
      <alignment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27" fillId="0" borderId="65" xfId="0" applyFont="1" applyBorder="1" applyAlignment="1" applyProtection="1">
      <alignment horizontal="left" vertical="top" wrapText="1"/>
      <protection locked="0"/>
    </xf>
    <xf numFmtId="0" fontId="0" fillId="0" borderId="80" xfId="0" applyBorder="1" applyAlignment="1">
      <alignment horizontal="center" vertical="center" wrapText="1"/>
    </xf>
    <xf numFmtId="9" fontId="0" fillId="0" borderId="80" xfId="0" applyNumberFormat="1" applyBorder="1" applyAlignment="1">
      <alignment horizontal="center" vertical="center" wrapText="1"/>
    </xf>
    <xf numFmtId="0" fontId="55" fillId="0" borderId="86" xfId="0" applyFont="1" applyBorder="1" applyAlignment="1" applyProtection="1">
      <alignment horizontal="left" vertical="top" wrapText="1"/>
      <protection locked="0"/>
    </xf>
    <xf numFmtId="0" fontId="55" fillId="0" borderId="13" xfId="0" applyFont="1" applyBorder="1" applyAlignment="1" applyProtection="1">
      <alignment horizontal="left" vertical="top" wrapText="1"/>
      <protection locked="0"/>
    </xf>
    <xf numFmtId="0" fontId="55" fillId="0" borderId="65" xfId="0" applyFont="1" applyBorder="1" applyAlignment="1" applyProtection="1">
      <alignment horizontal="left" vertical="top" wrapText="1"/>
      <protection locked="0"/>
    </xf>
    <xf numFmtId="0" fontId="27" fillId="0" borderId="80" xfId="0" applyFont="1" applyBorder="1" applyAlignment="1" applyProtection="1">
      <alignment horizontal="left" vertical="top" wrapText="1"/>
      <protection locked="0"/>
    </xf>
    <xf numFmtId="0" fontId="55" fillId="0" borderId="13" xfId="0" applyFont="1" applyBorder="1" applyAlignment="1" applyProtection="1">
      <alignment vertical="top" wrapText="1"/>
      <protection locked="0"/>
    </xf>
    <xf numFmtId="0" fontId="0" fillId="0" borderId="13" xfId="0" applyBorder="1" applyAlignment="1">
      <alignment vertical="center"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74" fillId="0" borderId="0" xfId="0" applyFont="1" applyAlignment="1" applyProtection="1">
      <alignment horizontal="center" vertical="center"/>
      <protection locked="0"/>
    </xf>
    <xf numFmtId="0" fontId="70"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76" fillId="4" borderId="90" xfId="0" applyFont="1" applyFill="1" applyBorder="1" applyAlignment="1">
      <alignment horizontal="center" vertical="center"/>
    </xf>
    <xf numFmtId="0" fontId="76" fillId="4" borderId="90" xfId="0" applyFont="1" applyFill="1" applyBorder="1" applyAlignment="1">
      <alignment horizontal="center" vertical="center" wrapText="1"/>
    </xf>
    <xf numFmtId="0" fontId="76" fillId="4" borderId="90" xfId="0" applyFont="1" applyFill="1" applyBorder="1" applyAlignment="1" applyProtection="1">
      <alignment horizontal="center" vertical="center" wrapText="1"/>
      <protection locked="0"/>
    </xf>
    <xf numFmtId="0" fontId="76" fillId="20" borderId="90" xfId="0" applyFont="1" applyFill="1" applyBorder="1" applyAlignment="1" applyProtection="1">
      <alignment horizontal="center" vertical="center" textRotation="90"/>
      <protection locked="0"/>
    </xf>
    <xf numFmtId="0" fontId="77" fillId="4" borderId="90" xfId="0" applyFont="1" applyFill="1" applyBorder="1" applyAlignment="1">
      <alignment horizontal="center" vertical="center" wrapText="1"/>
    </xf>
    <xf numFmtId="0" fontId="70" fillId="21" borderId="0" xfId="0" applyFont="1" applyFill="1"/>
    <xf numFmtId="0" fontId="32" fillId="3" borderId="0" xfId="0" applyFont="1" applyFill="1" applyAlignment="1" applyProtection="1">
      <alignment vertical="center"/>
      <protection locked="0"/>
    </xf>
    <xf numFmtId="0" fontId="74" fillId="3" borderId="0" xfId="0" applyFont="1" applyFill="1" applyAlignment="1" applyProtection="1">
      <alignment horizontal="center" vertical="center"/>
      <protection locked="0"/>
    </xf>
    <xf numFmtId="0" fontId="70" fillId="3" borderId="0" xfId="0" applyFont="1" applyFill="1"/>
    <xf numFmtId="0" fontId="76" fillId="4" borderId="90" xfId="0" applyFont="1" applyFill="1" applyBorder="1" applyAlignment="1" applyProtection="1">
      <alignment vertical="center" wrapText="1"/>
      <protection locked="0"/>
    </xf>
    <xf numFmtId="0" fontId="76" fillId="4" borderId="90" xfId="0" applyFont="1" applyFill="1" applyBorder="1" applyAlignment="1" applyProtection="1">
      <alignment vertical="center"/>
      <protection locked="0"/>
    </xf>
    <xf numFmtId="0" fontId="41" fillId="22" borderId="67" xfId="0" applyFont="1" applyFill="1" applyBorder="1" applyAlignment="1" applyProtection="1">
      <alignment horizontal="center" wrapText="1" readingOrder="1"/>
      <protection hidden="1"/>
    </xf>
    <xf numFmtId="0" fontId="41" fillId="22" borderId="68" xfId="0" applyFont="1" applyFill="1" applyBorder="1" applyAlignment="1" applyProtection="1">
      <alignment horizontal="center" wrapText="1" readingOrder="1"/>
      <protection hidden="1"/>
    </xf>
    <xf numFmtId="0" fontId="41" fillId="22" borderId="69" xfId="0" applyFont="1" applyFill="1" applyBorder="1" applyAlignment="1" applyProtection="1">
      <alignment horizontal="center" wrapText="1" readingOrder="1"/>
      <protection hidden="1"/>
    </xf>
    <xf numFmtId="0" fontId="41" fillId="22" borderId="20" xfId="0" applyFont="1" applyFill="1" applyBorder="1" applyAlignment="1" applyProtection="1">
      <alignment horizontal="center" wrapText="1" readingOrder="1"/>
      <protection hidden="1"/>
    </xf>
    <xf numFmtId="0" fontId="41" fillId="22" borderId="0" xfId="0" applyFont="1" applyFill="1" applyAlignment="1" applyProtection="1">
      <alignment horizontal="center" wrapText="1" readingOrder="1"/>
      <protection hidden="1"/>
    </xf>
    <xf numFmtId="0" fontId="41" fillId="22" borderId="21" xfId="0" applyFont="1" applyFill="1" applyBorder="1" applyAlignment="1" applyProtection="1">
      <alignment horizontal="center" wrapText="1" readingOrder="1"/>
      <protection hidden="1"/>
    </xf>
    <xf numFmtId="0" fontId="41" fillId="22" borderId="43" xfId="0" applyFont="1" applyFill="1" applyBorder="1" applyAlignment="1" applyProtection="1">
      <alignment horizontal="center" wrapText="1" readingOrder="1"/>
      <protection hidden="1"/>
    </xf>
    <xf numFmtId="0" fontId="41" fillId="22" borderId="44" xfId="0" applyFont="1" applyFill="1" applyBorder="1" applyAlignment="1" applyProtection="1">
      <alignment horizontal="center" wrapText="1" readingOrder="1"/>
      <protection hidden="1"/>
    </xf>
    <xf numFmtId="0" fontId="41" fillId="22" borderId="45" xfId="0" applyFont="1" applyFill="1" applyBorder="1" applyAlignment="1" applyProtection="1">
      <alignment horizontal="center" wrapText="1" readingOrder="1"/>
      <protection hidden="1"/>
    </xf>
    <xf numFmtId="0" fontId="42" fillId="22" borderId="68" xfId="0" applyFont="1" applyFill="1" applyBorder="1" applyAlignment="1" applyProtection="1">
      <alignment horizontal="center" wrapText="1" readingOrder="1"/>
      <protection hidden="1"/>
    </xf>
    <xf numFmtId="0" fontId="0" fillId="0" borderId="82" xfId="0" applyBorder="1" applyAlignment="1">
      <alignment horizontal="center" vertical="center" wrapText="1"/>
    </xf>
    <xf numFmtId="0" fontId="0" fillId="0" borderId="80" xfId="0" applyBorder="1" applyAlignment="1">
      <alignment horizontal="left" vertical="center" wrapText="1"/>
    </xf>
    <xf numFmtId="0" fontId="65" fillId="0" borderId="13" xfId="0" applyFont="1" applyBorder="1" applyAlignment="1">
      <alignment horizontal="center" vertical="center" wrapText="1"/>
    </xf>
    <xf numFmtId="0" fontId="81" fillId="0" borderId="0" xfId="0" applyFont="1"/>
    <xf numFmtId="0" fontId="80" fillId="23" borderId="104" xfId="3" applyAlignment="1" applyProtection="1">
      <alignment vertical="center"/>
      <protection locked="0"/>
    </xf>
    <xf numFmtId="0" fontId="83" fillId="0" borderId="0" xfId="0" applyFont="1" applyAlignment="1" applyProtection="1">
      <alignment vertical="center"/>
      <protection locked="0"/>
    </xf>
    <xf numFmtId="0" fontId="81" fillId="0" borderId="0" xfId="0" applyFont="1" applyAlignment="1" applyProtection="1">
      <alignment horizontal="center" vertical="center" wrapText="1"/>
      <protection locked="0"/>
    </xf>
    <xf numFmtId="0" fontId="83" fillId="24" borderId="105" xfId="0" applyFont="1" applyFill="1" applyBorder="1" applyAlignment="1" applyProtection="1">
      <alignment vertical="center" wrapText="1"/>
      <protection locked="0"/>
    </xf>
    <xf numFmtId="0" fontId="81" fillId="0" borderId="0" xfId="0" applyFont="1" applyAlignment="1">
      <alignment horizontal="center"/>
    </xf>
    <xf numFmtId="0" fontId="81" fillId="0" borderId="0" xfId="0" applyFont="1" applyAlignment="1">
      <alignment wrapText="1"/>
    </xf>
    <xf numFmtId="0" fontId="83" fillId="0" borderId="0" xfId="0" applyFont="1" applyAlignment="1" applyProtection="1">
      <alignment horizontal="left" vertical="center" wrapText="1"/>
      <protection locked="0"/>
    </xf>
    <xf numFmtId="0" fontId="81" fillId="0" borderId="0" xfId="0" applyFont="1" applyProtection="1">
      <protection locked="0"/>
    </xf>
    <xf numFmtId="0" fontId="82" fillId="0" borderId="0" xfId="0" applyFont="1" applyAlignment="1" applyProtection="1">
      <alignment horizontal="center" vertical="center"/>
      <protection locked="0"/>
    </xf>
    <xf numFmtId="0" fontId="83" fillId="0" borderId="0" xfId="0" applyFont="1" applyAlignment="1" applyProtection="1">
      <alignment vertical="center" wrapText="1"/>
      <protection locked="0"/>
    </xf>
    <xf numFmtId="0" fontId="82" fillId="0" borderId="0" xfId="0" applyFont="1" applyAlignment="1" applyProtection="1">
      <alignment horizontal="center" vertical="center" wrapText="1"/>
      <protection locked="0"/>
    </xf>
    <xf numFmtId="0" fontId="83" fillId="24" borderId="0" xfId="0" applyFont="1" applyFill="1" applyAlignment="1" applyProtection="1">
      <alignment horizontal="left" vertical="center"/>
      <protection locked="0"/>
    </xf>
    <xf numFmtId="0" fontId="83" fillId="0" borderId="0" xfId="0" applyFont="1" applyAlignment="1" applyProtection="1">
      <alignment horizontal="left" vertical="center"/>
      <protection locked="0"/>
    </xf>
    <xf numFmtId="0" fontId="83" fillId="0" borderId="113" xfId="0" applyFont="1" applyBorder="1" applyProtection="1">
      <protection locked="0"/>
    </xf>
    <xf numFmtId="0" fontId="83" fillId="0" borderId="0" xfId="0" applyFont="1" applyAlignment="1" applyProtection="1">
      <alignment horizontal="left"/>
      <protection locked="0"/>
    </xf>
    <xf numFmtId="0" fontId="81" fillId="0" borderId="0" xfId="0" applyFont="1" applyAlignment="1" applyProtection="1">
      <alignment horizontal="center" vertical="center"/>
      <protection locked="0"/>
    </xf>
    <xf numFmtId="0" fontId="83" fillId="25" borderId="13" xfId="0" applyFont="1" applyFill="1" applyBorder="1" applyAlignment="1">
      <alignment vertical="top" wrapText="1"/>
    </xf>
    <xf numFmtId="0" fontId="83" fillId="25" borderId="13" xfId="0" applyFont="1" applyFill="1" applyBorder="1" applyAlignment="1">
      <alignment horizontal="center" vertical="top" wrapText="1" readingOrder="1"/>
    </xf>
    <xf numFmtId="0" fontId="83" fillId="25" borderId="13" xfId="0" applyFont="1" applyFill="1" applyBorder="1" applyAlignment="1">
      <alignment horizontal="center" vertical="center" wrapText="1"/>
    </xf>
    <xf numFmtId="0" fontId="83" fillId="25" borderId="13" xfId="0" applyFont="1" applyFill="1" applyBorder="1" applyAlignment="1">
      <alignment horizontal="center" vertical="center" wrapText="1" readingOrder="1"/>
    </xf>
    <xf numFmtId="0" fontId="84" fillId="0" borderId="13" xfId="0" applyFont="1" applyBorder="1" applyAlignment="1">
      <alignment horizontal="center" vertical="center" wrapText="1" readingOrder="1"/>
    </xf>
    <xf numFmtId="0" fontId="84" fillId="0" borderId="13" xfId="0" applyFont="1" applyBorder="1" applyAlignment="1">
      <alignment horizontal="left" vertical="center" wrapText="1" readingOrder="1"/>
    </xf>
    <xf numFmtId="0" fontId="84" fillId="0" borderId="13" xfId="0" applyFont="1" applyBorder="1" applyAlignment="1">
      <alignment vertical="center" wrapText="1"/>
    </xf>
    <xf numFmtId="0" fontId="81" fillId="0" borderId="13" xfId="0" applyFont="1" applyBorder="1" applyAlignment="1">
      <alignment vertical="center" wrapText="1"/>
    </xf>
    <xf numFmtId="0" fontId="84" fillId="0" borderId="80" xfId="0" applyFont="1" applyBorder="1" applyAlignment="1">
      <alignment horizontal="center" vertical="center" wrapText="1"/>
    </xf>
    <xf numFmtId="0" fontId="84" fillId="0" borderId="60" xfId="0" applyFont="1" applyBorder="1" applyAlignment="1">
      <alignment horizontal="center" vertical="center" wrapText="1" readingOrder="1"/>
    </xf>
    <xf numFmtId="0" fontId="88" fillId="0" borderId="13" xfId="0" applyFont="1" applyBorder="1" applyAlignment="1">
      <alignment vertical="center" wrapText="1"/>
    </xf>
    <xf numFmtId="0" fontId="84" fillId="0" borderId="80" xfId="0" applyFont="1" applyBorder="1" applyAlignment="1">
      <alignment horizontal="left" vertical="center" wrapText="1"/>
    </xf>
    <xf numFmtId="0" fontId="81" fillId="0" borderId="13" xfId="0" applyFont="1" applyBorder="1" applyAlignment="1">
      <alignment horizontal="left" vertical="center" wrapText="1"/>
    </xf>
    <xf numFmtId="0" fontId="89" fillId="26" borderId="82" xfId="0" applyFont="1" applyFill="1" applyBorder="1" applyAlignment="1">
      <alignment vertical="top" wrapText="1"/>
    </xf>
    <xf numFmtId="0" fontId="89" fillId="26" borderId="89" xfId="0" applyFont="1" applyFill="1" applyBorder="1" applyAlignment="1">
      <alignment horizontal="center" vertical="top" wrapText="1" readingOrder="1"/>
    </xf>
    <xf numFmtId="0" fontId="83" fillId="26" borderId="80" xfId="0" applyFont="1" applyFill="1" applyBorder="1" applyAlignment="1">
      <alignment horizontal="center" vertical="top" wrapText="1"/>
    </xf>
    <xf numFmtId="0" fontId="83" fillId="26" borderId="80" xfId="0" applyFont="1" applyFill="1" applyBorder="1" applyAlignment="1">
      <alignment horizontal="center" vertical="top" wrapText="1" readingOrder="1"/>
    </xf>
    <xf numFmtId="0" fontId="88" fillId="0" borderId="13" xfId="0" applyFont="1" applyBorder="1" applyAlignment="1">
      <alignment horizontal="center" vertical="center" wrapText="1" readingOrder="1"/>
    </xf>
    <xf numFmtId="0" fontId="81" fillId="0" borderId="13" xfId="0" applyFont="1" applyBorder="1" applyAlignment="1">
      <alignment horizontal="center" vertical="center" wrapText="1" readingOrder="1"/>
    </xf>
    <xf numFmtId="0" fontId="81" fillId="0" borderId="13" xfId="0" applyFont="1" applyBorder="1" applyAlignment="1">
      <alignment vertical="center" wrapText="1" readingOrder="1"/>
    </xf>
    <xf numFmtId="0" fontId="81" fillId="0" borderId="0" xfId="0" applyFont="1" applyAlignment="1">
      <alignment vertical="center" wrapText="1"/>
    </xf>
    <xf numFmtId="0" fontId="81" fillId="0" borderId="84" xfId="0" applyFont="1" applyBorder="1" applyAlignment="1">
      <alignment horizontal="center" vertical="center" wrapText="1" readingOrder="1"/>
    </xf>
    <xf numFmtId="0" fontId="81" fillId="0" borderId="114" xfId="0" applyFont="1" applyBorder="1" applyAlignment="1">
      <alignment vertical="center" wrapText="1" readingOrder="1"/>
    </xf>
    <xf numFmtId="0" fontId="81" fillId="0" borderId="115" xfId="0" applyFont="1" applyBorder="1" applyAlignment="1">
      <alignment horizontal="center" vertical="center" wrapText="1" readingOrder="1"/>
    </xf>
    <xf numFmtId="0" fontId="81" fillId="0" borderId="116" xfId="0" applyFont="1" applyBorder="1" applyAlignment="1">
      <alignment vertical="center" wrapText="1" readingOrder="1"/>
    </xf>
    <xf numFmtId="0" fontId="81" fillId="0" borderId="114" xfId="0" applyFont="1" applyBorder="1" applyAlignment="1">
      <alignment horizontal="left" vertical="center" wrapText="1"/>
    </xf>
    <xf numFmtId="0" fontId="81" fillId="0" borderId="13" xfId="0" applyFont="1" applyBorder="1" applyAlignment="1">
      <alignment horizontal="left" vertical="center" wrapText="1" readingOrder="1"/>
    </xf>
    <xf numFmtId="0" fontId="81" fillId="0" borderId="13" xfId="0" applyFont="1" applyBorder="1" applyAlignment="1">
      <alignment vertical="top" wrapText="1"/>
    </xf>
    <xf numFmtId="0" fontId="90" fillId="0" borderId="0" xfId="0" applyFont="1"/>
    <xf numFmtId="0" fontId="88" fillId="0" borderId="13" xfId="0" applyFont="1" applyBorder="1" applyAlignment="1">
      <alignment vertical="top" wrapText="1" readingOrder="1"/>
    </xf>
    <xf numFmtId="0" fontId="81" fillId="0" borderId="13" xfId="0" applyFont="1" applyBorder="1" applyAlignment="1">
      <alignment horizontal="left" vertical="top" wrapText="1"/>
    </xf>
    <xf numFmtId="0" fontId="84" fillId="0" borderId="78" xfId="0" applyFont="1" applyBorder="1" applyAlignment="1">
      <alignment horizontal="center" vertical="center" wrapText="1"/>
    </xf>
    <xf numFmtId="0" fontId="88" fillId="0" borderId="13" xfId="0" applyFont="1" applyBorder="1" applyAlignment="1">
      <alignment horizontal="left" vertical="center" wrapText="1"/>
    </xf>
    <xf numFmtId="0" fontId="88" fillId="0" borderId="80" xfId="0" applyFont="1" applyBorder="1" applyAlignment="1">
      <alignment vertical="center" wrapText="1"/>
    </xf>
    <xf numFmtId="0" fontId="91" fillId="0" borderId="80" xfId="0" applyFont="1" applyBorder="1" applyAlignment="1">
      <alignment vertical="center" wrapText="1"/>
    </xf>
    <xf numFmtId="0" fontId="84" fillId="0" borderId="79" xfId="0" applyFont="1" applyBorder="1" applyAlignment="1">
      <alignment horizontal="center" vertical="center" wrapText="1"/>
    </xf>
    <xf numFmtId="0" fontId="84" fillId="0" borderId="13" xfId="0" applyFont="1" applyBorder="1" applyAlignment="1">
      <alignment horizontal="center" vertical="center" wrapText="1"/>
    </xf>
    <xf numFmtId="0" fontId="81" fillId="0" borderId="80" xfId="0" applyFont="1" applyBorder="1" applyAlignment="1">
      <alignment horizontal="left" vertical="center" wrapText="1"/>
    </xf>
    <xf numFmtId="0" fontId="81" fillId="0" borderId="60" xfId="0" applyFont="1" applyBorder="1" applyAlignment="1">
      <alignment horizontal="left" vertical="center" wrapText="1"/>
    </xf>
    <xf numFmtId="0" fontId="84" fillId="0" borderId="115" xfId="0" applyFont="1" applyBorder="1" applyAlignment="1">
      <alignment horizontal="center" vertical="center" wrapText="1"/>
    </xf>
    <xf numFmtId="0" fontId="81" fillId="0" borderId="13" xfId="0" applyFont="1" applyBorder="1"/>
    <xf numFmtId="0" fontId="93" fillId="5" borderId="13" xfId="0" applyFont="1" applyFill="1" applyBorder="1" applyAlignment="1">
      <alignment horizontal="center" vertical="center" wrapText="1"/>
    </xf>
    <xf numFmtId="0" fontId="93" fillId="5" borderId="13" xfId="0" applyFont="1" applyFill="1" applyBorder="1" applyAlignment="1">
      <alignment horizontal="center" vertical="center"/>
    </xf>
    <xf numFmtId="0" fontId="93" fillId="5" borderId="13" xfId="0" applyFont="1" applyFill="1" applyBorder="1" applyAlignment="1">
      <alignment vertical="center" wrapText="1"/>
    </xf>
    <xf numFmtId="0" fontId="94" fillId="5" borderId="13" xfId="0" applyFont="1" applyFill="1" applyBorder="1" applyAlignment="1">
      <alignment horizontal="center"/>
    </xf>
    <xf numFmtId="0" fontId="93" fillId="5" borderId="13" xfId="0" applyFont="1" applyFill="1" applyBorder="1" applyAlignment="1">
      <alignment horizontal="center"/>
    </xf>
    <xf numFmtId="0" fontId="84" fillId="0" borderId="0" xfId="0" applyFont="1" applyAlignment="1">
      <alignment horizontal="left" vertical="center" wrapText="1" readingOrder="1"/>
    </xf>
    <xf numFmtId="0" fontId="84" fillId="0" borderId="0" xfId="0" applyFont="1" applyAlignment="1">
      <alignment vertical="center" wrapText="1"/>
    </xf>
    <xf numFmtId="0" fontId="81" fillId="0" borderId="0" xfId="0" applyFont="1" applyAlignment="1">
      <alignment vertical="center" wrapText="1" readingOrder="1"/>
    </xf>
    <xf numFmtId="0" fontId="94" fillId="0" borderId="13" xfId="0" applyFont="1" applyBorder="1" applyAlignment="1">
      <alignment horizontal="center" vertical="center" wrapText="1"/>
    </xf>
    <xf numFmtId="0" fontId="95" fillId="0" borderId="13" xfId="0" applyFont="1" applyBorder="1" applyAlignment="1">
      <alignment horizontal="center" vertical="center" wrapText="1"/>
    </xf>
    <xf numFmtId="0" fontId="54" fillId="0" borderId="13" xfId="0" applyFont="1" applyBorder="1" applyAlignment="1">
      <alignment horizontal="left" vertical="center" wrapText="1"/>
    </xf>
    <xf numFmtId="0" fontId="81" fillId="0" borderId="0" xfId="0" applyFont="1" applyAlignment="1">
      <alignment vertical="top" wrapText="1"/>
    </xf>
    <xf numFmtId="0" fontId="53" fillId="0" borderId="13" xfId="0" applyFont="1" applyBorder="1" applyAlignment="1">
      <alignment horizontal="center" vertical="center" wrapText="1"/>
    </xf>
    <xf numFmtId="0" fontId="93" fillId="0" borderId="13" xfId="0" applyFont="1" applyBorder="1" applyAlignment="1">
      <alignment horizontal="center" vertical="center" wrapText="1"/>
    </xf>
    <xf numFmtId="0" fontId="88" fillId="0" borderId="0" xfId="0" applyFont="1" applyAlignment="1">
      <alignment vertical="top" wrapText="1" readingOrder="1"/>
    </xf>
    <xf numFmtId="0" fontId="88" fillId="0" borderId="0" xfId="0" applyFont="1" applyAlignment="1">
      <alignment vertical="center" wrapText="1"/>
    </xf>
    <xf numFmtId="0" fontId="81" fillId="0" borderId="0" xfId="0" applyFont="1" applyAlignment="1">
      <alignment horizontal="center" vertical="center" wrapText="1"/>
    </xf>
    <xf numFmtId="0" fontId="81" fillId="0" borderId="0" xfId="0" applyFont="1" applyAlignment="1">
      <alignment horizontal="left" vertical="center" wrapText="1"/>
    </xf>
    <xf numFmtId="0" fontId="81" fillId="0" borderId="0" xfId="0" applyFont="1" applyAlignment="1">
      <alignment horizontal="left" vertical="center" wrapText="1" readingOrder="1"/>
    </xf>
    <xf numFmtId="0" fontId="88" fillId="0" borderId="0" xfId="0" applyFont="1" applyAlignment="1">
      <alignment horizontal="left" vertical="center" wrapText="1"/>
    </xf>
    <xf numFmtId="0" fontId="53" fillId="0" borderId="13" xfId="0" applyFont="1" applyBorder="1" applyAlignment="1">
      <alignment horizontal="center"/>
    </xf>
    <xf numFmtId="0" fontId="52" fillId="0" borderId="13" xfId="0" applyFont="1" applyBorder="1" applyAlignment="1">
      <alignment horizontal="center"/>
    </xf>
    <xf numFmtId="0" fontId="8" fillId="0" borderId="13" xfId="0" applyFont="1" applyBorder="1" applyAlignment="1">
      <alignment horizontal="left" vertical="center" wrapText="1"/>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6"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84" fillId="0" borderId="80" xfId="0" applyFont="1" applyBorder="1" applyAlignment="1">
      <alignment horizontal="center" vertical="center" wrapText="1"/>
    </xf>
    <xf numFmtId="0" fontId="84" fillId="0" borderId="78" xfId="0" applyFont="1" applyBorder="1" applyAlignment="1">
      <alignment horizontal="center" vertical="center" wrapText="1"/>
    </xf>
    <xf numFmtId="0" fontId="84" fillId="0" borderId="80" xfId="0" applyFont="1" applyBorder="1" applyAlignment="1">
      <alignment horizontal="left" vertical="center" wrapText="1"/>
    </xf>
    <xf numFmtId="0" fontId="84" fillId="0" borderId="78" xfId="0" applyFont="1" applyBorder="1" applyAlignment="1">
      <alignment horizontal="left" vertical="center" wrapText="1"/>
    </xf>
    <xf numFmtId="0" fontId="84" fillId="0" borderId="60" xfId="0" applyFont="1" applyBorder="1" applyAlignment="1">
      <alignment horizontal="left" vertical="center" wrapText="1"/>
    </xf>
    <xf numFmtId="0" fontId="88" fillId="0" borderId="80" xfId="0" applyFont="1" applyBorder="1" applyAlignment="1">
      <alignment horizontal="center" vertical="center" wrapText="1"/>
    </xf>
    <xf numFmtId="0" fontId="88" fillId="0" borderId="78" xfId="0" applyFont="1" applyBorder="1" applyAlignment="1">
      <alignment horizontal="center" vertical="center" wrapText="1"/>
    </xf>
    <xf numFmtId="0" fontId="84" fillId="0" borderId="80" xfId="0" applyFont="1" applyBorder="1" applyAlignment="1">
      <alignment vertical="center" wrapText="1"/>
    </xf>
    <xf numFmtId="0" fontId="84" fillId="0" borderId="78" xfId="0" applyFont="1" applyBorder="1" applyAlignment="1">
      <alignment vertical="center" wrapText="1"/>
    </xf>
    <xf numFmtId="0" fontId="84" fillId="0" borderId="60" xfId="0" applyFont="1" applyBorder="1" applyAlignment="1">
      <alignment vertical="center" wrapText="1"/>
    </xf>
    <xf numFmtId="0" fontId="85" fillId="4" borderId="13" xfId="0" applyFont="1" applyFill="1" applyBorder="1" applyAlignment="1">
      <alignment horizontal="center" vertical="top" wrapText="1" readingOrder="1"/>
    </xf>
    <xf numFmtId="0" fontId="84" fillId="0" borderId="80" xfId="0" applyFont="1" applyBorder="1" applyAlignment="1">
      <alignment horizontal="center" vertical="center" wrapText="1" readingOrder="1"/>
    </xf>
    <xf numFmtId="0" fontId="84" fillId="0" borderId="60" xfId="0" applyFont="1" applyBorder="1" applyAlignment="1">
      <alignment horizontal="center" vertical="center" wrapText="1" readingOrder="1"/>
    </xf>
    <xf numFmtId="0" fontId="88" fillId="0" borderId="60" xfId="0" applyFont="1" applyBorder="1" applyAlignment="1">
      <alignment horizontal="center" vertical="center" wrapText="1"/>
    </xf>
    <xf numFmtId="0" fontId="84" fillId="0" borderId="80" xfId="0" applyFont="1" applyBorder="1" applyAlignment="1">
      <alignment horizontal="center" vertical="top" wrapText="1"/>
    </xf>
    <xf numFmtId="0" fontId="84" fillId="0" borderId="60" xfId="0" applyFont="1" applyBorder="1" applyAlignment="1">
      <alignment horizontal="center" vertical="top" wrapText="1"/>
    </xf>
    <xf numFmtId="0" fontId="84" fillId="0" borderId="80" xfId="0" applyFont="1" applyBorder="1" applyAlignment="1">
      <alignment vertical="center"/>
    </xf>
    <xf numFmtId="0" fontId="84" fillId="0" borderId="60" xfId="0" applyFont="1" applyBorder="1" applyAlignment="1">
      <alignment vertical="center"/>
    </xf>
    <xf numFmtId="0" fontId="82" fillId="0" borderId="0" xfId="0" applyFont="1" applyAlignment="1" applyProtection="1">
      <alignment horizontal="center" vertical="center"/>
      <protection locked="0"/>
    </xf>
    <xf numFmtId="0" fontId="83" fillId="0" borderId="0" xfId="0" applyFont="1" applyAlignment="1" applyProtection="1">
      <alignment horizontal="left" vertical="center" wrapText="1"/>
      <protection locked="0"/>
    </xf>
    <xf numFmtId="0" fontId="83" fillId="0" borderId="106" xfId="0" applyFont="1" applyBorder="1" applyAlignment="1" applyProtection="1">
      <alignment horizontal="left" vertical="center" wrapText="1"/>
      <protection locked="0"/>
    </xf>
    <xf numFmtId="0" fontId="83" fillId="0" borderId="107" xfId="0" applyFont="1" applyBorder="1" applyAlignment="1" applyProtection="1">
      <alignment vertical="center"/>
      <protection locked="0"/>
    </xf>
    <xf numFmtId="0" fontId="83" fillId="0" borderId="110" xfId="0" applyFont="1" applyBorder="1" applyAlignment="1" applyProtection="1">
      <alignment vertical="center"/>
      <protection locked="0"/>
    </xf>
    <xf numFmtId="0" fontId="83" fillId="0" borderId="106" xfId="0" applyFont="1" applyBorder="1" applyAlignment="1" applyProtection="1">
      <alignment horizontal="center" vertical="center"/>
      <protection locked="0"/>
    </xf>
    <xf numFmtId="0" fontId="83" fillId="0" borderId="108" xfId="0" applyFont="1" applyBorder="1" applyAlignment="1" applyProtection="1">
      <alignment horizontal="center" vertical="center" wrapText="1"/>
      <protection locked="0"/>
    </xf>
    <xf numFmtId="0" fontId="83" fillId="0" borderId="109" xfId="0" applyFont="1" applyBorder="1" applyAlignment="1" applyProtection="1">
      <alignment horizontal="center" vertical="center" wrapText="1"/>
      <protection locked="0"/>
    </xf>
    <xf numFmtId="0" fontId="83" fillId="0" borderId="111" xfId="0" applyFont="1" applyBorder="1" applyAlignment="1" applyProtection="1">
      <alignment horizontal="left" vertical="center" wrapText="1"/>
      <protection locked="0"/>
    </xf>
    <xf numFmtId="0" fontId="83" fillId="0" borderId="112" xfId="0" applyFont="1" applyBorder="1" applyAlignment="1" applyProtection="1">
      <alignment horizontal="left" vertical="center" wrapText="1"/>
      <protection locked="0"/>
    </xf>
    <xf numFmtId="0" fontId="85" fillId="4" borderId="60" xfId="0" applyFont="1" applyFill="1" applyBorder="1" applyAlignment="1">
      <alignment horizontal="center" vertical="top" wrapText="1" readingOrder="1"/>
    </xf>
    <xf numFmtId="0" fontId="81" fillId="0" borderId="80" xfId="0" applyFont="1" applyBorder="1" applyAlignment="1">
      <alignment horizontal="center" vertical="center" wrapText="1"/>
    </xf>
    <xf numFmtId="0" fontId="81" fillId="0" borderId="60" xfId="0" applyFont="1" applyBorder="1" applyAlignment="1">
      <alignment horizontal="center" vertical="center" wrapText="1"/>
    </xf>
    <xf numFmtId="0" fontId="84" fillId="0" borderId="60" xfId="0" applyFont="1" applyBorder="1" applyAlignment="1">
      <alignment horizontal="center" vertical="center" wrapText="1"/>
    </xf>
    <xf numFmtId="0" fontId="50" fillId="0" borderId="0" xfId="0" applyFont="1" applyAlignment="1">
      <alignment horizontal="center" wrapText="1"/>
    </xf>
    <xf numFmtId="0" fontId="51" fillId="0" borderId="0" xfId="0" applyFont="1" applyAlignment="1">
      <alignment horizontal="center"/>
    </xf>
    <xf numFmtId="0" fontId="93" fillId="5" borderId="13" xfId="0" applyFont="1" applyFill="1" applyBorder="1" applyAlignment="1">
      <alignment horizontal="center" vertical="center"/>
    </xf>
    <xf numFmtId="0" fontId="92" fillId="4" borderId="13" xfId="0" applyFont="1" applyFill="1" applyBorder="1" applyAlignment="1">
      <alignment horizontal="center"/>
    </xf>
    <xf numFmtId="0" fontId="81" fillId="0" borderId="0" xfId="0" applyFont="1" applyAlignment="1">
      <alignment horizontal="center"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1" fillId="0" borderId="0" xfId="0" applyFont="1" applyAlignment="1">
      <alignment horizontal="center" vertical="center"/>
    </xf>
    <xf numFmtId="0" fontId="57"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71" fillId="0" borderId="67" xfId="0" applyFont="1" applyBorder="1" applyAlignment="1">
      <alignment horizontal="center" vertical="center" wrapText="1"/>
    </xf>
    <xf numFmtId="0" fontId="71" fillId="0" borderId="68" xfId="0" applyFont="1" applyBorder="1" applyAlignment="1">
      <alignment horizontal="center" vertical="center"/>
    </xf>
    <xf numFmtId="0" fontId="71" fillId="0" borderId="69" xfId="0" applyFont="1" applyBorder="1" applyAlignment="1">
      <alignment horizontal="center" vertical="center"/>
    </xf>
    <xf numFmtId="0" fontId="71" fillId="0" borderId="20" xfId="0" applyFont="1" applyBorder="1" applyAlignment="1">
      <alignment horizontal="center" vertical="center" wrapText="1"/>
    </xf>
    <xf numFmtId="0" fontId="71" fillId="0" borderId="0" xfId="0" applyFont="1" applyAlignment="1">
      <alignment horizontal="center" vertical="center"/>
    </xf>
    <xf numFmtId="0" fontId="71" fillId="0" borderId="21" xfId="0" applyFont="1" applyBorder="1" applyAlignment="1">
      <alignment horizontal="center" vertical="center"/>
    </xf>
    <xf numFmtId="0" fontId="71" fillId="0" borderId="20" xfId="0" applyFont="1" applyBorder="1" applyAlignment="1">
      <alignment horizontal="center" vertical="center"/>
    </xf>
    <xf numFmtId="0" fontId="71" fillId="0" borderId="43" xfId="0" applyFont="1" applyBorder="1" applyAlignment="1">
      <alignment horizontal="center" vertical="center"/>
    </xf>
    <xf numFmtId="0" fontId="71" fillId="0" borderId="44" xfId="0" applyFont="1" applyBorder="1" applyAlignment="1">
      <alignment horizontal="center" vertical="center"/>
    </xf>
    <xf numFmtId="0" fontId="71" fillId="0" borderId="45" xfId="0" applyFont="1" applyBorder="1" applyAlignment="1">
      <alignment horizontal="center" vertical="center"/>
    </xf>
    <xf numFmtId="0" fontId="73" fillId="22" borderId="70" xfId="0" applyFont="1" applyFill="1" applyBorder="1" applyAlignment="1">
      <alignment horizontal="center" vertical="center" wrapText="1" readingOrder="1"/>
    </xf>
    <xf numFmtId="0" fontId="73" fillId="22" borderId="71" xfId="0" applyFont="1" applyFill="1" applyBorder="1" applyAlignment="1">
      <alignment horizontal="center" vertical="center" wrapText="1" readingOrder="1"/>
    </xf>
    <xf numFmtId="0" fontId="73" fillId="22" borderId="73" xfId="0" applyFont="1" applyFill="1" applyBorder="1" applyAlignment="1">
      <alignment horizontal="center" vertical="center" wrapText="1" readingOrder="1"/>
    </xf>
    <xf numFmtId="0" fontId="73" fillId="22" borderId="0" xfId="0" applyFont="1" applyFill="1" applyAlignment="1">
      <alignment horizontal="center" vertical="center" wrapText="1" readingOrder="1"/>
    </xf>
    <xf numFmtId="0" fontId="73" fillId="22" borderId="74" xfId="0" applyFont="1" applyFill="1" applyBorder="1" applyAlignment="1">
      <alignment horizontal="center" vertical="center" wrapText="1" readingOrder="1"/>
    </xf>
    <xf numFmtId="0" fontId="73" fillId="22" borderId="75" xfId="0" applyFont="1" applyFill="1" applyBorder="1" applyAlignment="1">
      <alignment horizontal="center" vertical="center" wrapText="1" readingOrder="1"/>
    </xf>
    <xf numFmtId="0" fontId="73" fillId="22" borderId="76" xfId="0" applyFont="1" applyFill="1" applyBorder="1" applyAlignment="1">
      <alignment horizontal="center" vertical="center" wrapText="1" readingOrder="1"/>
    </xf>
    <xf numFmtId="0" fontId="73" fillId="22"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3" fillId="8" borderId="70" xfId="0" applyFont="1" applyFill="1" applyBorder="1" applyAlignment="1">
      <alignment horizontal="center" vertical="center" wrapText="1" readingOrder="1"/>
    </xf>
    <xf numFmtId="0" fontId="73" fillId="8" borderId="71" xfId="0" applyFont="1" applyFill="1" applyBorder="1" applyAlignment="1">
      <alignment horizontal="center" vertical="center" wrapText="1" readingOrder="1"/>
    </xf>
    <xf numFmtId="0" fontId="73" fillId="8" borderId="73" xfId="0" applyFont="1" applyFill="1" applyBorder="1" applyAlignment="1">
      <alignment horizontal="center" vertical="center" wrapText="1" readingOrder="1"/>
    </xf>
    <xf numFmtId="0" fontId="73" fillId="8" borderId="0" xfId="0" applyFont="1" applyFill="1" applyAlignment="1">
      <alignment horizontal="center" vertical="center" wrapText="1" readingOrder="1"/>
    </xf>
    <xf numFmtId="0" fontId="73" fillId="8" borderId="74" xfId="0" applyFont="1" applyFill="1" applyBorder="1" applyAlignment="1">
      <alignment horizontal="center" vertical="center" wrapText="1" readingOrder="1"/>
    </xf>
    <xf numFmtId="0" fontId="73" fillId="8" borderId="75" xfId="0" applyFont="1" applyFill="1" applyBorder="1" applyAlignment="1">
      <alignment horizontal="center" vertical="center" wrapText="1" readingOrder="1"/>
    </xf>
    <xf numFmtId="0" fontId="73" fillId="8" borderId="76" xfId="0" applyFont="1" applyFill="1" applyBorder="1" applyAlignment="1">
      <alignment horizontal="center" vertical="center" wrapText="1" readingOrder="1"/>
    </xf>
    <xf numFmtId="0" fontId="73"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1" fillId="0" borderId="68" xfId="0" applyFont="1" applyBorder="1" applyAlignment="1">
      <alignment horizontal="center" vertical="center" wrapText="1"/>
    </xf>
    <xf numFmtId="0" fontId="2" fillId="0" borderId="0" xfId="0" applyFont="1" applyAlignment="1">
      <alignment horizontal="center" vertical="center" wrapText="1"/>
    </xf>
    <xf numFmtId="0" fontId="72"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2" fillId="14" borderId="0" xfId="0" applyFont="1" applyFill="1" applyAlignment="1">
      <alignment horizontal="center" vertical="center" textRotation="90" wrapText="1" readingOrder="1"/>
    </xf>
    <xf numFmtId="0" fontId="72" fillId="14" borderId="21" xfId="0" applyFont="1" applyFill="1" applyBorder="1" applyAlignment="1">
      <alignment horizontal="center" vertical="center" textRotation="90" wrapText="1" readingOrder="1"/>
    </xf>
    <xf numFmtId="0" fontId="73" fillId="16" borderId="70" xfId="0" applyFont="1" applyFill="1" applyBorder="1" applyAlignment="1">
      <alignment horizontal="center" vertical="center" wrapText="1" readingOrder="1"/>
    </xf>
    <xf numFmtId="0" fontId="73" fillId="16" borderId="71" xfId="0" applyFont="1" applyFill="1" applyBorder="1" applyAlignment="1">
      <alignment horizontal="center" vertical="center" wrapText="1" readingOrder="1"/>
    </xf>
    <xf numFmtId="0" fontId="73" fillId="16" borderId="72" xfId="0" applyFont="1" applyFill="1" applyBorder="1" applyAlignment="1">
      <alignment horizontal="center" vertical="center" wrapText="1" readingOrder="1"/>
    </xf>
    <xf numFmtId="0" fontId="73" fillId="16" borderId="73" xfId="0" applyFont="1" applyFill="1" applyBorder="1" applyAlignment="1">
      <alignment horizontal="center" vertical="center" wrapText="1" readingOrder="1"/>
    </xf>
    <xf numFmtId="0" fontId="73" fillId="16" borderId="0" xfId="0" applyFont="1" applyFill="1" applyAlignment="1">
      <alignment horizontal="center" vertical="center" wrapText="1" readingOrder="1"/>
    </xf>
    <xf numFmtId="0" fontId="73" fillId="16" borderId="74" xfId="0" applyFont="1" applyFill="1" applyBorder="1" applyAlignment="1">
      <alignment horizontal="center" vertical="center" wrapText="1" readingOrder="1"/>
    </xf>
    <xf numFmtId="0" fontId="73" fillId="16" borderId="75" xfId="0" applyFont="1" applyFill="1" applyBorder="1" applyAlignment="1">
      <alignment horizontal="center" vertical="center" wrapText="1" readingOrder="1"/>
    </xf>
    <xf numFmtId="0" fontId="73" fillId="16" borderId="76" xfId="0" applyFont="1" applyFill="1" applyBorder="1" applyAlignment="1">
      <alignment horizontal="center" vertical="center" wrapText="1" readingOrder="1"/>
    </xf>
    <xf numFmtId="0" fontId="73" fillId="16" borderId="77" xfId="0" applyFont="1" applyFill="1" applyBorder="1" applyAlignment="1">
      <alignment horizontal="center" vertical="center" wrapText="1" readingOrder="1"/>
    </xf>
    <xf numFmtId="0" fontId="73" fillId="15" borderId="70" xfId="0" applyFont="1" applyFill="1" applyBorder="1" applyAlignment="1">
      <alignment horizontal="center" vertical="center" wrapText="1" readingOrder="1"/>
    </xf>
    <xf numFmtId="0" fontId="73" fillId="15" borderId="71" xfId="0" applyFont="1" applyFill="1" applyBorder="1" applyAlignment="1">
      <alignment horizontal="center" vertical="center" wrapText="1" readingOrder="1"/>
    </xf>
    <xf numFmtId="0" fontId="73" fillId="15" borderId="73" xfId="0" applyFont="1" applyFill="1" applyBorder="1" applyAlignment="1">
      <alignment horizontal="center" vertical="center" wrapText="1" readingOrder="1"/>
    </xf>
    <xf numFmtId="0" fontId="73" fillId="15" borderId="0" xfId="0" applyFont="1" applyFill="1" applyAlignment="1">
      <alignment horizontal="center" vertical="center" wrapText="1" readingOrder="1"/>
    </xf>
    <xf numFmtId="0" fontId="73" fillId="15" borderId="75" xfId="0" applyFont="1" applyFill="1" applyBorder="1" applyAlignment="1">
      <alignment horizontal="center" vertical="center" wrapText="1" readingOrder="1"/>
    </xf>
    <xf numFmtId="0" fontId="73" fillId="15" borderId="76" xfId="0" applyFont="1" applyFill="1" applyBorder="1" applyAlignment="1">
      <alignment horizontal="center" vertical="center" wrapText="1" readingOrder="1"/>
    </xf>
    <xf numFmtId="0" fontId="33" fillId="3" borderId="82"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0" fillId="0" borderId="80"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80" xfId="0" applyBorder="1" applyAlignment="1">
      <alignment horizontal="center" vertical="center" wrapText="1"/>
    </xf>
    <xf numFmtId="0" fontId="0" fillId="0" borderId="78" xfId="0"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wrapText="1"/>
    </xf>
    <xf numFmtId="9" fontId="0" fillId="0" borderId="80"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60" xfId="0" applyBorder="1" applyAlignment="1">
      <alignment horizontal="center" vertical="center"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6" fillId="4" borderId="2" xfId="0" applyFont="1" applyFill="1" applyBorder="1" applyAlignment="1">
      <alignment horizontal="center" vertical="center"/>
    </xf>
    <xf numFmtId="0" fontId="66" fillId="4" borderId="0" xfId="0" applyFont="1" applyFill="1" applyAlignment="1">
      <alignment horizontal="center" vertical="center"/>
    </xf>
    <xf numFmtId="0" fontId="7" fillId="3" borderId="13" xfId="0" applyFont="1" applyFill="1" applyBorder="1" applyAlignment="1">
      <alignment horizontal="center" vertical="center"/>
    </xf>
    <xf numFmtId="0" fontId="4" fillId="4" borderId="85"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13" xfId="0" applyBorder="1" applyAlignment="1">
      <alignment horizontal="center" vertical="center" wrapText="1"/>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 xfId="0" applyFont="1" applyFill="1" applyBorder="1" applyAlignment="1">
      <alignment horizontal="center" vertical="center"/>
    </xf>
    <xf numFmtId="0" fontId="4" fillId="4" borderId="81"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9" xfId="0" applyFont="1" applyFill="1" applyBorder="1" applyAlignment="1">
      <alignment horizontal="center" vertical="center" textRotation="90" wrapText="1"/>
    </xf>
    <xf numFmtId="0" fontId="4" fillId="4" borderId="81"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left" vertical="center" wrapText="1"/>
    </xf>
    <xf numFmtId="0" fontId="65" fillId="0" borderId="13" xfId="0" applyFont="1" applyBorder="1" applyAlignment="1">
      <alignment horizontal="center" vertical="center" wrapText="1"/>
    </xf>
    <xf numFmtId="0" fontId="0" fillId="0" borderId="80"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65" fillId="0" borderId="80" xfId="0" applyFont="1" applyBorder="1" applyAlignment="1">
      <alignment horizontal="center" vertical="center" wrapText="1"/>
    </xf>
    <xf numFmtId="0" fontId="0" fillId="0" borderId="84" xfId="0" applyBorder="1" applyAlignment="1">
      <alignment horizontal="center" vertical="center" wrapText="1"/>
    </xf>
    <xf numFmtId="0" fontId="75" fillId="0" borderId="96" xfId="0" applyFont="1" applyBorder="1" applyAlignment="1" applyProtection="1">
      <alignment horizontal="center" vertical="center" wrapText="1"/>
      <protection locked="0"/>
    </xf>
    <xf numFmtId="0" fontId="75" fillId="0" borderId="78" xfId="0" applyFont="1" applyBorder="1" applyAlignment="1" applyProtection="1">
      <alignment horizontal="center" vertical="center" wrapText="1"/>
      <protection locked="0"/>
    </xf>
    <xf numFmtId="0" fontId="75" fillId="0" borderId="99" xfId="0" applyFont="1" applyBorder="1" applyAlignment="1" applyProtection="1">
      <alignment horizontal="center" vertical="center" wrapText="1"/>
      <protection locked="0"/>
    </xf>
    <xf numFmtId="0" fontId="75" fillId="0" borderId="96" xfId="0" applyFont="1" applyBorder="1" applyAlignment="1" applyProtection="1">
      <alignment horizontal="center" vertical="center"/>
      <protection locked="0"/>
    </xf>
    <xf numFmtId="0" fontId="75" fillId="0" borderId="78" xfId="0" applyFont="1" applyBorder="1" applyAlignment="1" applyProtection="1">
      <alignment horizontal="center" vertical="center"/>
      <protection locked="0"/>
    </xf>
    <xf numFmtId="0" fontId="75" fillId="0" borderId="99" xfId="0" applyFont="1" applyBorder="1" applyAlignment="1" applyProtection="1">
      <alignment horizontal="center" vertical="center"/>
      <protection locked="0"/>
    </xf>
    <xf numFmtId="0" fontId="76" fillId="4" borderId="92" xfId="0" applyFont="1" applyFill="1" applyBorder="1" applyAlignment="1">
      <alignment horizontal="center" vertical="center"/>
    </xf>
    <xf numFmtId="0" fontId="76" fillId="4" borderId="102" xfId="0" applyFont="1" applyFill="1" applyBorder="1" applyAlignment="1">
      <alignment horizontal="center" vertical="center"/>
    </xf>
    <xf numFmtId="0" fontId="76" fillId="4" borderId="93" xfId="0" applyFont="1" applyFill="1" applyBorder="1" applyAlignment="1">
      <alignment horizontal="center" vertical="center"/>
    </xf>
    <xf numFmtId="0" fontId="76" fillId="20" borderId="90" xfId="0" applyFont="1" applyFill="1" applyBorder="1" applyAlignment="1" applyProtection="1">
      <alignment horizontal="center" vertical="center" wrapText="1"/>
      <protection locked="0"/>
    </xf>
    <xf numFmtId="0" fontId="76" fillId="4" borderId="90" xfId="0" applyFont="1" applyFill="1" applyBorder="1" applyAlignment="1" applyProtection="1">
      <alignment horizontal="center" vertical="center" wrapText="1"/>
      <protection locked="0"/>
    </xf>
    <xf numFmtId="0" fontId="78" fillId="4" borderId="2" xfId="0" applyFont="1" applyFill="1" applyBorder="1" applyAlignment="1">
      <alignment horizontal="center" vertical="center" wrapText="1"/>
    </xf>
    <xf numFmtId="0" fontId="78" fillId="4" borderId="103" xfId="0" applyFont="1" applyFill="1" applyBorder="1" applyAlignment="1">
      <alignment horizontal="center" vertical="center" wrapText="1"/>
    </xf>
    <xf numFmtId="0" fontId="78" fillId="4" borderId="0" xfId="0" applyFont="1" applyFill="1" applyAlignment="1">
      <alignment horizontal="center" vertical="center" wrapText="1"/>
    </xf>
    <xf numFmtId="0" fontId="78" fillId="4" borderId="88" xfId="0" applyFont="1" applyFill="1" applyBorder="1" applyAlignment="1">
      <alignment horizontal="center" vertical="center" wrapText="1"/>
    </xf>
    <xf numFmtId="0" fontId="77" fillId="4" borderId="91" xfId="0" applyFont="1" applyFill="1" applyBorder="1" applyAlignment="1">
      <alignment horizontal="center" vertical="center" wrapText="1"/>
    </xf>
    <xf numFmtId="0" fontId="77" fillId="4" borderId="94" xfId="0" applyFont="1" applyFill="1" applyBorder="1" applyAlignment="1">
      <alignment horizontal="center" vertical="center" wrapText="1"/>
    </xf>
    <xf numFmtId="0" fontId="77" fillId="4" borderId="92" xfId="0" applyFont="1" applyFill="1" applyBorder="1" applyAlignment="1">
      <alignment horizontal="center" vertical="center" wrapText="1"/>
    </xf>
    <xf numFmtId="0" fontId="77" fillId="4" borderId="93" xfId="0" applyFont="1" applyFill="1" applyBorder="1" applyAlignment="1">
      <alignment horizontal="center" vertical="center" wrapText="1"/>
    </xf>
    <xf numFmtId="0" fontId="76" fillId="4" borderId="92" xfId="0" applyFont="1" applyFill="1" applyBorder="1" applyAlignment="1" applyProtection="1">
      <alignment horizontal="center" vertical="center" wrapText="1"/>
      <protection locked="0"/>
    </xf>
    <xf numFmtId="1" fontId="75" fillId="0" borderId="96" xfId="0" applyNumberFormat="1" applyFont="1" applyBorder="1" applyAlignment="1" applyProtection="1">
      <alignment horizontal="center" vertical="center" wrapText="1"/>
      <protection locked="0"/>
    </xf>
    <xf numFmtId="0" fontId="0" fillId="0" borderId="99" xfId="0" applyBorder="1" applyAlignment="1">
      <alignment horizontal="center" vertical="center" wrapText="1"/>
    </xf>
    <xf numFmtId="14" fontId="32" fillId="0" borderId="96" xfId="0" applyNumberFormat="1" applyFont="1" applyBorder="1" applyAlignment="1">
      <alignment horizontal="center" vertical="center"/>
    </xf>
    <xf numFmtId="14" fontId="32" fillId="0" borderId="78" xfId="0" applyNumberFormat="1" applyFont="1" applyBorder="1" applyAlignment="1">
      <alignment horizontal="center" vertical="center"/>
    </xf>
    <xf numFmtId="14" fontId="32" fillId="0" borderId="99" xfId="0" applyNumberFormat="1" applyFont="1" applyBorder="1" applyAlignment="1">
      <alignment horizontal="center" vertical="center"/>
    </xf>
    <xf numFmtId="0" fontId="32" fillId="0" borderId="96"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99" xfId="0" applyFont="1" applyBorder="1" applyAlignment="1">
      <alignment horizontal="center" vertical="center" wrapText="1"/>
    </xf>
    <xf numFmtId="1" fontId="75" fillId="0" borderId="86" xfId="0" applyNumberFormat="1" applyFont="1" applyBorder="1" applyAlignment="1">
      <alignment horizontal="center" vertical="center"/>
    </xf>
    <xf numFmtId="0" fontId="75" fillId="0" borderId="13" xfId="0" applyFont="1" applyBorder="1" applyAlignment="1">
      <alignment horizontal="center" vertical="center"/>
    </xf>
    <xf numFmtId="0" fontId="75" fillId="0" borderId="65" xfId="0" applyFont="1" applyBorder="1" applyAlignment="1">
      <alignment horizontal="center" vertical="center"/>
    </xf>
    <xf numFmtId="0" fontId="32" fillId="0" borderId="96" xfId="0" applyFont="1" applyBorder="1" applyAlignment="1">
      <alignment horizontal="center"/>
    </xf>
    <xf numFmtId="0" fontId="32" fillId="0" borderId="78" xfId="0" applyFont="1" applyBorder="1" applyAlignment="1">
      <alignment horizontal="center"/>
    </xf>
    <xf numFmtId="0" fontId="32" fillId="0" borderId="99" xfId="0" applyFont="1" applyBorder="1" applyAlignment="1">
      <alignment horizontal="center"/>
    </xf>
    <xf numFmtId="0" fontId="70" fillId="21" borderId="100" xfId="0" applyFont="1" applyFill="1" applyBorder="1" applyAlignment="1">
      <alignment horizontal="center"/>
    </xf>
    <xf numFmtId="0" fontId="70" fillId="21" borderId="101" xfId="0" applyFont="1" applyFill="1" applyBorder="1" applyAlignment="1">
      <alignment horizontal="center"/>
    </xf>
    <xf numFmtId="1" fontId="75" fillId="0" borderId="95" xfId="0" applyNumberFormat="1" applyFont="1" applyBorder="1" applyAlignment="1" applyProtection="1">
      <alignment horizontal="center" vertical="center" wrapText="1"/>
      <protection locked="0"/>
    </xf>
    <xf numFmtId="1" fontId="75" fillId="0" borderId="97" xfId="0" applyNumberFormat="1" applyFont="1" applyBorder="1" applyAlignment="1" applyProtection="1">
      <alignment horizontal="center" vertical="center" wrapText="1"/>
      <protection locked="0"/>
    </xf>
    <xf numFmtId="1" fontId="75" fillId="0" borderId="98" xfId="0" applyNumberFormat="1" applyFont="1" applyBorder="1" applyAlignment="1" applyProtection="1">
      <alignment horizontal="center" vertical="center" wrapText="1"/>
      <protection locked="0"/>
    </xf>
    <xf numFmtId="0" fontId="75" fillId="0" borderId="96" xfId="0" applyFont="1" applyBorder="1" applyAlignment="1" applyProtection="1">
      <alignment horizontal="left" vertical="center" wrapText="1"/>
      <protection locked="0"/>
    </xf>
    <xf numFmtId="0" fontId="75" fillId="0" borderId="78" xfId="0" applyFont="1" applyBorder="1" applyAlignment="1" applyProtection="1">
      <alignment horizontal="left" vertical="center" wrapText="1"/>
      <protection locked="0"/>
    </xf>
    <xf numFmtId="0" fontId="75" fillId="0" borderId="99" xfId="0" applyFont="1" applyBorder="1" applyAlignment="1" applyProtection="1">
      <alignment horizontal="left" vertical="center" wrapText="1"/>
      <protection locked="0"/>
    </xf>
    <xf numFmtId="0" fontId="75" fillId="0" borderId="86" xfId="0" applyFont="1" applyBorder="1" applyAlignment="1" applyProtection="1">
      <alignment horizontal="center" vertical="center"/>
      <protection locked="0"/>
    </xf>
    <xf numFmtId="0" fontId="75" fillId="0" borderId="13" xfId="0" applyFont="1" applyBorder="1" applyAlignment="1" applyProtection="1">
      <alignment horizontal="center" vertical="center"/>
      <protection locked="0"/>
    </xf>
    <xf numFmtId="0" fontId="75" fillId="0" borderId="65" xfId="0" applyFont="1" applyBorder="1" applyAlignment="1" applyProtection="1">
      <alignment horizontal="center" vertical="center"/>
      <protection locked="0"/>
    </xf>
    <xf numFmtId="0" fontId="32" fillId="0" borderId="96"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99" xfId="0" applyFont="1" applyBorder="1" applyAlignment="1" applyProtection="1">
      <alignment horizontal="center" vertical="center"/>
      <protection locked="0"/>
    </xf>
    <xf numFmtId="0" fontId="32" fillId="0" borderId="86"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74" fillId="0" borderId="96" xfId="0" applyFont="1" applyBorder="1" applyAlignment="1">
      <alignment horizontal="center" vertical="center"/>
    </xf>
    <xf numFmtId="0" fontId="74" fillId="0" borderId="78" xfId="0" applyFont="1" applyBorder="1" applyAlignment="1">
      <alignment horizontal="center" vertical="center"/>
    </xf>
    <xf numFmtId="0" fontId="74" fillId="0" borderId="99" xfId="0" applyFont="1" applyBorder="1" applyAlignment="1">
      <alignment horizontal="center" vertical="center"/>
    </xf>
    <xf numFmtId="14" fontId="96" fillId="0" borderId="96" xfId="0" applyNumberFormat="1" applyFont="1" applyBorder="1" applyAlignment="1">
      <alignment horizontal="center" vertical="center"/>
    </xf>
    <xf numFmtId="14" fontId="96" fillId="0" borderId="78" xfId="0" applyNumberFormat="1" applyFont="1" applyBorder="1" applyAlignment="1">
      <alignment horizontal="center" vertical="center"/>
    </xf>
    <xf numFmtId="14" fontId="96" fillId="0" borderId="99" xfId="0" applyNumberFormat="1" applyFont="1" applyBorder="1" applyAlignment="1">
      <alignment horizontal="center" vertical="center"/>
    </xf>
    <xf numFmtId="0" fontId="97" fillId="0" borderId="96" xfId="0" applyFont="1" applyBorder="1" applyAlignment="1">
      <alignment horizontal="center" vertical="center"/>
    </xf>
    <xf numFmtId="0" fontId="97" fillId="0" borderId="78" xfId="0" applyFont="1" applyBorder="1" applyAlignment="1">
      <alignment horizontal="center" vertical="center"/>
    </xf>
    <xf numFmtId="0" fontId="97" fillId="0" borderId="99" xfId="0" applyFont="1" applyBorder="1" applyAlignment="1">
      <alignment horizontal="center" vertical="center"/>
    </xf>
    <xf numFmtId="14" fontId="98" fillId="0" borderId="96" xfId="0" applyNumberFormat="1" applyFont="1" applyBorder="1" applyAlignment="1">
      <alignment horizontal="center" vertical="center" wrapText="1"/>
    </xf>
    <xf numFmtId="0" fontId="98" fillId="0" borderId="78" xfId="0" applyFont="1" applyBorder="1" applyAlignment="1">
      <alignment horizontal="center" vertical="center" wrapText="1"/>
    </xf>
    <xf numFmtId="0" fontId="98" fillId="0" borderId="122" xfId="0" applyFont="1" applyBorder="1" applyAlignment="1">
      <alignment horizontal="center" vertical="center" wrapText="1"/>
    </xf>
    <xf numFmtId="14" fontId="32" fillId="0" borderId="96" xfId="0" applyNumberFormat="1" applyFont="1" applyBorder="1" applyAlignment="1">
      <alignment horizontal="center" vertical="center" wrapText="1"/>
    </xf>
    <xf numFmtId="0" fontId="32" fillId="0" borderId="78" xfId="0" applyFont="1" applyBorder="1" applyAlignment="1">
      <alignment horizontal="center" vertical="center"/>
    </xf>
    <xf numFmtId="0" fontId="32" fillId="0" borderId="99" xfId="0" applyFont="1" applyBorder="1" applyAlignment="1">
      <alignment horizontal="center" vertical="center"/>
    </xf>
    <xf numFmtId="0" fontId="32" fillId="0" borderId="118" xfId="0" applyFont="1" applyBorder="1" applyAlignment="1">
      <alignment horizontal="center"/>
    </xf>
    <xf numFmtId="0" fontId="32" fillId="0" borderId="83" xfId="0" applyFont="1" applyBorder="1" applyAlignment="1">
      <alignment horizontal="center"/>
    </xf>
    <xf numFmtId="0" fontId="32" fillId="0" borderId="120" xfId="0" applyFont="1" applyBorder="1" applyAlignment="1">
      <alignment horizontal="center"/>
    </xf>
    <xf numFmtId="0" fontId="74" fillId="0" borderId="117" xfId="0" applyFont="1" applyBorder="1" applyAlignment="1">
      <alignment horizontal="center" vertical="center"/>
    </xf>
    <xf numFmtId="14" fontId="98" fillId="0" borderId="88" xfId="0" applyNumberFormat="1" applyFont="1" applyBorder="1" applyAlignment="1">
      <alignment horizontal="center" vertical="center" wrapText="1"/>
    </xf>
    <xf numFmtId="0" fontId="98" fillId="0" borderId="88" xfId="0" applyFont="1" applyBorder="1" applyAlignment="1">
      <alignment horizontal="center" vertical="center" wrapText="1"/>
    </xf>
    <xf numFmtId="0" fontId="98" fillId="0" borderId="123" xfId="0" applyFont="1" applyBorder="1" applyAlignment="1">
      <alignment horizontal="center" vertical="center" wrapText="1"/>
    </xf>
    <xf numFmtId="14" fontId="98" fillId="0" borderId="117" xfId="0" applyNumberFormat="1" applyFont="1" applyBorder="1" applyAlignment="1">
      <alignment horizontal="center" vertical="center" wrapText="1"/>
    </xf>
    <xf numFmtId="0" fontId="98" fillId="0" borderId="117" xfId="0" applyFont="1" applyBorder="1" applyAlignment="1">
      <alignment horizontal="center" vertical="center" wrapText="1"/>
    </xf>
    <xf numFmtId="14" fontId="98" fillId="0" borderId="124" xfId="0" applyNumberFormat="1" applyFont="1" applyBorder="1" applyAlignment="1">
      <alignment horizontal="center" vertical="center" wrapText="1"/>
    </xf>
    <xf numFmtId="14" fontId="98" fillId="0" borderId="125" xfId="0" applyNumberFormat="1" applyFont="1" applyBorder="1" applyAlignment="1">
      <alignment horizontal="center" vertical="center" wrapText="1"/>
    </xf>
    <xf numFmtId="14" fontId="98" fillId="0" borderId="126" xfId="0" applyNumberFormat="1" applyFont="1" applyBorder="1" applyAlignment="1">
      <alignment horizontal="center" vertical="center" wrapText="1"/>
    </xf>
    <xf numFmtId="0" fontId="32" fillId="0" borderId="119"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121" xfId="0" applyFont="1" applyBorder="1" applyAlignment="1">
      <alignment horizontal="center" vertical="center" wrapText="1"/>
    </xf>
    <xf numFmtId="0" fontId="74" fillId="0" borderId="118" xfId="0" applyFont="1" applyBorder="1" applyAlignment="1">
      <alignment horizontal="center" vertical="center"/>
    </xf>
    <xf numFmtId="0" fontId="74" fillId="0" borderId="83" xfId="0" applyFont="1" applyBorder="1" applyAlignment="1">
      <alignment horizontal="center" vertical="center"/>
    </xf>
  </cellXfs>
  <cellStyles count="4">
    <cellStyle name="Celda de comprobación" xfId="3" builtinId="23"/>
    <cellStyle name="Normal" xfId="0" builtinId="0"/>
    <cellStyle name="Normal - Style1 2" xfId="1" xr:uid="{00000000-0005-0000-0000-000002000000}"/>
    <cellStyle name="Normal 2 2" xfId="2" xr:uid="{00000000-0005-0000-0000-000003000000}"/>
  </cellStyles>
  <dxfs count="1819">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 Id="rId6" Type="http://schemas.openxmlformats.org/officeDocument/2006/relationships/image" Target="../media/image6.png"/><Relationship Id="rId5" Type="http://schemas.openxmlformats.org/officeDocument/2006/relationships/image" Target="../media/image2.png"/><Relationship Id="rId4" Type="http://schemas.openxmlformats.org/officeDocument/2006/relationships/image" Target="../media/image9.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81025"/>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0</xdr:row>
      <xdr:rowOff>82551</xdr:rowOff>
    </xdr:from>
    <xdr:to>
      <xdr:col>0</xdr:col>
      <xdr:colOff>2209800</xdr:colOff>
      <xdr:row>2</xdr:row>
      <xdr:rowOff>203200</xdr:rowOff>
    </xdr:to>
    <xdr:pic>
      <xdr:nvPicPr>
        <xdr:cNvPr id="2" name="18 Imagen" descr="Logo CSJ RGB_01">
          <a:extLst>
            <a:ext uri="{FF2B5EF4-FFF2-40B4-BE49-F238E27FC236}">
              <a16:creationId xmlns:a16="http://schemas.microsoft.com/office/drawing/2014/main" id="{C4ABC320-51FA-4CFF-831D-DF7E0190F2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2551"/>
          <a:ext cx="1790700" cy="615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1174750</xdr:colOff>
      <xdr:row>0</xdr:row>
      <xdr:rowOff>0</xdr:rowOff>
    </xdr:from>
    <xdr:to>
      <xdr:col>4</xdr:col>
      <xdr:colOff>2917825</xdr:colOff>
      <xdr:row>2</xdr:row>
      <xdr:rowOff>95249</xdr:rowOff>
    </xdr:to>
    <xdr:sp macro="" textlink="">
      <xdr:nvSpPr>
        <xdr:cNvPr id="3" name="CuadroTexto 4">
          <a:extLst>
            <a:ext uri="{FF2B5EF4-FFF2-40B4-BE49-F238E27FC236}">
              <a16:creationId xmlns:a16="http://schemas.microsoft.com/office/drawing/2014/main" id="{7563E31F-8006-4C53-AC63-BD903173CDB0}"/>
            </a:ext>
          </a:extLst>
        </xdr:cNvPr>
        <xdr:cNvSpPr txBox="1"/>
      </xdr:nvSpPr>
      <xdr:spPr>
        <a:xfrm>
          <a:off x="8108950" y="0"/>
          <a:ext cx="1743075" cy="5905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174625</xdr:colOff>
      <xdr:row>2</xdr:row>
      <xdr:rowOff>66675</xdr:rowOff>
    </xdr:from>
    <xdr:to>
      <xdr:col>5</xdr:col>
      <xdr:colOff>3174</xdr:colOff>
      <xdr:row>2</xdr:row>
      <xdr:rowOff>187325</xdr:rowOff>
    </xdr:to>
    <xdr:grpSp>
      <xdr:nvGrpSpPr>
        <xdr:cNvPr id="4" name="Group 8">
          <a:extLst>
            <a:ext uri="{FF2B5EF4-FFF2-40B4-BE49-F238E27FC236}">
              <a16:creationId xmlns:a16="http://schemas.microsoft.com/office/drawing/2014/main" id="{A8CD8E79-C09A-40F6-AB43-08055B264731}"/>
            </a:ext>
          </a:extLst>
        </xdr:cNvPr>
        <xdr:cNvGrpSpPr>
          <a:grpSpLocks/>
        </xdr:cNvGrpSpPr>
      </xdr:nvGrpSpPr>
      <xdr:grpSpPr bwMode="auto">
        <a:xfrm>
          <a:off x="7461250" y="561975"/>
          <a:ext cx="2924174" cy="120650"/>
          <a:chOff x="2381" y="720"/>
          <a:chExt cx="3154" cy="65"/>
        </a:xfrm>
      </xdr:grpSpPr>
      <xdr:pic>
        <xdr:nvPicPr>
          <xdr:cNvPr id="5" name="6 Imagen">
            <a:extLst>
              <a:ext uri="{FF2B5EF4-FFF2-40B4-BE49-F238E27FC236}">
                <a16:creationId xmlns:a16="http://schemas.microsoft.com/office/drawing/2014/main" id="{58B67DDF-B1FF-458E-86DE-A00F39CD59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F8DCF736-F073-4DA4-8B05-F177F53DA5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1355725</xdr:colOff>
      <xdr:row>1</xdr:row>
      <xdr:rowOff>244475</xdr:rowOff>
    </xdr:from>
    <xdr:to>
      <xdr:col>4</xdr:col>
      <xdr:colOff>2794001</xdr:colOff>
      <xdr:row>3</xdr:row>
      <xdr:rowOff>4199</xdr:rowOff>
    </xdr:to>
    <xdr:pic>
      <xdr:nvPicPr>
        <xdr:cNvPr id="7" name="Imagen 6">
          <a:extLst>
            <a:ext uri="{FF2B5EF4-FFF2-40B4-BE49-F238E27FC236}">
              <a16:creationId xmlns:a16="http://schemas.microsoft.com/office/drawing/2014/main" id="{7E7AB3C3-3763-4EA3-9DAF-1C80A1CA18F7}"/>
            </a:ext>
          </a:extLst>
        </xdr:cNvPr>
        <xdr:cNvPicPr>
          <a:picLocks noChangeAspect="1"/>
        </xdr:cNvPicPr>
      </xdr:nvPicPr>
      <xdr:blipFill>
        <a:blip xmlns:r="http://schemas.openxmlformats.org/officeDocument/2006/relationships" r:embed="rId4"/>
        <a:stretch>
          <a:fillRect/>
        </a:stretch>
      </xdr:blipFill>
      <xdr:spPr>
        <a:xfrm>
          <a:off x="8289925" y="492125"/>
          <a:ext cx="1533526" cy="255024"/>
        </a:xfrm>
        <a:prstGeom prst="rect">
          <a:avLst/>
        </a:prstGeom>
      </xdr:spPr>
    </xdr:pic>
    <xdr:clientData/>
  </xdr:twoCellAnchor>
  <xdr:twoCellAnchor>
    <xdr:from>
      <xdr:col>0</xdr:col>
      <xdr:colOff>409575</xdr:colOff>
      <xdr:row>0</xdr:row>
      <xdr:rowOff>82551</xdr:rowOff>
    </xdr:from>
    <xdr:to>
      <xdr:col>0</xdr:col>
      <xdr:colOff>2209800</xdr:colOff>
      <xdr:row>2</xdr:row>
      <xdr:rowOff>203200</xdr:rowOff>
    </xdr:to>
    <xdr:pic>
      <xdr:nvPicPr>
        <xdr:cNvPr id="8"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2551"/>
          <a:ext cx="1790700" cy="615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1174750</xdr:colOff>
      <xdr:row>0</xdr:row>
      <xdr:rowOff>0</xdr:rowOff>
    </xdr:from>
    <xdr:to>
      <xdr:col>4</xdr:col>
      <xdr:colOff>2917825</xdr:colOff>
      <xdr:row>2</xdr:row>
      <xdr:rowOff>95249</xdr:rowOff>
    </xdr:to>
    <xdr:sp macro="" textlink="">
      <xdr:nvSpPr>
        <xdr:cNvPr id="9" name="CuadroTexto 4">
          <a:extLst>
            <a:ext uri="{FF2B5EF4-FFF2-40B4-BE49-F238E27FC236}">
              <a16:creationId xmlns:a16="http://schemas.microsoft.com/office/drawing/2014/main" id="{00000000-0008-0000-0200-000003000000}"/>
            </a:ext>
          </a:extLst>
        </xdr:cNvPr>
        <xdr:cNvSpPr txBox="1"/>
      </xdr:nvSpPr>
      <xdr:spPr>
        <a:xfrm>
          <a:off x="8461375" y="0"/>
          <a:ext cx="1743075" cy="5905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174625</xdr:colOff>
      <xdr:row>2</xdr:row>
      <xdr:rowOff>66675</xdr:rowOff>
    </xdr:from>
    <xdr:to>
      <xdr:col>4</xdr:col>
      <xdr:colOff>3060699</xdr:colOff>
      <xdr:row>2</xdr:row>
      <xdr:rowOff>234950</xdr:rowOff>
    </xdr:to>
    <xdr:grpSp>
      <xdr:nvGrpSpPr>
        <xdr:cNvPr id="10" name="Group 8">
          <a:extLst>
            <a:ext uri="{FF2B5EF4-FFF2-40B4-BE49-F238E27FC236}">
              <a16:creationId xmlns:a16="http://schemas.microsoft.com/office/drawing/2014/main" id="{00000000-0008-0000-0200-000004000000}"/>
            </a:ext>
          </a:extLst>
        </xdr:cNvPr>
        <xdr:cNvGrpSpPr>
          <a:grpSpLocks/>
        </xdr:cNvGrpSpPr>
      </xdr:nvGrpSpPr>
      <xdr:grpSpPr bwMode="auto">
        <a:xfrm>
          <a:off x="7461250" y="561975"/>
          <a:ext cx="2886074" cy="168275"/>
          <a:chOff x="2381" y="720"/>
          <a:chExt cx="3154" cy="65"/>
        </a:xfrm>
      </xdr:grpSpPr>
      <xdr:pic>
        <xdr:nvPicPr>
          <xdr:cNvPr id="11"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D122944E-0E02-443F-A9D9-010411D1BE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276226</xdr:colOff>
      <xdr:row>0</xdr:row>
      <xdr:rowOff>38100</xdr:rowOff>
    </xdr:from>
    <xdr:to>
      <xdr:col>5</xdr:col>
      <xdr:colOff>1857376</xdr:colOff>
      <xdr:row>1</xdr:row>
      <xdr:rowOff>171449</xdr:rowOff>
    </xdr:to>
    <xdr:sp macro="" textlink="">
      <xdr:nvSpPr>
        <xdr:cNvPr id="3" name="CuadroTexto 4">
          <a:extLst>
            <a:ext uri="{FF2B5EF4-FFF2-40B4-BE49-F238E27FC236}">
              <a16:creationId xmlns:a16="http://schemas.microsoft.com/office/drawing/2014/main" id="{DBE8DAB0-E4AD-4F37-816D-C41235E9F79C}"/>
            </a:ext>
          </a:extLst>
        </xdr:cNvPr>
        <xdr:cNvSpPr txBox="1"/>
      </xdr:nvSpPr>
      <xdr:spPr>
        <a:xfrm>
          <a:off x="5791201" y="38100"/>
          <a:ext cx="15811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4" name="Group 8">
          <a:extLst>
            <a:ext uri="{FF2B5EF4-FFF2-40B4-BE49-F238E27FC236}">
              <a16:creationId xmlns:a16="http://schemas.microsoft.com/office/drawing/2014/main" id="{A2D24B9F-68C0-4A91-9821-7B2CA02FB7EC}"/>
            </a:ext>
          </a:extLst>
        </xdr:cNvPr>
        <xdr:cNvGrpSpPr>
          <a:grpSpLocks/>
        </xdr:cNvGrpSpPr>
      </xdr:nvGrpSpPr>
      <xdr:grpSpPr bwMode="auto">
        <a:xfrm>
          <a:off x="5553076" y="447675"/>
          <a:ext cx="1962149" cy="66675"/>
          <a:chOff x="2381" y="720"/>
          <a:chExt cx="3154" cy="65"/>
        </a:xfrm>
      </xdr:grpSpPr>
      <xdr:pic>
        <xdr:nvPicPr>
          <xdr:cNvPr id="5" name="6 Imagen">
            <a:extLst>
              <a:ext uri="{FF2B5EF4-FFF2-40B4-BE49-F238E27FC236}">
                <a16:creationId xmlns:a16="http://schemas.microsoft.com/office/drawing/2014/main" id="{0B966C95-1DBA-4068-A24C-710859294C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687B289B-2EB8-454F-A57A-816613FE23C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38101</xdr:colOff>
      <xdr:row>1</xdr:row>
      <xdr:rowOff>161925</xdr:rowOff>
    </xdr:from>
    <xdr:to>
      <xdr:col>5</xdr:col>
      <xdr:colOff>2924175</xdr:colOff>
      <xdr:row>2</xdr:row>
      <xdr:rowOff>0</xdr:rowOff>
    </xdr:to>
    <xdr:grpSp>
      <xdr:nvGrpSpPr>
        <xdr:cNvPr id="10" name="Group 8">
          <a:extLst>
            <a:ext uri="{FF2B5EF4-FFF2-40B4-BE49-F238E27FC236}">
              <a16:creationId xmlns:a16="http://schemas.microsoft.com/office/drawing/2014/main" id="{00000000-0008-0000-0300-000004000000}"/>
            </a:ext>
          </a:extLst>
        </xdr:cNvPr>
        <xdr:cNvGrpSpPr>
          <a:grpSpLocks/>
        </xdr:cNvGrpSpPr>
      </xdr:nvGrpSpPr>
      <xdr:grpSpPr bwMode="auto">
        <a:xfrm>
          <a:off x="5553076" y="447675"/>
          <a:ext cx="1962149" cy="66675"/>
          <a:chOff x="2381" y="720"/>
          <a:chExt cx="3154" cy="65"/>
        </a:xfrm>
      </xdr:grpSpPr>
      <xdr:pic>
        <xdr:nvPicPr>
          <xdr:cNvPr id="11" name="6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85725</xdr:colOff>
      <xdr:row>1</xdr:row>
      <xdr:rowOff>79131</xdr:rowOff>
    </xdr:from>
    <xdr:to>
      <xdr:col>6</xdr:col>
      <xdr:colOff>19050</xdr:colOff>
      <xdr:row>2</xdr:row>
      <xdr:rowOff>85725</xdr:rowOff>
    </xdr:to>
    <xdr:pic>
      <xdr:nvPicPr>
        <xdr:cNvPr id="13" name="Imagen 12">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stretch>
          <a:fillRect/>
        </a:stretch>
      </xdr:blipFill>
      <xdr:spPr>
        <a:xfrm>
          <a:off x="5600700" y="364881"/>
          <a:ext cx="1933575" cy="244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2139</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FDEE96D-A25C-482D-8F3F-5FAA6AB001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FD7DA2E-79A2-47D5-A028-F38F3CFC48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D6D6D8CE-865A-4FDE-93B4-EED9F03417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personal\kmoronp_cendoj_ramajudicial_gov_co\Documents\Documentos\2.%20KEMOPA\2021\6.%20SIGCMA\FORMATOS%20NUEVOS\RIESGOS%205X5\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1818">
      <pivotArea field="1" type="button" dataOnly="0" labelOnly="1" outline="0" axis="axisRow" fieldPosition="1"/>
    </format>
    <format dxfId="1817">
      <pivotArea dataOnly="0" labelOnly="1" outline="0" fieldPosition="0">
        <references count="1">
          <reference field="0" count="1">
            <x v="0"/>
          </reference>
        </references>
      </pivotArea>
    </format>
    <format dxfId="1816">
      <pivotArea dataOnly="0" labelOnly="1" outline="0" fieldPosition="0">
        <references count="1">
          <reference field="0" count="1">
            <x v="1"/>
          </reference>
        </references>
      </pivotArea>
    </format>
    <format dxfId="1815">
      <pivotArea dataOnly="0" labelOnly="1" outline="0" fieldPosition="0">
        <references count="2">
          <reference field="0" count="1" selected="0">
            <x v="0"/>
          </reference>
          <reference field="1" count="5">
            <x v="0"/>
            <x v="6"/>
            <x v="7"/>
            <x v="8"/>
            <x v="9"/>
          </reference>
        </references>
      </pivotArea>
    </format>
    <format dxfId="181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37:C247" totalsRowShown="0" headerRowDxfId="1813" dataDxfId="1812">
  <autoFilter ref="B237:C247" xr:uid="{00000000-0009-0000-0100-000001000000}"/>
  <tableColumns count="2">
    <tableColumn id="1" xr3:uid="{00000000-0010-0000-0000-000001000000}" name="Criterios" dataDxfId="1811"/>
    <tableColumn id="2" xr3:uid="{00000000-0010-0000-0000-000002000000}" name="Subcriterios" dataDxfId="181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I18"/>
  <sheetViews>
    <sheetView showGridLines="0" workbookViewId="0">
      <selection activeCell="B9" sqref="B9:I9"/>
    </sheetView>
  </sheetViews>
  <sheetFormatPr baseColWidth="10" defaultColWidth="11.42578125" defaultRowHeight="15" x14ac:dyDescent="0.25"/>
  <cols>
    <col min="1" max="1" width="28.140625" customWidth="1"/>
    <col min="2" max="2" width="18" customWidth="1"/>
    <col min="3" max="3" width="14.140625" style="86" customWidth="1"/>
    <col min="4" max="8" width="12.42578125" customWidth="1"/>
  </cols>
  <sheetData>
    <row r="1" spans="1:9" ht="42" customHeight="1" x14ac:dyDescent="0.35">
      <c r="A1" s="271" t="s">
        <v>0</v>
      </c>
      <c r="B1" s="271"/>
      <c r="C1" s="271"/>
      <c r="D1" s="271"/>
      <c r="E1" s="271"/>
      <c r="F1" s="271"/>
    </row>
    <row r="5" spans="1:9" x14ac:dyDescent="0.25">
      <c r="D5" s="95"/>
      <c r="E5" s="95"/>
      <c r="F5" s="95"/>
      <c r="G5" s="95"/>
      <c r="H5" s="95"/>
    </row>
    <row r="6" spans="1:9" x14ac:dyDescent="0.25">
      <c r="D6" s="95"/>
      <c r="E6" s="95"/>
      <c r="F6" s="95"/>
      <c r="G6" s="95"/>
      <c r="H6" s="95"/>
    </row>
    <row r="7" spans="1:9" ht="33.75" x14ac:dyDescent="0.5">
      <c r="A7" s="272" t="s">
        <v>1</v>
      </c>
      <c r="B7" s="272"/>
      <c r="C7" s="272"/>
      <c r="D7" s="272"/>
      <c r="E7" s="272"/>
      <c r="F7" s="272"/>
      <c r="G7" s="272"/>
      <c r="H7" s="272"/>
      <c r="I7" s="272"/>
    </row>
    <row r="9" spans="1:9" s="87" customFormat="1" ht="81.75" customHeight="1" x14ac:dyDescent="0.2">
      <c r="A9" s="88" t="s">
        <v>2</v>
      </c>
      <c r="B9" s="273" t="s">
        <v>3</v>
      </c>
      <c r="C9" s="273"/>
      <c r="D9" s="273"/>
      <c r="E9" s="273"/>
      <c r="F9" s="273"/>
      <c r="G9" s="273"/>
      <c r="H9" s="273"/>
      <c r="I9" s="273"/>
    </row>
    <row r="10" spans="1:9" s="87" customFormat="1" ht="16.7" customHeight="1" x14ac:dyDescent="0.2">
      <c r="A10" s="93"/>
      <c r="B10" s="94"/>
      <c r="C10" s="94"/>
      <c r="D10" s="93"/>
      <c r="E10" s="92"/>
    </row>
    <row r="11" spans="1:9" s="87" customFormat="1" ht="84" customHeight="1" x14ac:dyDescent="0.2">
      <c r="A11" s="88" t="s">
        <v>4</v>
      </c>
      <c r="B11" s="89" t="s">
        <v>5</v>
      </c>
      <c r="C11" s="270" t="s">
        <v>6</v>
      </c>
      <c r="D11" s="270"/>
      <c r="E11" s="270"/>
      <c r="F11" s="270"/>
      <c r="G11" s="270"/>
      <c r="H11" s="270"/>
      <c r="I11" s="270"/>
    </row>
    <row r="12" spans="1:9" ht="32.25" customHeight="1" x14ac:dyDescent="0.25">
      <c r="A12" s="91"/>
    </row>
    <row r="13" spans="1:9" ht="32.25" customHeight="1" x14ac:dyDescent="0.25">
      <c r="A13" s="90" t="s">
        <v>7</v>
      </c>
      <c r="B13" s="270"/>
      <c r="C13" s="270"/>
      <c r="D13" s="270"/>
      <c r="E13" s="270"/>
      <c r="F13" s="270"/>
      <c r="G13" s="270"/>
      <c r="H13" s="270"/>
      <c r="I13" s="270"/>
    </row>
    <row r="14" spans="1:9" s="87" customFormat="1" ht="69" customHeight="1" x14ac:dyDescent="0.2">
      <c r="A14" s="90" t="s">
        <v>3</v>
      </c>
      <c r="B14" s="270" t="s">
        <v>8</v>
      </c>
      <c r="C14" s="270"/>
      <c r="D14" s="270"/>
      <c r="E14" s="270"/>
      <c r="F14" s="270"/>
      <c r="G14" s="270"/>
      <c r="H14" s="270"/>
      <c r="I14" s="270"/>
    </row>
    <row r="15" spans="1:9" s="87" customFormat="1" ht="54" customHeight="1" x14ac:dyDescent="0.2">
      <c r="A15" s="90" t="s">
        <v>9</v>
      </c>
      <c r="B15" s="270"/>
      <c r="C15" s="270"/>
      <c r="D15" s="270"/>
      <c r="E15" s="270"/>
      <c r="F15" s="270"/>
      <c r="G15" s="270"/>
      <c r="H15" s="270"/>
      <c r="I15" s="270"/>
    </row>
    <row r="16" spans="1:9" s="87" customFormat="1" ht="54" customHeight="1" x14ac:dyDescent="0.2">
      <c r="A16" s="88" t="s">
        <v>10</v>
      </c>
      <c r="B16" s="270"/>
      <c r="C16" s="270"/>
      <c r="D16" s="270"/>
      <c r="E16" s="270"/>
      <c r="F16" s="270"/>
      <c r="G16" s="270"/>
      <c r="H16" s="270"/>
      <c r="I16" s="270"/>
    </row>
    <row r="18" spans="1:9" s="87" customFormat="1" ht="54.75" customHeight="1" x14ac:dyDescent="0.2">
      <c r="A18" s="88" t="s">
        <v>11</v>
      </c>
      <c r="B18" s="269">
        <v>44326</v>
      </c>
      <c r="C18" s="269"/>
      <c r="D18" s="269"/>
      <c r="E18" s="269"/>
      <c r="F18" s="269"/>
      <c r="G18" s="269"/>
      <c r="H18" s="269"/>
      <c r="I18" s="269"/>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4"/>
  <sheetViews>
    <sheetView topLeftCell="A4" workbookViewId="0">
      <selection activeCell="F4" sqref="F4"/>
    </sheetView>
  </sheetViews>
  <sheetFormatPr baseColWidth="10" defaultColWidth="10.7109375" defaultRowHeight="12" x14ac:dyDescent="0.2"/>
  <cols>
    <col min="1" max="1" width="33" style="188" customWidth="1"/>
    <col min="2" max="2" width="17.85546875" style="193" customWidth="1"/>
    <col min="3" max="3" width="38.140625" style="194" customWidth="1"/>
    <col min="4" max="4" width="20.28515625" style="193" customWidth="1"/>
    <col min="5" max="5" width="46.42578125" style="194" customWidth="1"/>
    <col min="6" max="6" width="20.140625" style="188" customWidth="1"/>
    <col min="7" max="16384" width="10.7109375" style="188"/>
  </cols>
  <sheetData>
    <row r="1" spans="1:8" ht="20.100000000000001" customHeight="1" x14ac:dyDescent="0.2">
      <c r="A1" s="196"/>
      <c r="B1" s="292" t="s">
        <v>12</v>
      </c>
      <c r="C1" s="292"/>
      <c r="D1" s="292"/>
      <c r="E1" s="198"/>
      <c r="F1" s="196"/>
      <c r="G1" s="196"/>
      <c r="H1" s="196"/>
    </row>
    <row r="2" spans="1:8" ht="20.100000000000001" customHeight="1" x14ac:dyDescent="0.2">
      <c r="A2" s="196"/>
      <c r="B2" s="292" t="s">
        <v>13</v>
      </c>
      <c r="C2" s="292"/>
      <c r="D2" s="292"/>
      <c r="E2" s="198"/>
      <c r="F2" s="196"/>
      <c r="G2" s="196"/>
      <c r="H2" s="196"/>
    </row>
    <row r="3" spans="1:8" ht="20.100000000000001" customHeight="1" thickBot="1" x14ac:dyDescent="0.25">
      <c r="A3" s="196"/>
      <c r="B3" s="197"/>
      <c r="C3" s="199"/>
      <c r="D3" s="197"/>
      <c r="E3" s="198"/>
      <c r="F3" s="196"/>
      <c r="G3" s="196"/>
      <c r="H3" s="196"/>
    </row>
    <row r="4" spans="1:8" ht="54.75" customHeight="1" thickTop="1" thickBot="1" x14ac:dyDescent="0.25">
      <c r="A4" s="189" t="s">
        <v>14</v>
      </c>
      <c r="B4" s="293" t="s">
        <v>15</v>
      </c>
      <c r="C4" s="293"/>
      <c r="D4" s="200" t="s">
        <v>16</v>
      </c>
      <c r="E4" s="195" t="s">
        <v>6</v>
      </c>
    </row>
    <row r="5" spans="1:8" ht="17.100000000000001" customHeight="1" thickTop="1" x14ac:dyDescent="0.2">
      <c r="A5" s="190"/>
      <c r="B5" s="201"/>
      <c r="C5" s="195"/>
      <c r="D5" s="195"/>
      <c r="E5" s="191"/>
    </row>
    <row r="6" spans="1:8" ht="54.75" customHeight="1" thickBot="1" x14ac:dyDescent="0.25">
      <c r="A6" s="192" t="s">
        <v>17</v>
      </c>
      <c r="B6" s="294" t="s">
        <v>15</v>
      </c>
      <c r="C6" s="294"/>
      <c r="D6" s="294"/>
      <c r="E6" s="294"/>
    </row>
    <row r="7" spans="1:8" ht="17.100000000000001" customHeight="1" thickTop="1" thickBot="1" x14ac:dyDescent="0.25">
      <c r="A7" s="295" t="s">
        <v>18</v>
      </c>
      <c r="B7" s="297" t="s">
        <v>19</v>
      </c>
      <c r="C7" s="297"/>
      <c r="D7" s="298" t="s">
        <v>20</v>
      </c>
      <c r="E7" s="299"/>
    </row>
    <row r="8" spans="1:8" ht="123.95" customHeight="1" thickTop="1" thickBot="1" x14ac:dyDescent="0.25">
      <c r="A8" s="296"/>
      <c r="B8" s="300" t="s">
        <v>21</v>
      </c>
      <c r="C8" s="301"/>
      <c r="D8" s="300" t="s">
        <v>22</v>
      </c>
      <c r="E8" s="301"/>
    </row>
    <row r="9" spans="1:8" ht="21" customHeight="1" thickTop="1" thickBot="1" x14ac:dyDescent="0.25">
      <c r="A9" s="202"/>
      <c r="B9" s="203"/>
      <c r="D9" s="204"/>
      <c r="E9" s="191"/>
    </row>
    <row r="10" spans="1:8" ht="12.75" thickTop="1" x14ac:dyDescent="0.2">
      <c r="A10" s="302" t="s">
        <v>23</v>
      </c>
      <c r="B10" s="284"/>
      <c r="C10" s="284"/>
      <c r="D10" s="284"/>
      <c r="E10" s="284"/>
    </row>
    <row r="11" spans="1:8" ht="12.75" customHeight="1" x14ac:dyDescent="0.2">
      <c r="A11" s="205" t="s">
        <v>24</v>
      </c>
      <c r="B11" s="206" t="s">
        <v>25</v>
      </c>
      <c r="C11" s="207" t="s">
        <v>26</v>
      </c>
      <c r="D11" s="208" t="s">
        <v>27</v>
      </c>
      <c r="E11" s="207" t="s">
        <v>28</v>
      </c>
    </row>
    <row r="12" spans="1:8" ht="60" x14ac:dyDescent="0.2">
      <c r="A12" s="281" t="s">
        <v>29</v>
      </c>
      <c r="B12" s="209">
        <v>1</v>
      </c>
      <c r="C12" s="210" t="s">
        <v>30</v>
      </c>
      <c r="D12" s="209">
        <v>1</v>
      </c>
      <c r="E12" s="211" t="s">
        <v>31</v>
      </c>
    </row>
    <row r="13" spans="1:8" ht="48" x14ac:dyDescent="0.2">
      <c r="A13" s="282"/>
      <c r="B13" s="209">
        <v>2</v>
      </c>
      <c r="C13" s="212" t="s">
        <v>32</v>
      </c>
      <c r="D13" s="209">
        <v>2</v>
      </c>
      <c r="E13" s="211" t="s">
        <v>33</v>
      </c>
    </row>
    <row r="14" spans="1:8" ht="24" x14ac:dyDescent="0.2">
      <c r="A14" s="282"/>
      <c r="B14" s="209">
        <v>3</v>
      </c>
      <c r="C14" s="212" t="s">
        <v>34</v>
      </c>
      <c r="D14" s="209"/>
      <c r="E14" s="211"/>
    </row>
    <row r="15" spans="1:8" ht="24" x14ac:dyDescent="0.2">
      <c r="A15" s="282"/>
      <c r="B15" s="209">
        <v>4</v>
      </c>
      <c r="C15" s="212" t="s">
        <v>35</v>
      </c>
      <c r="D15" s="209"/>
      <c r="E15" s="211"/>
    </row>
    <row r="16" spans="1:8" ht="36" customHeight="1" x14ac:dyDescent="0.2">
      <c r="A16" s="282"/>
      <c r="B16" s="285">
        <v>5</v>
      </c>
      <c r="C16" s="303" t="s">
        <v>36</v>
      </c>
      <c r="D16" s="285"/>
      <c r="E16" s="274"/>
    </row>
    <row r="17" spans="1:5" x14ac:dyDescent="0.2">
      <c r="A17" s="283"/>
      <c r="B17" s="286"/>
      <c r="C17" s="304"/>
      <c r="D17" s="286"/>
      <c r="E17" s="305"/>
    </row>
    <row r="18" spans="1:5" ht="36" x14ac:dyDescent="0.2">
      <c r="A18" s="290" t="s">
        <v>37</v>
      </c>
      <c r="B18" s="209">
        <v>6</v>
      </c>
      <c r="C18" s="215" t="s">
        <v>38</v>
      </c>
      <c r="D18" s="209"/>
      <c r="E18" s="212"/>
    </row>
    <row r="19" spans="1:5" ht="48" x14ac:dyDescent="0.2">
      <c r="A19" s="291"/>
      <c r="B19" s="209">
        <v>7</v>
      </c>
      <c r="C19" s="215" t="s">
        <v>39</v>
      </c>
      <c r="D19" s="209"/>
      <c r="E19" s="212"/>
    </row>
    <row r="20" spans="1:5" ht="49.5" customHeight="1" x14ac:dyDescent="0.2">
      <c r="A20" s="216" t="s">
        <v>40</v>
      </c>
      <c r="B20" s="209">
        <v>8</v>
      </c>
      <c r="C20" s="217" t="s">
        <v>41</v>
      </c>
      <c r="D20" s="209"/>
      <c r="E20" s="212"/>
    </row>
    <row r="21" spans="1:5" ht="15" customHeight="1" x14ac:dyDescent="0.2">
      <c r="A21" s="276" t="s">
        <v>42</v>
      </c>
      <c r="B21" s="285">
        <v>9</v>
      </c>
      <c r="C21" s="279" t="s">
        <v>43</v>
      </c>
      <c r="D21" s="285"/>
      <c r="E21" s="288"/>
    </row>
    <row r="22" spans="1:5" ht="51" customHeight="1" x14ac:dyDescent="0.2">
      <c r="A22" s="278"/>
      <c r="B22" s="286"/>
      <c r="C22" s="287"/>
      <c r="D22" s="286"/>
      <c r="E22" s="289"/>
    </row>
    <row r="23" spans="1:5" ht="24" x14ac:dyDescent="0.2">
      <c r="A23" s="281" t="s">
        <v>44</v>
      </c>
      <c r="B23" s="209">
        <v>10</v>
      </c>
      <c r="C23" s="212" t="s">
        <v>45</v>
      </c>
      <c r="D23" s="209"/>
      <c r="E23" s="211"/>
    </row>
    <row r="24" spans="1:5" ht="48" x14ac:dyDescent="0.2">
      <c r="A24" s="282"/>
      <c r="B24" s="209">
        <v>11</v>
      </c>
      <c r="C24" s="212" t="s">
        <v>46</v>
      </c>
      <c r="D24" s="209"/>
      <c r="E24" s="211"/>
    </row>
    <row r="25" spans="1:5" ht="24" x14ac:dyDescent="0.2">
      <c r="A25" s="281" t="s">
        <v>47</v>
      </c>
      <c r="B25" s="209">
        <v>12</v>
      </c>
      <c r="C25" s="212" t="s">
        <v>48</v>
      </c>
      <c r="D25" s="209"/>
      <c r="E25" s="212"/>
    </row>
    <row r="26" spans="1:5" ht="24" x14ac:dyDescent="0.2">
      <c r="A26" s="282"/>
      <c r="B26" s="209">
        <v>13</v>
      </c>
      <c r="C26" s="212" t="s">
        <v>49</v>
      </c>
      <c r="D26" s="209"/>
      <c r="E26" s="212"/>
    </row>
    <row r="27" spans="1:5" ht="51" customHeight="1" x14ac:dyDescent="0.2">
      <c r="A27" s="276" t="s">
        <v>50</v>
      </c>
      <c r="B27" s="209">
        <v>14</v>
      </c>
      <c r="C27" s="210" t="s">
        <v>51</v>
      </c>
      <c r="D27" s="209"/>
      <c r="E27" s="212"/>
    </row>
    <row r="28" spans="1:5" ht="24" x14ac:dyDescent="0.2">
      <c r="A28" s="277"/>
      <c r="B28" s="209">
        <v>15</v>
      </c>
      <c r="C28" s="210" t="s">
        <v>52</v>
      </c>
      <c r="D28" s="209"/>
      <c r="E28" s="212"/>
    </row>
    <row r="29" spans="1:5" ht="72" x14ac:dyDescent="0.2">
      <c r="A29" s="278"/>
      <c r="B29" s="209">
        <v>16</v>
      </c>
      <c r="C29" s="212" t="s">
        <v>53</v>
      </c>
      <c r="D29" s="209"/>
      <c r="E29" s="211"/>
    </row>
    <row r="30" spans="1:5" x14ac:dyDescent="0.2">
      <c r="A30" s="284" t="s">
        <v>54</v>
      </c>
      <c r="B30" s="284"/>
      <c r="C30" s="284"/>
      <c r="D30" s="284"/>
      <c r="E30" s="284"/>
    </row>
    <row r="31" spans="1:5" ht="12.75" customHeight="1" x14ac:dyDescent="0.2">
      <c r="A31" s="218" t="s">
        <v>24</v>
      </c>
      <c r="B31" s="219" t="s">
        <v>25</v>
      </c>
      <c r="C31" s="220" t="s">
        <v>55</v>
      </c>
      <c r="D31" s="221" t="s">
        <v>27</v>
      </c>
      <c r="E31" s="220" t="s">
        <v>56</v>
      </c>
    </row>
    <row r="32" spans="1:5" ht="61.5" customHeight="1" x14ac:dyDescent="0.2">
      <c r="A32" s="279" t="s">
        <v>57</v>
      </c>
      <c r="B32" s="222">
        <v>1</v>
      </c>
      <c r="C32" s="212" t="s">
        <v>58</v>
      </c>
      <c r="D32" s="223">
        <v>1</v>
      </c>
      <c r="E32" s="224" t="s">
        <v>59</v>
      </c>
    </row>
    <row r="33" spans="1:5" ht="39.950000000000003" customHeight="1" x14ac:dyDescent="0.2">
      <c r="A33" s="280"/>
      <c r="B33" s="214"/>
      <c r="C33" s="225"/>
      <c r="D33" s="226">
        <v>2</v>
      </c>
      <c r="E33" s="227" t="s">
        <v>60</v>
      </c>
    </row>
    <row r="34" spans="1:5" ht="36" x14ac:dyDescent="0.2">
      <c r="A34" s="280"/>
      <c r="B34" s="209"/>
      <c r="C34" s="212"/>
      <c r="D34" s="228">
        <v>3</v>
      </c>
      <c r="E34" s="229" t="s">
        <v>61</v>
      </c>
    </row>
    <row r="35" spans="1:5" ht="36" x14ac:dyDescent="0.2">
      <c r="A35" s="280"/>
      <c r="B35" s="209"/>
      <c r="C35" s="212"/>
      <c r="D35" s="228">
        <v>4</v>
      </c>
      <c r="E35" s="227" t="s">
        <v>62</v>
      </c>
    </row>
    <row r="36" spans="1:5" ht="60" x14ac:dyDescent="0.2">
      <c r="A36" s="280"/>
      <c r="B36" s="209"/>
      <c r="C36" s="212"/>
      <c r="D36" s="228">
        <v>5</v>
      </c>
      <c r="E36" s="227" t="s">
        <v>63</v>
      </c>
    </row>
    <row r="37" spans="1:5" ht="36" x14ac:dyDescent="0.2">
      <c r="A37" s="280"/>
      <c r="B37" s="209"/>
      <c r="C37" s="212"/>
      <c r="D37" s="228">
        <v>6</v>
      </c>
      <c r="E37" s="230" t="s">
        <v>64</v>
      </c>
    </row>
    <row r="38" spans="1:5" ht="48" x14ac:dyDescent="0.2">
      <c r="A38" s="280"/>
      <c r="B38" s="209"/>
      <c r="C38" s="212"/>
      <c r="D38" s="228">
        <v>7</v>
      </c>
      <c r="E38" s="231" t="s">
        <v>65</v>
      </c>
    </row>
    <row r="39" spans="1:5" ht="24" x14ac:dyDescent="0.2">
      <c r="A39" s="280"/>
      <c r="B39" s="209"/>
      <c r="C39" s="212"/>
      <c r="D39" s="228">
        <v>8</v>
      </c>
      <c r="E39" s="211" t="s">
        <v>66</v>
      </c>
    </row>
    <row r="40" spans="1:5" ht="36" customHeight="1" x14ac:dyDescent="0.2">
      <c r="A40" s="280"/>
      <c r="B40" s="209"/>
      <c r="C40" s="212"/>
      <c r="D40" s="228">
        <v>9</v>
      </c>
      <c r="E40" s="231" t="s">
        <v>67</v>
      </c>
    </row>
    <row r="41" spans="1:5" ht="24" x14ac:dyDescent="0.2">
      <c r="A41" s="280"/>
      <c r="B41" s="209"/>
      <c r="C41" s="212"/>
      <c r="D41" s="228">
        <v>10</v>
      </c>
      <c r="E41" s="231" t="s">
        <v>68</v>
      </c>
    </row>
    <row r="42" spans="1:5" ht="60" x14ac:dyDescent="0.2">
      <c r="A42" s="280"/>
      <c r="B42" s="209"/>
      <c r="C42" s="212"/>
      <c r="D42" s="228">
        <v>11</v>
      </c>
      <c r="E42" s="231" t="s">
        <v>69</v>
      </c>
    </row>
    <row r="43" spans="1:5" s="233" customFormat="1" ht="60" x14ac:dyDescent="0.2">
      <c r="A43" s="279" t="s">
        <v>70</v>
      </c>
      <c r="B43" s="209">
        <v>2</v>
      </c>
      <c r="C43" s="232" t="s">
        <v>71</v>
      </c>
      <c r="D43" s="228"/>
      <c r="E43" s="217"/>
    </row>
    <row r="44" spans="1:5" s="233" customFormat="1" ht="60" x14ac:dyDescent="0.2">
      <c r="A44" s="280"/>
      <c r="B44" s="209">
        <v>3</v>
      </c>
      <c r="C44" s="234" t="s">
        <v>72</v>
      </c>
      <c r="D44" s="223"/>
      <c r="E44" s="235"/>
    </row>
    <row r="45" spans="1:5" ht="64.5" customHeight="1" x14ac:dyDescent="0.2">
      <c r="A45" s="274" t="s">
        <v>73</v>
      </c>
      <c r="B45" s="209">
        <v>4</v>
      </c>
      <c r="C45" s="215" t="s">
        <v>74</v>
      </c>
      <c r="D45" s="223">
        <v>12</v>
      </c>
      <c r="E45" s="217" t="s">
        <v>75</v>
      </c>
    </row>
    <row r="46" spans="1:5" ht="48" x14ac:dyDescent="0.2">
      <c r="A46" s="275"/>
      <c r="B46" s="209">
        <v>5</v>
      </c>
      <c r="C46" s="215" t="s">
        <v>76</v>
      </c>
      <c r="D46" s="223">
        <v>13</v>
      </c>
      <c r="E46" s="217" t="s">
        <v>77</v>
      </c>
    </row>
    <row r="47" spans="1:5" ht="24" x14ac:dyDescent="0.2">
      <c r="A47" s="275"/>
      <c r="B47" s="209">
        <v>6</v>
      </c>
      <c r="C47" s="215" t="s">
        <v>78</v>
      </c>
      <c r="D47" s="223">
        <v>14</v>
      </c>
      <c r="E47" s="217" t="s">
        <v>79</v>
      </c>
    </row>
    <row r="48" spans="1:5" ht="60" x14ac:dyDescent="0.2">
      <c r="A48" s="275"/>
      <c r="B48" s="209">
        <v>7</v>
      </c>
      <c r="C48" s="215" t="s">
        <v>80</v>
      </c>
      <c r="D48" s="223">
        <v>15</v>
      </c>
      <c r="E48" s="217" t="s">
        <v>81</v>
      </c>
    </row>
    <row r="49" spans="1:5" ht="24" x14ac:dyDescent="0.2">
      <c r="A49" s="275"/>
      <c r="B49" s="209"/>
      <c r="C49" s="215"/>
      <c r="D49" s="223">
        <v>16</v>
      </c>
      <c r="E49" s="212" t="s">
        <v>82</v>
      </c>
    </row>
    <row r="50" spans="1:5" ht="48" x14ac:dyDescent="0.2">
      <c r="A50" s="275"/>
      <c r="B50" s="209"/>
      <c r="C50" s="211"/>
      <c r="D50" s="223">
        <v>17</v>
      </c>
      <c r="E50" s="217" t="s">
        <v>83</v>
      </c>
    </row>
    <row r="51" spans="1:5" ht="24" x14ac:dyDescent="0.2">
      <c r="A51" s="275"/>
      <c r="B51" s="209"/>
      <c r="C51" s="211"/>
      <c r="D51" s="223">
        <v>18</v>
      </c>
      <c r="E51" s="217" t="s">
        <v>84</v>
      </c>
    </row>
    <row r="52" spans="1:5" ht="48" x14ac:dyDescent="0.2">
      <c r="A52" s="281" t="s">
        <v>85</v>
      </c>
      <c r="B52" s="209">
        <v>8</v>
      </c>
      <c r="C52" s="211" t="s">
        <v>86</v>
      </c>
      <c r="D52" s="223">
        <v>19</v>
      </c>
      <c r="E52" s="237" t="s">
        <v>87</v>
      </c>
    </row>
    <row r="53" spans="1:5" ht="36" x14ac:dyDescent="0.2">
      <c r="A53" s="282"/>
      <c r="B53" s="209">
        <v>9</v>
      </c>
      <c r="C53" s="215" t="s">
        <v>88</v>
      </c>
      <c r="D53" s="223">
        <v>20</v>
      </c>
      <c r="E53" s="217" t="s">
        <v>89</v>
      </c>
    </row>
    <row r="54" spans="1:5" ht="72" x14ac:dyDescent="0.2">
      <c r="A54" s="282"/>
      <c r="B54" s="209">
        <v>10</v>
      </c>
      <c r="C54" s="215" t="s">
        <v>90</v>
      </c>
      <c r="D54" s="223"/>
      <c r="E54" s="217"/>
    </row>
    <row r="55" spans="1:5" ht="36" x14ac:dyDescent="0.2">
      <c r="A55" s="281" t="s">
        <v>42</v>
      </c>
      <c r="B55" s="209">
        <v>11</v>
      </c>
      <c r="C55" s="215" t="s">
        <v>91</v>
      </c>
      <c r="D55" s="223">
        <v>21</v>
      </c>
      <c r="E55" s="237" t="s">
        <v>92</v>
      </c>
    </row>
    <row r="56" spans="1:5" ht="36" x14ac:dyDescent="0.2">
      <c r="A56" s="282"/>
      <c r="B56" s="209">
        <v>12</v>
      </c>
      <c r="C56" s="215" t="s">
        <v>93</v>
      </c>
      <c r="D56" s="223">
        <v>22</v>
      </c>
      <c r="E56" s="237" t="s">
        <v>94</v>
      </c>
    </row>
    <row r="57" spans="1:5" ht="48" x14ac:dyDescent="0.2">
      <c r="A57" s="282"/>
      <c r="B57" s="209">
        <v>13</v>
      </c>
      <c r="C57" s="215" t="s">
        <v>95</v>
      </c>
      <c r="D57" s="223">
        <v>23</v>
      </c>
      <c r="E57" s="217" t="s">
        <v>96</v>
      </c>
    </row>
    <row r="58" spans="1:5" ht="48" x14ac:dyDescent="0.2">
      <c r="A58" s="282"/>
      <c r="B58" s="209">
        <v>14</v>
      </c>
      <c r="C58" s="215" t="s">
        <v>97</v>
      </c>
      <c r="D58" s="223">
        <v>24</v>
      </c>
      <c r="E58" s="217" t="s">
        <v>98</v>
      </c>
    </row>
    <row r="59" spans="1:5" ht="60" x14ac:dyDescent="0.2">
      <c r="A59" s="282"/>
      <c r="B59" s="209">
        <v>15</v>
      </c>
      <c r="C59" s="215" t="s">
        <v>99</v>
      </c>
      <c r="D59" s="223">
        <v>25</v>
      </c>
      <c r="E59" s="217" t="s">
        <v>100</v>
      </c>
    </row>
    <row r="60" spans="1:5" ht="60" x14ac:dyDescent="0.2">
      <c r="A60" s="282"/>
      <c r="B60" s="209">
        <v>16</v>
      </c>
      <c r="C60" s="238" t="s">
        <v>101</v>
      </c>
      <c r="D60" s="223">
        <v>26</v>
      </c>
      <c r="E60" s="217" t="s">
        <v>102</v>
      </c>
    </row>
    <row r="61" spans="1:5" ht="48" x14ac:dyDescent="0.2">
      <c r="A61" s="282"/>
      <c r="B61" s="209"/>
      <c r="C61" s="238"/>
      <c r="D61" s="223">
        <v>27</v>
      </c>
      <c r="E61" s="217" t="s">
        <v>103</v>
      </c>
    </row>
    <row r="62" spans="1:5" ht="36" x14ac:dyDescent="0.2">
      <c r="A62" s="282"/>
      <c r="B62" s="209"/>
      <c r="C62" s="239"/>
      <c r="D62" s="223">
        <v>28</v>
      </c>
      <c r="E62" s="211" t="s">
        <v>104</v>
      </c>
    </row>
    <row r="63" spans="1:5" ht="48" x14ac:dyDescent="0.2">
      <c r="A63" s="281" t="s">
        <v>105</v>
      </c>
      <c r="B63" s="209">
        <v>17</v>
      </c>
      <c r="C63" s="212" t="s">
        <v>106</v>
      </c>
      <c r="D63" s="240"/>
      <c r="E63" s="217"/>
    </row>
    <row r="64" spans="1:5" ht="36" x14ac:dyDescent="0.2">
      <c r="A64" s="283"/>
      <c r="B64" s="209">
        <v>18</v>
      </c>
      <c r="C64" s="212" t="s">
        <v>107</v>
      </c>
      <c r="D64" s="241"/>
      <c r="E64" s="217"/>
    </row>
    <row r="65" spans="1:5" ht="48" x14ac:dyDescent="0.2">
      <c r="A65" s="236"/>
      <c r="B65" s="209">
        <v>19</v>
      </c>
      <c r="C65" s="215" t="s">
        <v>108</v>
      </c>
      <c r="D65" s="213"/>
      <c r="E65" s="242"/>
    </row>
    <row r="66" spans="1:5" ht="60.75" customHeight="1" x14ac:dyDescent="0.2">
      <c r="A66" s="274" t="s">
        <v>109</v>
      </c>
      <c r="B66" s="209"/>
      <c r="C66" s="237"/>
      <c r="D66" s="241">
        <v>29</v>
      </c>
      <c r="E66" s="217" t="s">
        <v>110</v>
      </c>
    </row>
    <row r="67" spans="1:5" ht="51" customHeight="1" x14ac:dyDescent="0.2">
      <c r="A67" s="275"/>
      <c r="B67" s="209"/>
      <c r="C67" s="212"/>
      <c r="D67" s="241">
        <v>30</v>
      </c>
      <c r="E67" s="243" t="s">
        <v>111</v>
      </c>
    </row>
    <row r="68" spans="1:5" ht="38.25" customHeight="1" x14ac:dyDescent="0.2">
      <c r="A68" s="276" t="s">
        <v>112</v>
      </c>
      <c r="B68" s="209"/>
      <c r="C68" s="212"/>
      <c r="D68" s="241">
        <v>31</v>
      </c>
      <c r="E68" s="217" t="s">
        <v>113</v>
      </c>
    </row>
    <row r="69" spans="1:5" ht="47.1" customHeight="1" x14ac:dyDescent="0.2">
      <c r="A69" s="277"/>
      <c r="B69" s="209"/>
      <c r="C69" s="211"/>
      <c r="D69" s="244">
        <v>32</v>
      </c>
      <c r="E69" s="217" t="s">
        <v>114</v>
      </c>
    </row>
    <row r="70" spans="1:5" ht="81.75" customHeight="1" x14ac:dyDescent="0.2">
      <c r="A70" s="277"/>
      <c r="B70" s="209"/>
      <c r="C70" s="211"/>
      <c r="D70" s="241">
        <v>33</v>
      </c>
      <c r="E70" s="217" t="s">
        <v>115</v>
      </c>
    </row>
    <row r="71" spans="1:5" ht="47.1" customHeight="1" x14ac:dyDescent="0.2">
      <c r="A71" s="277"/>
      <c r="B71" s="209"/>
      <c r="C71" s="211"/>
      <c r="D71" s="244">
        <v>34</v>
      </c>
      <c r="E71" s="217" t="s">
        <v>116</v>
      </c>
    </row>
    <row r="72" spans="1:5" ht="82.5" customHeight="1" x14ac:dyDescent="0.2">
      <c r="A72" s="277"/>
      <c r="B72" s="209"/>
      <c r="C72" s="211"/>
      <c r="D72" s="244">
        <v>35</v>
      </c>
      <c r="E72" s="217" t="s">
        <v>117</v>
      </c>
    </row>
    <row r="73" spans="1:5" ht="87.75" customHeight="1" x14ac:dyDescent="0.2">
      <c r="A73" s="278"/>
      <c r="B73" s="209"/>
      <c r="C73" s="211"/>
      <c r="D73" s="241">
        <v>36</v>
      </c>
      <c r="E73" s="212" t="s">
        <v>118</v>
      </c>
    </row>
    <row r="74" spans="1:5" x14ac:dyDescent="0.2">
      <c r="A74" s="211" t="s">
        <v>50</v>
      </c>
      <c r="B74" s="209"/>
      <c r="C74" s="245"/>
      <c r="D74" s="244"/>
      <c r="E74" s="212"/>
    </row>
  </sheetData>
  <mergeCells count="33">
    <mergeCell ref="A18:A19"/>
    <mergeCell ref="B1:D1"/>
    <mergeCell ref="B2:D2"/>
    <mergeCell ref="B4:C4"/>
    <mergeCell ref="B6:E6"/>
    <mergeCell ref="A7:A8"/>
    <mergeCell ref="B7:C7"/>
    <mergeCell ref="D7:E7"/>
    <mergeCell ref="B8:C8"/>
    <mergeCell ref="D8:E8"/>
    <mergeCell ref="A10:E10"/>
    <mergeCell ref="A12:A17"/>
    <mergeCell ref="B16:B17"/>
    <mergeCell ref="C16:C17"/>
    <mergeCell ref="D16:D17"/>
    <mergeCell ref="E16:E17"/>
    <mergeCell ref="A21:A22"/>
    <mergeCell ref="B21:B22"/>
    <mergeCell ref="C21:C22"/>
    <mergeCell ref="D21:D22"/>
    <mergeCell ref="E21:E22"/>
    <mergeCell ref="A23:A24"/>
    <mergeCell ref="A25:A26"/>
    <mergeCell ref="A27:A29"/>
    <mergeCell ref="A30:E30"/>
    <mergeCell ref="A32:A42"/>
    <mergeCell ref="A66:A67"/>
    <mergeCell ref="A68:A73"/>
    <mergeCell ref="A43:A44"/>
    <mergeCell ref="A45:A51"/>
    <mergeCell ref="A52:A54"/>
    <mergeCell ref="A55:A62"/>
    <mergeCell ref="A63:A6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
  <sheetViews>
    <sheetView workbookViewId="0">
      <selection activeCell="G3" sqref="G3"/>
    </sheetView>
  </sheetViews>
  <sheetFormatPr baseColWidth="10" defaultColWidth="10.7109375" defaultRowHeight="18.75" x14ac:dyDescent="0.3"/>
  <cols>
    <col min="1" max="1" width="52.140625" style="97" customWidth="1"/>
    <col min="2" max="2" width="7.140625" style="98" customWidth="1"/>
    <col min="3" max="3" width="7" style="96" customWidth="1"/>
    <col min="4" max="4" width="8.85546875" style="96" customWidth="1"/>
    <col min="5" max="5" width="7.5703125" style="96" customWidth="1"/>
    <col min="6" max="6" width="30" style="97" customWidth="1"/>
    <col min="7" max="7" width="25.140625" customWidth="1"/>
    <col min="8" max="8" width="27.42578125" customWidth="1"/>
    <col min="9" max="9" width="18.140625" customWidth="1"/>
    <col min="10" max="10" width="17.42578125" customWidth="1"/>
  </cols>
  <sheetData>
    <row r="1" spans="1:10" ht="22.5" customHeight="1" x14ac:dyDescent="0.25">
      <c r="A1" s="306" t="s">
        <v>12</v>
      </c>
      <c r="B1" s="306"/>
      <c r="C1" s="306"/>
      <c r="D1" s="306"/>
      <c r="E1" s="306"/>
      <c r="F1" s="306"/>
    </row>
    <row r="2" spans="1:10" x14ac:dyDescent="0.3">
      <c r="A2" s="307" t="s">
        <v>119</v>
      </c>
      <c r="B2" s="307"/>
      <c r="C2" s="307"/>
      <c r="D2" s="307"/>
      <c r="E2" s="307"/>
      <c r="F2" s="307"/>
    </row>
    <row r="3" spans="1:10" x14ac:dyDescent="0.3">
      <c r="A3" s="309" t="s">
        <v>120</v>
      </c>
      <c r="B3" s="309"/>
      <c r="C3" s="309"/>
      <c r="D3" s="309"/>
      <c r="E3" s="309"/>
      <c r="F3" s="309"/>
    </row>
    <row r="4" spans="1:10" ht="28.5" customHeight="1" x14ac:dyDescent="0.25">
      <c r="A4" s="246" t="s">
        <v>121</v>
      </c>
      <c r="B4" s="308" t="s">
        <v>122</v>
      </c>
      <c r="C4" s="308"/>
      <c r="D4" s="308"/>
      <c r="E4" s="308"/>
      <c r="F4" s="247" t="s">
        <v>123</v>
      </c>
    </row>
    <row r="5" spans="1:10" ht="105" customHeight="1" x14ac:dyDescent="0.3">
      <c r="A5" s="248"/>
      <c r="B5" s="249" t="s">
        <v>124</v>
      </c>
      <c r="C5" s="250" t="s">
        <v>125</v>
      </c>
      <c r="D5" s="250" t="s">
        <v>126</v>
      </c>
      <c r="E5" s="250" t="s">
        <v>127</v>
      </c>
      <c r="F5" s="248"/>
      <c r="G5" s="251"/>
      <c r="H5" s="252"/>
      <c r="I5" s="225"/>
      <c r="J5" s="253"/>
    </row>
    <row r="6" spans="1:10" ht="34.5" customHeight="1" x14ac:dyDescent="0.25">
      <c r="A6" s="268" t="s">
        <v>128</v>
      </c>
      <c r="B6" s="254"/>
      <c r="C6" s="255"/>
      <c r="D6" s="254">
        <v>13</v>
      </c>
      <c r="E6" s="255"/>
      <c r="F6" s="256" t="s">
        <v>129</v>
      </c>
      <c r="G6" s="225"/>
      <c r="H6" s="252"/>
      <c r="I6" s="257"/>
      <c r="J6" s="253"/>
    </row>
    <row r="7" spans="1:10" ht="47.25" customHeight="1" x14ac:dyDescent="0.25">
      <c r="A7" s="268" t="s">
        <v>130</v>
      </c>
      <c r="B7" s="258"/>
      <c r="C7" s="259"/>
      <c r="D7" s="259">
        <v>15</v>
      </c>
      <c r="E7" s="259"/>
      <c r="F7" s="256" t="s">
        <v>129</v>
      </c>
      <c r="G7" s="225"/>
      <c r="I7" s="260"/>
      <c r="J7" s="253"/>
    </row>
    <row r="8" spans="1:10" ht="46.5" customHeight="1" x14ac:dyDescent="0.25">
      <c r="A8" s="268" t="s">
        <v>131</v>
      </c>
      <c r="B8" s="258"/>
      <c r="C8" s="259"/>
      <c r="D8" s="259">
        <v>8</v>
      </c>
      <c r="E8" s="259"/>
      <c r="F8" s="256" t="s">
        <v>132</v>
      </c>
      <c r="G8" s="225"/>
      <c r="I8" s="261"/>
      <c r="J8" s="253"/>
    </row>
    <row r="9" spans="1:10" ht="39" customHeight="1" x14ac:dyDescent="0.25">
      <c r="A9" s="268" t="s">
        <v>133</v>
      </c>
      <c r="B9" s="258"/>
      <c r="C9" s="259"/>
      <c r="D9" s="259">
        <v>3</v>
      </c>
      <c r="E9" s="259"/>
      <c r="F9" s="256" t="s">
        <v>132</v>
      </c>
      <c r="G9" s="310"/>
      <c r="I9" s="261"/>
      <c r="J9" s="253"/>
    </row>
    <row r="10" spans="1:10" ht="51" customHeight="1" x14ac:dyDescent="0.25">
      <c r="A10" s="268" t="s">
        <v>134</v>
      </c>
      <c r="B10" s="258"/>
      <c r="C10" s="259"/>
      <c r="D10" s="259">
        <v>5</v>
      </c>
      <c r="E10" s="259"/>
      <c r="F10" s="256" t="s">
        <v>132</v>
      </c>
      <c r="G10" s="310"/>
      <c r="I10" s="261"/>
      <c r="J10" s="263"/>
    </row>
    <row r="11" spans="1:10" ht="50.25" customHeight="1" x14ac:dyDescent="0.25">
      <c r="A11" s="268" t="s">
        <v>135</v>
      </c>
      <c r="B11" s="258"/>
      <c r="C11" s="259"/>
      <c r="D11" s="259">
        <v>5</v>
      </c>
      <c r="E11" s="259"/>
      <c r="F11" s="256" t="s">
        <v>132</v>
      </c>
      <c r="G11" s="262"/>
      <c r="I11" s="261"/>
      <c r="J11" s="263"/>
    </row>
    <row r="12" spans="1:10" ht="45" customHeight="1" x14ac:dyDescent="0.25">
      <c r="A12" s="256" t="s">
        <v>136</v>
      </c>
      <c r="B12" s="258"/>
      <c r="C12" s="259"/>
      <c r="D12" s="259">
        <v>4</v>
      </c>
      <c r="E12" s="259"/>
      <c r="F12" s="256" t="s">
        <v>132</v>
      </c>
      <c r="G12" s="261"/>
      <c r="I12" s="261"/>
      <c r="J12" s="264"/>
    </row>
    <row r="13" spans="1:10" ht="39" customHeight="1" x14ac:dyDescent="0.25">
      <c r="A13" s="268" t="s">
        <v>137</v>
      </c>
      <c r="B13" s="258"/>
      <c r="C13" s="259"/>
      <c r="D13" s="259">
        <v>6</v>
      </c>
      <c r="E13" s="259"/>
      <c r="F13" s="256" t="s">
        <v>132</v>
      </c>
      <c r="G13" s="263"/>
      <c r="I13" s="261"/>
      <c r="J13" s="264"/>
    </row>
    <row r="14" spans="1:10" ht="44.25" customHeight="1" x14ac:dyDescent="0.25">
      <c r="A14" s="268" t="s">
        <v>138</v>
      </c>
      <c r="B14" s="258"/>
      <c r="C14" s="259"/>
      <c r="D14" s="259" t="s">
        <v>139</v>
      </c>
      <c r="E14" s="259"/>
      <c r="F14" s="256" t="s">
        <v>140</v>
      </c>
      <c r="G14" s="261"/>
      <c r="I14" s="261"/>
      <c r="J14" s="264"/>
    </row>
    <row r="15" spans="1:10" ht="33" customHeight="1" x14ac:dyDescent="0.25">
      <c r="A15" s="256" t="s">
        <v>141</v>
      </c>
      <c r="B15" s="258"/>
      <c r="C15" s="259"/>
      <c r="D15" s="259">
        <v>17</v>
      </c>
      <c r="E15" s="259"/>
      <c r="F15" s="256" t="s">
        <v>140</v>
      </c>
      <c r="G15" s="225"/>
      <c r="I15" s="261"/>
      <c r="J15" s="263"/>
    </row>
    <row r="16" spans="1:10" ht="105" customHeight="1" x14ac:dyDescent="0.25">
      <c r="A16" s="256" t="s">
        <v>142</v>
      </c>
      <c r="B16" s="259" t="s">
        <v>143</v>
      </c>
      <c r="C16" s="259"/>
      <c r="D16" s="259" t="s">
        <v>144</v>
      </c>
      <c r="E16" s="259"/>
      <c r="F16" s="256" t="s">
        <v>132</v>
      </c>
      <c r="G16" s="225"/>
      <c r="I16" s="261"/>
      <c r="J16" s="263"/>
    </row>
    <row r="17" spans="1:10" ht="33.75" customHeight="1" x14ac:dyDescent="0.25">
      <c r="A17" s="268" t="s">
        <v>145</v>
      </c>
      <c r="B17" s="258"/>
      <c r="C17" s="259"/>
      <c r="D17" s="259">
        <v>9</v>
      </c>
      <c r="E17" s="259"/>
      <c r="F17" s="256" t="s">
        <v>132</v>
      </c>
      <c r="G17" s="251"/>
      <c r="I17" s="261"/>
      <c r="J17" s="225"/>
    </row>
    <row r="18" spans="1:10" ht="25.5" x14ac:dyDescent="0.25">
      <c r="A18" s="268" t="s">
        <v>146</v>
      </c>
      <c r="B18" s="258"/>
      <c r="C18" s="259"/>
      <c r="D18" s="259">
        <v>11</v>
      </c>
      <c r="E18" s="259"/>
      <c r="F18" s="256" t="s">
        <v>132</v>
      </c>
      <c r="G18" s="251"/>
      <c r="I18" s="225"/>
      <c r="J18" s="263"/>
    </row>
    <row r="19" spans="1:10" ht="33.75" customHeight="1" x14ac:dyDescent="0.25">
      <c r="A19" s="268" t="s">
        <v>147</v>
      </c>
      <c r="B19" s="258"/>
      <c r="C19" s="259"/>
      <c r="D19" s="259">
        <v>16</v>
      </c>
      <c r="E19" s="259"/>
      <c r="F19" s="256" t="s">
        <v>132</v>
      </c>
      <c r="J19" s="263"/>
    </row>
    <row r="20" spans="1:10" x14ac:dyDescent="0.25">
      <c r="A20" s="256" t="s">
        <v>148</v>
      </c>
      <c r="B20" s="258"/>
      <c r="C20" s="259"/>
      <c r="D20" s="259">
        <v>18</v>
      </c>
      <c r="E20" s="259"/>
      <c r="F20" s="256" t="s">
        <v>132</v>
      </c>
      <c r="J20" s="265"/>
    </row>
    <row r="21" spans="1:10" ht="32.25" customHeight="1" x14ac:dyDescent="0.3">
      <c r="A21" s="268" t="s">
        <v>149</v>
      </c>
      <c r="B21" s="266"/>
      <c r="C21" s="267"/>
      <c r="D21" s="259">
        <v>19</v>
      </c>
      <c r="E21" s="267"/>
      <c r="F21" s="256" t="s">
        <v>132</v>
      </c>
      <c r="J21" s="265"/>
    </row>
    <row r="22" spans="1:10" ht="51" customHeight="1" x14ac:dyDescent="0.3">
      <c r="A22" s="268" t="s">
        <v>150</v>
      </c>
      <c r="B22" s="266"/>
      <c r="C22" s="267"/>
      <c r="D22" s="259">
        <v>19</v>
      </c>
      <c r="E22" s="267"/>
      <c r="F22" s="256" t="s">
        <v>132</v>
      </c>
      <c r="J22" s="265"/>
    </row>
    <row r="23" spans="1:10" ht="38.25" x14ac:dyDescent="0.25">
      <c r="A23" s="268" t="s">
        <v>151</v>
      </c>
      <c r="B23" s="259">
        <v>2</v>
      </c>
      <c r="C23" s="259"/>
      <c r="D23" s="259"/>
      <c r="E23" s="259" t="s">
        <v>152</v>
      </c>
      <c r="F23" s="256" t="s">
        <v>132</v>
      </c>
      <c r="J23" s="263"/>
    </row>
    <row r="24" spans="1:10" ht="32.25" customHeight="1" x14ac:dyDescent="0.25">
      <c r="A24" s="268" t="s">
        <v>153</v>
      </c>
      <c r="B24" s="259">
        <v>9</v>
      </c>
      <c r="C24" s="259"/>
      <c r="D24" s="259"/>
      <c r="E24" s="259"/>
      <c r="F24" s="256" t="s">
        <v>132</v>
      </c>
      <c r="J24" s="263"/>
    </row>
    <row r="25" spans="1:10" ht="24.75" customHeight="1" x14ac:dyDescent="0.25">
      <c r="A25" s="256" t="s">
        <v>154</v>
      </c>
      <c r="B25" s="259">
        <v>11</v>
      </c>
      <c r="C25" s="259"/>
      <c r="D25" s="259"/>
      <c r="E25" s="259"/>
      <c r="F25" s="256" t="s">
        <v>132</v>
      </c>
      <c r="J25" s="263"/>
    </row>
    <row r="26" spans="1:10" ht="31.5" customHeight="1" x14ac:dyDescent="0.25">
      <c r="A26" s="256" t="s">
        <v>155</v>
      </c>
      <c r="B26" s="259">
        <v>14</v>
      </c>
      <c r="C26" s="259"/>
      <c r="D26" s="259"/>
      <c r="E26" s="259"/>
      <c r="F26" s="256" t="s">
        <v>132</v>
      </c>
      <c r="J26" s="263"/>
    </row>
    <row r="27" spans="1:10" ht="34.5" customHeight="1" x14ac:dyDescent="0.25">
      <c r="A27" s="256" t="s">
        <v>156</v>
      </c>
      <c r="B27" s="259"/>
      <c r="C27" s="259"/>
      <c r="D27" s="259"/>
      <c r="E27" s="259">
        <v>10</v>
      </c>
      <c r="F27" s="256" t="s">
        <v>132</v>
      </c>
    </row>
  </sheetData>
  <mergeCells count="5">
    <mergeCell ref="A1:F1"/>
    <mergeCell ref="A2:F2"/>
    <mergeCell ref="B4:E4"/>
    <mergeCell ref="A3:F3"/>
    <mergeCell ref="G9:G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B27" zoomScale="112" zoomScaleNormal="112" workbookViewId="0">
      <selection activeCell="B4" sqref="B4:H4"/>
    </sheetView>
  </sheetViews>
  <sheetFormatPr baseColWidth="10" defaultColWidth="11.42578125"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315" t="s">
        <v>157</v>
      </c>
      <c r="C2" s="316"/>
      <c r="D2" s="316"/>
      <c r="E2" s="316"/>
      <c r="F2" s="316"/>
      <c r="G2" s="316"/>
      <c r="H2" s="317"/>
    </row>
    <row r="3" spans="2:8" ht="16.5" x14ac:dyDescent="0.25">
      <c r="B3" s="318" t="s">
        <v>158</v>
      </c>
      <c r="C3" s="319"/>
      <c r="D3" s="319"/>
      <c r="E3" s="319"/>
      <c r="F3" s="319"/>
      <c r="G3" s="319"/>
      <c r="H3" s="320"/>
    </row>
    <row r="4" spans="2:8" ht="88.5" customHeight="1" x14ac:dyDescent="0.25">
      <c r="B4" s="321" t="s">
        <v>159</v>
      </c>
      <c r="C4" s="322"/>
      <c r="D4" s="322"/>
      <c r="E4" s="322"/>
      <c r="F4" s="322"/>
      <c r="G4" s="322"/>
      <c r="H4" s="323"/>
    </row>
    <row r="5" spans="2:8" ht="16.5" x14ac:dyDescent="0.25">
      <c r="B5" s="8"/>
      <c r="C5" s="9"/>
      <c r="D5" s="9"/>
      <c r="E5" s="9"/>
      <c r="F5" s="9"/>
      <c r="G5" s="9"/>
      <c r="H5" s="10"/>
    </row>
    <row r="6" spans="2:8" ht="16.5" customHeight="1" x14ac:dyDescent="0.25">
      <c r="B6" s="324" t="s">
        <v>160</v>
      </c>
      <c r="C6" s="325"/>
      <c r="D6" s="325"/>
      <c r="E6" s="325"/>
      <c r="F6" s="325"/>
      <c r="G6" s="325"/>
      <c r="H6" s="326"/>
    </row>
    <row r="7" spans="2:8" ht="44.25" customHeight="1" x14ac:dyDescent="0.25">
      <c r="B7" s="324"/>
      <c r="C7" s="325"/>
      <c r="D7" s="325"/>
      <c r="E7" s="325"/>
      <c r="F7" s="325"/>
      <c r="G7" s="325"/>
      <c r="H7" s="326"/>
    </row>
    <row r="8" spans="2:8" ht="15.75" thickBot="1" x14ac:dyDescent="0.3">
      <c r="B8" s="11"/>
      <c r="C8" s="12"/>
      <c r="D8" s="13"/>
      <c r="E8" s="14"/>
      <c r="F8" s="14"/>
      <c r="G8" s="15"/>
      <c r="H8" s="16"/>
    </row>
    <row r="9" spans="2:8" x14ac:dyDescent="0.25">
      <c r="B9" s="11"/>
      <c r="C9" s="311" t="s">
        <v>161</v>
      </c>
      <c r="D9" s="312"/>
      <c r="E9" s="313" t="s">
        <v>162</v>
      </c>
      <c r="F9" s="314"/>
      <c r="G9" s="12"/>
      <c r="H9" s="16"/>
    </row>
    <row r="10" spans="2:8" ht="35.25" customHeight="1" x14ac:dyDescent="0.25">
      <c r="B10" s="11"/>
      <c r="C10" s="327" t="s">
        <v>163</v>
      </c>
      <c r="D10" s="328"/>
      <c r="E10" s="329" t="s">
        <v>164</v>
      </c>
      <c r="F10" s="330"/>
      <c r="G10" s="12"/>
      <c r="H10" s="16"/>
    </row>
    <row r="11" spans="2:8" ht="17.25" customHeight="1" x14ac:dyDescent="0.25">
      <c r="B11" s="11"/>
      <c r="C11" s="327" t="s">
        <v>165</v>
      </c>
      <c r="D11" s="328"/>
      <c r="E11" s="329" t="s">
        <v>166</v>
      </c>
      <c r="F11" s="330"/>
      <c r="G11" s="12"/>
      <c r="H11" s="16"/>
    </row>
    <row r="12" spans="2:8" ht="19.5" customHeight="1" x14ac:dyDescent="0.25">
      <c r="B12" s="11"/>
      <c r="C12" s="327" t="s">
        <v>167</v>
      </c>
      <c r="D12" s="328"/>
      <c r="E12" s="329" t="s">
        <v>168</v>
      </c>
      <c r="F12" s="330"/>
      <c r="G12" s="12"/>
      <c r="H12" s="16"/>
    </row>
    <row r="13" spans="2:8" ht="27" customHeight="1" x14ac:dyDescent="0.25">
      <c r="B13" s="11"/>
      <c r="C13" s="327" t="s">
        <v>169</v>
      </c>
      <c r="D13" s="328"/>
      <c r="E13" s="329" t="s">
        <v>170</v>
      </c>
      <c r="F13" s="330"/>
      <c r="G13" s="12"/>
      <c r="H13" s="16"/>
    </row>
    <row r="14" spans="2:8" ht="34.5" customHeight="1" x14ac:dyDescent="0.25">
      <c r="B14" s="11"/>
      <c r="C14" s="331" t="s">
        <v>171</v>
      </c>
      <c r="D14" s="332"/>
      <c r="E14" s="333" t="s">
        <v>172</v>
      </c>
      <c r="F14" s="334"/>
      <c r="G14" s="12"/>
      <c r="H14" s="16"/>
    </row>
    <row r="15" spans="2:8" ht="27.75" customHeight="1" x14ac:dyDescent="0.25">
      <c r="B15" s="11"/>
      <c r="C15" s="331" t="s">
        <v>173</v>
      </c>
      <c r="D15" s="332"/>
      <c r="E15" s="333" t="s">
        <v>174</v>
      </c>
      <c r="F15" s="334"/>
      <c r="G15" s="12"/>
      <c r="H15" s="16"/>
    </row>
    <row r="16" spans="2:8" ht="28.5" customHeight="1" x14ac:dyDescent="0.25">
      <c r="B16" s="11"/>
      <c r="C16" s="331" t="s">
        <v>175</v>
      </c>
      <c r="D16" s="332"/>
      <c r="E16" s="333" t="s">
        <v>176</v>
      </c>
      <c r="F16" s="334"/>
      <c r="G16" s="12"/>
      <c r="H16" s="16"/>
    </row>
    <row r="17" spans="2:8" ht="72.75" customHeight="1" x14ac:dyDescent="0.25">
      <c r="B17" s="11"/>
      <c r="C17" s="331" t="s">
        <v>177</v>
      </c>
      <c r="D17" s="332"/>
      <c r="E17" s="333" t="s">
        <v>178</v>
      </c>
      <c r="F17" s="334"/>
      <c r="G17" s="12"/>
      <c r="H17" s="16"/>
    </row>
    <row r="18" spans="2:8" ht="64.5" customHeight="1" x14ac:dyDescent="0.25">
      <c r="B18" s="11"/>
      <c r="C18" s="331" t="s">
        <v>179</v>
      </c>
      <c r="D18" s="332"/>
      <c r="E18" s="333" t="s">
        <v>180</v>
      </c>
      <c r="F18" s="334"/>
      <c r="G18" s="12"/>
      <c r="H18" s="16"/>
    </row>
    <row r="19" spans="2:8" ht="71.25" customHeight="1" x14ac:dyDescent="0.25">
      <c r="B19" s="11"/>
      <c r="C19" s="331" t="s">
        <v>181</v>
      </c>
      <c r="D19" s="332"/>
      <c r="E19" s="333" t="s">
        <v>182</v>
      </c>
      <c r="F19" s="334"/>
      <c r="G19" s="12"/>
      <c r="H19" s="16"/>
    </row>
    <row r="20" spans="2:8" ht="55.5" customHeight="1" x14ac:dyDescent="0.25">
      <c r="B20" s="11"/>
      <c r="C20" s="335" t="s">
        <v>183</v>
      </c>
      <c r="D20" s="336"/>
      <c r="E20" s="333" t="s">
        <v>184</v>
      </c>
      <c r="F20" s="334"/>
      <c r="G20" s="12"/>
      <c r="H20" s="16"/>
    </row>
    <row r="21" spans="2:8" ht="42" customHeight="1" x14ac:dyDescent="0.25">
      <c r="B21" s="11"/>
      <c r="C21" s="335" t="s">
        <v>185</v>
      </c>
      <c r="D21" s="336"/>
      <c r="E21" s="333" t="s">
        <v>186</v>
      </c>
      <c r="F21" s="334"/>
      <c r="G21" s="12"/>
      <c r="H21" s="16"/>
    </row>
    <row r="22" spans="2:8" ht="59.25" customHeight="1" x14ac:dyDescent="0.25">
      <c r="B22" s="11"/>
      <c r="C22" s="335" t="s">
        <v>187</v>
      </c>
      <c r="D22" s="336"/>
      <c r="E22" s="333" t="s">
        <v>188</v>
      </c>
      <c r="F22" s="334"/>
      <c r="G22" s="12"/>
      <c r="H22" s="16"/>
    </row>
    <row r="23" spans="2:8" ht="23.25" customHeight="1" x14ac:dyDescent="0.25">
      <c r="B23" s="11"/>
      <c r="C23" s="335" t="s">
        <v>189</v>
      </c>
      <c r="D23" s="336"/>
      <c r="E23" s="333" t="s">
        <v>190</v>
      </c>
      <c r="F23" s="334"/>
      <c r="G23" s="12"/>
      <c r="H23" s="16"/>
    </row>
    <row r="24" spans="2:8" ht="30.75" customHeight="1" x14ac:dyDescent="0.25">
      <c r="B24" s="11"/>
      <c r="C24" s="335" t="s">
        <v>191</v>
      </c>
      <c r="D24" s="336"/>
      <c r="E24" s="333" t="s">
        <v>192</v>
      </c>
      <c r="F24" s="334"/>
      <c r="G24" s="12"/>
      <c r="H24" s="16"/>
    </row>
    <row r="25" spans="2:8" ht="33" customHeight="1" x14ac:dyDescent="0.25">
      <c r="B25" s="11"/>
      <c r="C25" s="335" t="s">
        <v>193</v>
      </c>
      <c r="D25" s="336"/>
      <c r="E25" s="333" t="s">
        <v>194</v>
      </c>
      <c r="F25" s="334"/>
      <c r="G25" s="12"/>
      <c r="H25" s="16"/>
    </row>
    <row r="26" spans="2:8" ht="30" customHeight="1" x14ac:dyDescent="0.25">
      <c r="B26" s="11"/>
      <c r="C26" s="335" t="s">
        <v>195</v>
      </c>
      <c r="D26" s="336"/>
      <c r="E26" s="333" t="s">
        <v>196</v>
      </c>
      <c r="F26" s="334"/>
      <c r="G26" s="12"/>
      <c r="H26" s="16"/>
    </row>
    <row r="27" spans="2:8" ht="35.25" customHeight="1" x14ac:dyDescent="0.25">
      <c r="B27" s="11"/>
      <c r="C27" s="335" t="s">
        <v>197</v>
      </c>
      <c r="D27" s="336"/>
      <c r="E27" s="333" t="s">
        <v>198</v>
      </c>
      <c r="F27" s="334"/>
      <c r="G27" s="12"/>
      <c r="H27" s="16"/>
    </row>
    <row r="28" spans="2:8" ht="31.5" customHeight="1" x14ac:dyDescent="0.25">
      <c r="B28" s="11"/>
      <c r="C28" s="335" t="s">
        <v>199</v>
      </c>
      <c r="D28" s="336"/>
      <c r="E28" s="333" t="s">
        <v>200</v>
      </c>
      <c r="F28" s="334"/>
      <c r="G28" s="12"/>
      <c r="H28" s="16"/>
    </row>
    <row r="29" spans="2:8" ht="35.25" customHeight="1" x14ac:dyDescent="0.25">
      <c r="B29" s="11"/>
      <c r="C29" s="335" t="s">
        <v>201</v>
      </c>
      <c r="D29" s="336"/>
      <c r="E29" s="333" t="s">
        <v>202</v>
      </c>
      <c r="F29" s="334"/>
      <c r="G29" s="12"/>
      <c r="H29" s="16"/>
    </row>
    <row r="30" spans="2:8" ht="59.25" customHeight="1" x14ac:dyDescent="0.25">
      <c r="B30" s="11"/>
      <c r="C30" s="335" t="s">
        <v>203</v>
      </c>
      <c r="D30" s="336"/>
      <c r="E30" s="333" t="s">
        <v>204</v>
      </c>
      <c r="F30" s="334"/>
      <c r="G30" s="12"/>
      <c r="H30" s="16"/>
    </row>
    <row r="31" spans="2:8" ht="57" customHeight="1" x14ac:dyDescent="0.25">
      <c r="B31" s="11"/>
      <c r="C31" s="335" t="s">
        <v>205</v>
      </c>
      <c r="D31" s="336"/>
      <c r="E31" s="333" t="s">
        <v>206</v>
      </c>
      <c r="F31" s="334"/>
      <c r="G31" s="12"/>
      <c r="H31" s="16"/>
    </row>
    <row r="32" spans="2:8" ht="82.5" customHeight="1" x14ac:dyDescent="0.25">
      <c r="B32" s="11"/>
      <c r="C32" s="335" t="s">
        <v>207</v>
      </c>
      <c r="D32" s="336"/>
      <c r="E32" s="333" t="s">
        <v>208</v>
      </c>
      <c r="F32" s="334"/>
      <c r="G32" s="12"/>
      <c r="H32" s="16"/>
    </row>
    <row r="33" spans="2:8" ht="46.5" customHeight="1" x14ac:dyDescent="0.25">
      <c r="B33" s="11"/>
      <c r="C33" s="335" t="s">
        <v>209</v>
      </c>
      <c r="D33" s="336"/>
      <c r="E33" s="333" t="s">
        <v>210</v>
      </c>
      <c r="F33" s="334"/>
      <c r="G33" s="12"/>
      <c r="H33" s="16"/>
    </row>
    <row r="34" spans="2:8" ht="6.75" customHeight="1" thickBot="1" x14ac:dyDescent="0.3">
      <c r="B34" s="11"/>
      <c r="C34" s="343"/>
      <c r="D34" s="344"/>
      <c r="E34" s="345"/>
      <c r="F34" s="346"/>
      <c r="G34" s="12"/>
      <c r="H34" s="16"/>
    </row>
    <row r="35" spans="2:8" ht="15.75" thickTop="1" x14ac:dyDescent="0.25">
      <c r="B35" s="11"/>
      <c r="C35" s="17"/>
      <c r="D35" s="17"/>
      <c r="E35" s="18"/>
      <c r="F35" s="18"/>
      <c r="G35" s="12"/>
      <c r="H35" s="16"/>
    </row>
    <row r="36" spans="2:8" ht="21" customHeight="1" x14ac:dyDescent="0.25">
      <c r="B36" s="337" t="s">
        <v>211</v>
      </c>
      <c r="C36" s="338"/>
      <c r="D36" s="338"/>
      <c r="E36" s="338"/>
      <c r="F36" s="338"/>
      <c r="G36" s="338"/>
      <c r="H36" s="339"/>
    </row>
    <row r="37" spans="2:8" ht="20.25" customHeight="1" x14ac:dyDescent="0.25">
      <c r="B37" s="337" t="s">
        <v>212</v>
      </c>
      <c r="C37" s="338"/>
      <c r="D37" s="338"/>
      <c r="E37" s="338"/>
      <c r="F37" s="338"/>
      <c r="G37" s="338"/>
      <c r="H37" s="339"/>
    </row>
    <row r="38" spans="2:8" ht="20.25" customHeight="1" x14ac:dyDescent="0.25">
      <c r="B38" s="337" t="s">
        <v>213</v>
      </c>
      <c r="C38" s="338"/>
      <c r="D38" s="338"/>
      <c r="E38" s="338"/>
      <c r="F38" s="338"/>
      <c r="G38" s="338"/>
      <c r="H38" s="339"/>
    </row>
    <row r="39" spans="2:8" ht="21.75" customHeight="1" x14ac:dyDescent="0.25">
      <c r="B39" s="337" t="s">
        <v>214</v>
      </c>
      <c r="C39" s="338"/>
      <c r="D39" s="338"/>
      <c r="E39" s="338"/>
      <c r="F39" s="338"/>
      <c r="G39" s="338"/>
      <c r="H39" s="339"/>
    </row>
    <row r="40" spans="2:8" ht="22.5" customHeight="1" x14ac:dyDescent="0.25">
      <c r="B40" s="337" t="s">
        <v>215</v>
      </c>
      <c r="C40" s="338"/>
      <c r="D40" s="338"/>
      <c r="E40" s="338"/>
      <c r="F40" s="338"/>
      <c r="G40" s="338"/>
      <c r="H40" s="339"/>
    </row>
    <row r="41" spans="2:8" ht="32.25" customHeight="1" thickBot="1" x14ac:dyDescent="0.3">
      <c r="B41" s="340" t="s">
        <v>216</v>
      </c>
      <c r="C41" s="341"/>
      <c r="D41" s="341"/>
      <c r="E41" s="341"/>
      <c r="F41" s="341"/>
      <c r="G41" s="341"/>
      <c r="H41" s="342"/>
    </row>
  </sheetData>
  <mergeCells count="62">
    <mergeCell ref="B41:H41"/>
    <mergeCell ref="B40:H40"/>
    <mergeCell ref="B38:H38"/>
    <mergeCell ref="B39:H39"/>
    <mergeCell ref="C33:D33"/>
    <mergeCell ref="E33:F33"/>
    <mergeCell ref="C34:D34"/>
    <mergeCell ref="E34:F34"/>
    <mergeCell ref="B36:H36"/>
    <mergeCell ref="C31:D31"/>
    <mergeCell ref="E31:F31"/>
    <mergeCell ref="C32:D32"/>
    <mergeCell ref="E32:F32"/>
    <mergeCell ref="B37:H37"/>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9:D9"/>
    <mergeCell ref="E9:F9"/>
    <mergeCell ref="B2:H2"/>
    <mergeCell ref="B3:H3"/>
    <mergeCell ref="B4:H4"/>
    <mergeCell ref="B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D4" zoomScale="69" zoomScaleNormal="69" workbookViewId="0">
      <selection activeCell="H7" sqref="H7"/>
    </sheetView>
  </sheetViews>
  <sheetFormatPr baseColWidth="10" defaultColWidth="11.42578125" defaultRowHeight="15" x14ac:dyDescent="0.2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x14ac:dyDescent="0.25">
      <c r="A3" s="347" t="s">
        <v>179</v>
      </c>
      <c r="B3" s="347"/>
      <c r="C3" s="347"/>
      <c r="D3" s="347"/>
      <c r="E3" s="347"/>
      <c r="F3" s="347"/>
      <c r="G3" s="347"/>
      <c r="H3" s="347"/>
    </row>
    <row r="4" spans="1:9" x14ac:dyDescent="0.25">
      <c r="A4" s="347"/>
      <c r="B4" s="347"/>
      <c r="C4" s="347"/>
      <c r="D4" s="347"/>
      <c r="E4" s="347"/>
      <c r="F4" s="347"/>
      <c r="G4" s="347"/>
      <c r="H4" s="347"/>
    </row>
    <row r="5" spans="1:9" ht="34.5" thickBot="1" x14ac:dyDescent="0.3">
      <c r="A5" s="19"/>
      <c r="B5" s="19"/>
      <c r="C5" s="19"/>
      <c r="D5" s="19"/>
      <c r="E5" s="19"/>
      <c r="F5" s="19"/>
      <c r="G5" s="19"/>
      <c r="H5" s="19"/>
    </row>
    <row r="6" spans="1:9" ht="71.25" customHeight="1" thickBot="1" x14ac:dyDescent="0.3">
      <c r="A6" s="348" t="s">
        <v>179</v>
      </c>
      <c r="B6" s="84" t="s">
        <v>217</v>
      </c>
      <c r="C6" s="85" t="s">
        <v>218</v>
      </c>
      <c r="D6" s="85" t="s">
        <v>219</v>
      </c>
      <c r="E6" s="85" t="s">
        <v>220</v>
      </c>
      <c r="F6" s="85" t="s">
        <v>221</v>
      </c>
      <c r="G6" s="146" t="s">
        <v>222</v>
      </c>
      <c r="H6" s="84" t="s">
        <v>223</v>
      </c>
      <c r="I6" s="84" t="s">
        <v>224</v>
      </c>
    </row>
    <row r="7" spans="1:9" ht="265.5" customHeight="1" thickBot="1" x14ac:dyDescent="0.3">
      <c r="A7" s="349"/>
      <c r="B7" s="20" t="s">
        <v>225</v>
      </c>
      <c r="C7" s="20" t="s">
        <v>226</v>
      </c>
      <c r="D7" s="20" t="s">
        <v>227</v>
      </c>
      <c r="E7" s="20" t="s">
        <v>228</v>
      </c>
      <c r="F7" s="20" t="s">
        <v>229</v>
      </c>
      <c r="G7" s="21" t="s">
        <v>230</v>
      </c>
      <c r="H7" s="156" t="s">
        <v>231</v>
      </c>
      <c r="I7" s="156" t="s">
        <v>232</v>
      </c>
    </row>
  </sheetData>
  <mergeCells count="2">
    <mergeCell ref="A3:H4"/>
    <mergeCell ref="A6:A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C9" sqref="C9"/>
    </sheetView>
  </sheetViews>
  <sheetFormatPr baseColWidth="10" defaultColWidth="11.42578125" defaultRowHeight="15" x14ac:dyDescent="0.25"/>
  <cols>
    <col min="2" max="2" width="24.140625" customWidth="1"/>
    <col min="3" max="3" width="75.7109375" customWidth="1"/>
    <col min="4" max="4" width="29.85546875" customWidth="1"/>
    <col min="32" max="137" width="11.42578125" style="7"/>
  </cols>
  <sheetData>
    <row r="1" spans="1:31" s="7" customFormat="1" x14ac:dyDescent="0.25"/>
    <row r="2" spans="1:31" ht="23.25" x14ac:dyDescent="0.25">
      <c r="A2" s="7"/>
      <c r="B2" s="350" t="s">
        <v>233</v>
      </c>
      <c r="C2" s="350"/>
      <c r="D2" s="350"/>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7"/>
      <c r="B3" s="99"/>
      <c r="C3" s="99"/>
      <c r="D3" s="99"/>
      <c r="E3" s="7"/>
      <c r="F3" s="7"/>
      <c r="G3" s="7"/>
      <c r="H3" s="7"/>
      <c r="I3" s="7"/>
      <c r="J3" s="7"/>
      <c r="K3" s="7"/>
      <c r="L3" s="7"/>
      <c r="M3" s="7"/>
      <c r="N3" s="7"/>
      <c r="O3" s="7"/>
      <c r="P3" s="7"/>
      <c r="Q3" s="7"/>
      <c r="R3" s="7"/>
      <c r="S3" s="7"/>
      <c r="T3" s="7"/>
      <c r="U3" s="7"/>
      <c r="V3" s="7"/>
      <c r="W3" s="7"/>
      <c r="X3" s="7"/>
      <c r="Y3" s="7"/>
      <c r="Z3" s="7"/>
      <c r="AA3" s="7"/>
      <c r="AB3" s="7"/>
      <c r="AC3" s="7"/>
      <c r="AD3" s="7"/>
      <c r="AE3" s="7"/>
    </row>
    <row r="4" spans="1:31" ht="23.25" x14ac:dyDescent="0.25">
      <c r="A4" s="7"/>
      <c r="B4" s="22"/>
      <c r="C4" s="110" t="s">
        <v>234</v>
      </c>
      <c r="D4" s="110" t="s">
        <v>235</v>
      </c>
      <c r="E4" s="7"/>
      <c r="F4" s="7"/>
      <c r="G4" s="7"/>
      <c r="H4" s="7"/>
      <c r="I4" s="7"/>
      <c r="J4" s="7"/>
      <c r="K4" s="7"/>
      <c r="L4" s="7"/>
      <c r="M4" s="7"/>
      <c r="N4" s="7"/>
      <c r="O4" s="7"/>
      <c r="P4" s="7"/>
      <c r="Q4" s="7"/>
      <c r="R4" s="7"/>
      <c r="S4" s="7"/>
      <c r="T4" s="7"/>
      <c r="U4" s="7"/>
      <c r="V4" s="7"/>
      <c r="W4" s="7"/>
      <c r="X4" s="7"/>
      <c r="Y4" s="7"/>
      <c r="Z4" s="7"/>
      <c r="AA4" s="7"/>
      <c r="AB4" s="7"/>
      <c r="AC4" s="7"/>
      <c r="AD4" s="7"/>
      <c r="AE4" s="7"/>
    </row>
    <row r="5" spans="1:31" ht="46.5" x14ac:dyDescent="0.25">
      <c r="A5" s="7"/>
      <c r="B5" s="111" t="s">
        <v>236</v>
      </c>
      <c r="C5" s="112" t="s">
        <v>237</v>
      </c>
      <c r="D5" s="113">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x14ac:dyDescent="0.25">
      <c r="A6" s="7"/>
      <c r="B6" s="114" t="s">
        <v>238</v>
      </c>
      <c r="C6" s="115" t="s">
        <v>239</v>
      </c>
      <c r="D6" s="116">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x14ac:dyDescent="0.25">
      <c r="A7" s="7"/>
      <c r="B7" s="117" t="s">
        <v>240</v>
      </c>
      <c r="C7" s="115" t="s">
        <v>241</v>
      </c>
      <c r="D7" s="116">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x14ac:dyDescent="0.25">
      <c r="A8" s="7"/>
      <c r="B8" s="118" t="s">
        <v>242</v>
      </c>
      <c r="C8" s="115" t="s">
        <v>243</v>
      </c>
      <c r="D8" s="116">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x14ac:dyDescent="0.25">
      <c r="A9" s="7"/>
      <c r="B9" s="119" t="s">
        <v>244</v>
      </c>
      <c r="C9" s="115" t="s">
        <v>245</v>
      </c>
      <c r="D9" s="116">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x14ac:dyDescent="0.2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x14ac:dyDescent="0.25"/>
    <row r="35" spans="1:31" s="7" customFormat="1" x14ac:dyDescent="0.25"/>
    <row r="36" spans="1:31" s="7" customFormat="1" x14ac:dyDescent="0.25"/>
    <row r="37" spans="1:31" s="7" customFormat="1" x14ac:dyDescent="0.25"/>
    <row r="38" spans="1:31" s="7" customFormat="1" x14ac:dyDescent="0.25"/>
    <row r="39" spans="1:31" s="7" customFormat="1" x14ac:dyDescent="0.25"/>
    <row r="40" spans="1:31" s="7" customFormat="1" x14ac:dyDescent="0.25"/>
    <row r="41" spans="1:31" s="7" customFormat="1" x14ac:dyDescent="0.25"/>
    <row r="42" spans="1:31" s="7" customFormat="1" x14ac:dyDescent="0.25"/>
    <row r="43" spans="1:31" s="7" customFormat="1" x14ac:dyDescent="0.25"/>
    <row r="44" spans="1:31" s="7" customFormat="1" x14ac:dyDescent="0.25"/>
    <row r="45" spans="1:31" s="7" customFormat="1" x14ac:dyDescent="0.25"/>
    <row r="46" spans="1:31" s="7" customFormat="1" x14ac:dyDescent="0.25"/>
    <row r="47" spans="1:31" s="7" customFormat="1" x14ac:dyDescent="0.25"/>
    <row r="48" spans="1:31"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row r="587" s="7" customFormat="1" x14ac:dyDescent="0.25"/>
    <row r="588" s="7" customFormat="1" x14ac:dyDescent="0.25"/>
    <row r="589" s="7" customFormat="1" x14ac:dyDescent="0.25"/>
    <row r="590" s="7" customFormat="1" x14ac:dyDescent="0.25"/>
    <row r="591" s="7" customFormat="1" x14ac:dyDescent="0.25"/>
    <row r="592" s="7" customFormat="1" x14ac:dyDescent="0.25"/>
    <row r="593" s="7" customFormat="1" x14ac:dyDescent="0.25"/>
    <row r="594" s="7" customFormat="1" x14ac:dyDescent="0.25"/>
    <row r="595" s="7" customFormat="1" x14ac:dyDescent="0.25"/>
    <row r="596" s="7" customFormat="1" x14ac:dyDescent="0.25"/>
    <row r="597" s="7" customFormat="1" x14ac:dyDescent="0.25"/>
    <row r="598" s="7" customFormat="1" x14ac:dyDescent="0.25"/>
    <row r="599" s="7" customFormat="1" x14ac:dyDescent="0.25"/>
    <row r="600" s="7" customFormat="1" x14ac:dyDescent="0.25"/>
    <row r="601" s="7" customFormat="1" x14ac:dyDescent="0.25"/>
    <row r="602" s="7" customFormat="1" x14ac:dyDescent="0.25"/>
    <row r="603" s="7" customFormat="1" x14ac:dyDescent="0.25"/>
    <row r="604" s="7" customFormat="1" x14ac:dyDescent="0.25"/>
    <row r="605" s="7" customFormat="1" x14ac:dyDescent="0.25"/>
    <row r="606" s="7" customFormat="1" x14ac:dyDescent="0.25"/>
    <row r="607" s="7" customFormat="1" x14ac:dyDescent="0.25"/>
    <row r="608" s="7" customFormat="1" x14ac:dyDescent="0.25"/>
    <row r="609" s="7" customFormat="1" x14ac:dyDescent="0.25"/>
    <row r="610" s="7" customFormat="1" x14ac:dyDescent="0.25"/>
    <row r="611" s="7" customFormat="1" x14ac:dyDescent="0.25"/>
    <row r="612" s="7" customFormat="1" x14ac:dyDescent="0.25"/>
    <row r="613" s="7" customFormat="1" x14ac:dyDescent="0.25"/>
    <row r="614" s="7" customFormat="1" x14ac:dyDescent="0.25"/>
    <row r="615" s="7" customFormat="1" x14ac:dyDescent="0.25"/>
    <row r="616" s="7" customFormat="1" x14ac:dyDescent="0.25"/>
    <row r="617" s="7" customFormat="1" x14ac:dyDescent="0.25"/>
    <row r="618" s="7" customFormat="1" x14ac:dyDescent="0.25"/>
    <row r="619" s="7" customFormat="1" x14ac:dyDescent="0.25"/>
    <row r="620" s="7" customFormat="1" x14ac:dyDescent="0.25"/>
    <row r="621" s="7" customFormat="1" x14ac:dyDescent="0.25"/>
    <row r="622" s="7" customFormat="1" x14ac:dyDescent="0.25"/>
    <row r="623" s="7" customFormat="1" x14ac:dyDescent="0.25"/>
    <row r="624" s="7" customFormat="1" x14ac:dyDescent="0.25"/>
    <row r="625" s="7" customFormat="1" x14ac:dyDescent="0.25"/>
    <row r="626" s="7" customFormat="1" x14ac:dyDescent="0.25"/>
    <row r="627" s="7" customFormat="1" x14ac:dyDescent="0.25"/>
    <row r="628" s="7" customFormat="1" x14ac:dyDescent="0.25"/>
    <row r="629" s="7" customFormat="1" x14ac:dyDescent="0.25"/>
    <row r="630" s="7" customFormat="1" x14ac:dyDescent="0.25"/>
    <row r="631" s="7" customFormat="1" x14ac:dyDescent="0.25"/>
    <row r="632" s="7" customFormat="1" x14ac:dyDescent="0.25"/>
    <row r="633" s="7" customFormat="1" x14ac:dyDescent="0.25"/>
    <row r="634" s="7" customFormat="1" x14ac:dyDescent="0.25"/>
    <row r="635" s="7" customFormat="1" x14ac:dyDescent="0.25"/>
    <row r="636" s="7" customFormat="1" x14ac:dyDescent="0.25"/>
    <row r="637" s="7" customFormat="1" x14ac:dyDescent="0.25"/>
    <row r="638" s="7" customFormat="1" x14ac:dyDescent="0.25"/>
    <row r="639" s="7" customFormat="1" x14ac:dyDescent="0.25"/>
    <row r="640" s="7" customFormat="1" x14ac:dyDescent="0.25"/>
    <row r="641" s="7" customFormat="1" x14ac:dyDescent="0.25"/>
    <row r="642" s="7" customFormat="1" x14ac:dyDescent="0.25"/>
    <row r="643" s="7" customFormat="1" x14ac:dyDescent="0.25"/>
    <row r="644" s="7" customFormat="1" x14ac:dyDescent="0.25"/>
    <row r="645" s="7" customFormat="1" x14ac:dyDescent="0.25"/>
    <row r="646" s="7" customFormat="1" x14ac:dyDescent="0.25"/>
    <row r="647" s="7" customFormat="1" x14ac:dyDescent="0.25"/>
    <row r="648" s="7" customFormat="1" x14ac:dyDescent="0.25"/>
    <row r="649" s="7" customFormat="1" x14ac:dyDescent="0.25"/>
    <row r="650" s="7" customFormat="1" x14ac:dyDescent="0.25"/>
    <row r="651" s="7" customFormat="1" x14ac:dyDescent="0.25"/>
    <row r="652" s="7" customFormat="1" x14ac:dyDescent="0.25"/>
    <row r="653" s="7" customFormat="1" x14ac:dyDescent="0.25"/>
    <row r="654" s="7" customFormat="1" x14ac:dyDescent="0.25"/>
    <row r="655" s="7" customFormat="1" x14ac:dyDescent="0.25"/>
    <row r="656" s="7" customFormat="1" x14ac:dyDescent="0.25"/>
    <row r="657" s="7" customFormat="1" x14ac:dyDescent="0.25"/>
    <row r="658" s="7" customFormat="1" x14ac:dyDescent="0.25"/>
    <row r="659" s="7" customFormat="1" x14ac:dyDescent="0.25"/>
    <row r="660" s="7" customFormat="1" x14ac:dyDescent="0.25"/>
    <row r="661" s="7" customFormat="1" x14ac:dyDescent="0.25"/>
    <row r="662" s="7" customFormat="1" x14ac:dyDescent="0.25"/>
    <row r="663" s="7" customFormat="1" x14ac:dyDescent="0.25"/>
    <row r="664" s="7" customFormat="1" x14ac:dyDescent="0.25"/>
    <row r="665" s="7" customFormat="1" x14ac:dyDescent="0.25"/>
    <row r="666" s="7" customFormat="1" x14ac:dyDescent="0.25"/>
    <row r="667" s="7" customFormat="1" x14ac:dyDescent="0.25"/>
    <row r="668" s="7" customFormat="1" x14ac:dyDescent="0.25"/>
    <row r="669" s="7" customFormat="1" x14ac:dyDescent="0.25"/>
    <row r="670" s="7" customFormat="1" x14ac:dyDescent="0.25"/>
    <row r="671" s="7" customFormat="1" x14ac:dyDescent="0.25"/>
    <row r="672" s="7" customFormat="1" x14ac:dyDescent="0.25"/>
    <row r="673" s="7" customFormat="1" x14ac:dyDescent="0.25"/>
    <row r="674" s="7" customFormat="1" x14ac:dyDescent="0.25"/>
    <row r="675" s="7" customFormat="1" x14ac:dyDescent="0.25"/>
    <row r="676" s="7" customFormat="1" x14ac:dyDescent="0.25"/>
    <row r="677" s="7" customFormat="1" x14ac:dyDescent="0.25"/>
    <row r="678" s="7" customFormat="1" x14ac:dyDescent="0.25"/>
    <row r="679" s="7" customFormat="1" x14ac:dyDescent="0.25"/>
    <row r="680" s="7" customFormat="1" x14ac:dyDescent="0.25"/>
    <row r="681" s="7" customFormat="1" x14ac:dyDescent="0.25"/>
    <row r="682" s="7" customFormat="1" x14ac:dyDescent="0.25"/>
    <row r="683" s="7" customFormat="1" x14ac:dyDescent="0.25"/>
    <row r="684" s="7" customFormat="1" x14ac:dyDescent="0.25"/>
    <row r="685" s="7" customFormat="1" x14ac:dyDescent="0.25"/>
    <row r="686" s="7" customFormat="1" x14ac:dyDescent="0.25"/>
    <row r="687" s="7" customFormat="1" x14ac:dyDescent="0.25"/>
    <row r="688" s="7" customFormat="1" x14ac:dyDescent="0.25"/>
    <row r="689" s="7" customFormat="1" x14ac:dyDescent="0.25"/>
    <row r="690" s="7" customFormat="1" x14ac:dyDescent="0.25"/>
    <row r="691" s="7" customFormat="1" x14ac:dyDescent="0.25"/>
    <row r="692" s="7" customFormat="1" x14ac:dyDescent="0.25"/>
    <row r="693" s="7" customFormat="1" x14ac:dyDescent="0.25"/>
    <row r="694" s="7" customFormat="1" x14ac:dyDescent="0.25"/>
    <row r="695" s="7" customFormat="1" x14ac:dyDescent="0.25"/>
    <row r="696" s="7" customFormat="1" x14ac:dyDescent="0.25"/>
    <row r="697" s="7" customFormat="1" x14ac:dyDescent="0.25"/>
    <row r="698" s="7" customFormat="1" x14ac:dyDescent="0.25"/>
    <row r="699" s="7" customFormat="1" x14ac:dyDescent="0.25"/>
    <row r="700" s="7" customFormat="1" x14ac:dyDescent="0.25"/>
    <row r="701" s="7" customFormat="1" x14ac:dyDescent="0.25"/>
    <row r="702" s="7" customFormat="1" x14ac:dyDescent="0.25"/>
    <row r="703" s="7" customFormat="1" x14ac:dyDescent="0.25"/>
    <row r="704" s="7" customFormat="1" x14ac:dyDescent="0.25"/>
    <row r="705" s="7" customFormat="1" x14ac:dyDescent="0.25"/>
    <row r="706" s="7" customFormat="1" x14ac:dyDescent="0.25"/>
    <row r="707" s="7" customFormat="1" x14ac:dyDescent="0.25"/>
    <row r="708" s="7" customFormat="1" x14ac:dyDescent="0.25"/>
    <row r="709" s="7" customFormat="1" x14ac:dyDescent="0.25"/>
    <row r="710" s="7" customFormat="1" x14ac:dyDescent="0.25"/>
    <row r="711" s="7" customFormat="1" x14ac:dyDescent="0.25"/>
    <row r="712" s="7" customFormat="1" x14ac:dyDescent="0.25"/>
    <row r="713" s="7" customFormat="1" x14ac:dyDescent="0.25"/>
    <row r="714" s="7" customFormat="1" x14ac:dyDescent="0.25"/>
    <row r="715" s="7" customFormat="1" x14ac:dyDescent="0.25"/>
    <row r="716" s="7" customFormat="1" x14ac:dyDescent="0.25"/>
    <row r="717" s="7" customFormat="1" x14ac:dyDescent="0.25"/>
    <row r="718" s="7" customFormat="1" x14ac:dyDescent="0.25"/>
    <row r="719" s="7" customFormat="1" x14ac:dyDescent="0.25"/>
    <row r="720" s="7" customFormat="1" x14ac:dyDescent="0.25"/>
    <row r="721" s="7" customFormat="1" x14ac:dyDescent="0.25"/>
    <row r="722" s="7" customFormat="1" x14ac:dyDescent="0.25"/>
    <row r="723" s="7" customFormat="1" x14ac:dyDescent="0.25"/>
    <row r="724" s="7" customFormat="1" x14ac:dyDescent="0.25"/>
    <row r="725" s="7" customFormat="1" x14ac:dyDescent="0.25"/>
    <row r="726" s="7" customFormat="1" x14ac:dyDescent="0.25"/>
    <row r="727" s="7" customFormat="1" x14ac:dyDescent="0.25"/>
    <row r="728" s="7" customFormat="1" x14ac:dyDescent="0.25"/>
    <row r="729" s="7" customFormat="1" x14ac:dyDescent="0.25"/>
    <row r="730" s="7" customFormat="1" x14ac:dyDescent="0.25"/>
    <row r="731" s="7" customFormat="1" x14ac:dyDescent="0.25"/>
    <row r="732" s="7" customFormat="1" x14ac:dyDescent="0.25"/>
    <row r="733" s="7" customFormat="1" x14ac:dyDescent="0.25"/>
    <row r="734" s="7" customFormat="1" x14ac:dyDescent="0.25"/>
    <row r="735" s="7" customFormat="1" x14ac:dyDescent="0.25"/>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topLeftCell="A25" zoomScale="67" zoomScaleNormal="67" workbookViewId="0">
      <selection activeCell="D62" sqref="D62"/>
    </sheetView>
  </sheetViews>
  <sheetFormatPr baseColWidth="10" defaultColWidth="11.42578125" defaultRowHeight="15" x14ac:dyDescent="0.25"/>
  <cols>
    <col min="2" max="2" width="40.42578125" customWidth="1"/>
    <col min="3" max="3" width="74.85546875" hidden="1" customWidth="1"/>
    <col min="4" max="4" width="147.85546875" customWidth="1"/>
    <col min="5" max="5" width="26.140625" style="120" customWidth="1"/>
    <col min="11" max="258" width="11.42578125" style="7"/>
  </cols>
  <sheetData>
    <row r="1" spans="1:10" s="7" customFormat="1" x14ac:dyDescent="0.25">
      <c r="E1" s="127"/>
    </row>
    <row r="2" spans="1:10" ht="33.75" x14ac:dyDescent="0.25">
      <c r="A2" s="7"/>
      <c r="B2" s="351" t="s">
        <v>246</v>
      </c>
      <c r="C2" s="351"/>
      <c r="D2" s="351"/>
      <c r="E2" s="351"/>
      <c r="F2" s="7"/>
      <c r="G2" s="7"/>
      <c r="H2" s="7"/>
      <c r="I2" s="7"/>
      <c r="J2" s="7"/>
    </row>
    <row r="3" spans="1:10" x14ac:dyDescent="0.25">
      <c r="A3" s="7"/>
      <c r="B3" s="99"/>
      <c r="C3" s="99"/>
      <c r="D3" s="99"/>
      <c r="E3" s="127"/>
      <c r="F3" s="7"/>
      <c r="G3" s="7"/>
      <c r="H3" s="7"/>
      <c r="I3" s="7"/>
      <c r="J3" s="7"/>
    </row>
    <row r="4" spans="1:10" ht="60" x14ac:dyDescent="0.25">
      <c r="A4" s="7"/>
      <c r="B4" s="25"/>
      <c r="C4" s="100" t="s">
        <v>247</v>
      </c>
      <c r="D4" s="100" t="s">
        <v>248</v>
      </c>
      <c r="E4" s="127"/>
      <c r="F4" s="7"/>
      <c r="G4" s="7"/>
      <c r="H4" s="7"/>
      <c r="I4" s="7"/>
      <c r="J4" s="7"/>
    </row>
    <row r="5" spans="1:10" ht="76.5" customHeight="1" x14ac:dyDescent="0.25">
      <c r="A5" s="26" t="s">
        <v>249</v>
      </c>
      <c r="B5" s="101" t="s">
        <v>250</v>
      </c>
      <c r="C5" s="102" t="s">
        <v>251</v>
      </c>
      <c r="D5" s="103" t="s">
        <v>252</v>
      </c>
      <c r="E5" s="128">
        <v>0.2</v>
      </c>
      <c r="F5" s="7"/>
      <c r="G5" s="7"/>
      <c r="H5" s="7"/>
      <c r="I5" s="7"/>
      <c r="J5" s="7"/>
    </row>
    <row r="6" spans="1:10" ht="99" x14ac:dyDescent="0.25">
      <c r="A6" s="26" t="s">
        <v>253</v>
      </c>
      <c r="B6" s="104" t="s">
        <v>253</v>
      </c>
      <c r="C6" s="105" t="s">
        <v>254</v>
      </c>
      <c r="D6" s="106" t="s">
        <v>255</v>
      </c>
      <c r="E6" s="128">
        <v>0.4</v>
      </c>
      <c r="F6" s="7"/>
      <c r="G6" s="7"/>
      <c r="H6" s="7"/>
      <c r="I6" s="7"/>
      <c r="J6" s="7"/>
    </row>
    <row r="7" spans="1:10" ht="66" x14ac:dyDescent="0.25">
      <c r="A7" s="26" t="s">
        <v>256</v>
      </c>
      <c r="B7" s="107" t="s">
        <v>257</v>
      </c>
      <c r="C7" s="105" t="s">
        <v>258</v>
      </c>
      <c r="D7" s="106" t="s">
        <v>259</v>
      </c>
      <c r="E7" s="128">
        <v>0.6</v>
      </c>
      <c r="F7" s="7"/>
      <c r="G7" s="7"/>
      <c r="H7" s="7"/>
      <c r="I7" s="7"/>
      <c r="J7" s="7"/>
    </row>
    <row r="8" spans="1:10" ht="66" x14ac:dyDescent="0.25">
      <c r="A8" s="26" t="s">
        <v>260</v>
      </c>
      <c r="B8" s="108" t="s">
        <v>261</v>
      </c>
      <c r="C8" s="105" t="s">
        <v>262</v>
      </c>
      <c r="D8" s="106" t="s">
        <v>263</v>
      </c>
      <c r="E8" s="128">
        <v>0.8</v>
      </c>
      <c r="F8" s="7"/>
      <c r="G8" s="7"/>
      <c r="H8" s="7"/>
      <c r="I8" s="7"/>
      <c r="J8" s="7"/>
    </row>
    <row r="9" spans="1:10" ht="66" x14ac:dyDescent="0.25">
      <c r="A9" s="26" t="s">
        <v>264</v>
      </c>
      <c r="B9" s="109" t="s">
        <v>265</v>
      </c>
      <c r="C9" s="105" t="s">
        <v>266</v>
      </c>
      <c r="D9" s="106" t="s">
        <v>267</v>
      </c>
      <c r="E9" s="128">
        <v>1</v>
      </c>
      <c r="F9" s="7"/>
      <c r="G9" s="7"/>
      <c r="H9" s="7"/>
      <c r="I9" s="7"/>
      <c r="J9" s="7"/>
    </row>
    <row r="10" spans="1:10" ht="20.25" x14ac:dyDescent="0.25">
      <c r="A10" s="26"/>
      <c r="B10" s="26"/>
      <c r="C10" s="27"/>
      <c r="D10" s="27"/>
      <c r="E10" s="127"/>
      <c r="F10" s="7"/>
      <c r="G10" s="7"/>
      <c r="H10" s="7"/>
      <c r="I10" s="7"/>
      <c r="J10" s="7"/>
    </row>
    <row r="11" spans="1:10" ht="60" x14ac:dyDescent="0.25">
      <c r="A11" s="26"/>
      <c r="B11" s="25"/>
      <c r="C11" s="100" t="s">
        <v>247</v>
      </c>
      <c r="D11" s="100" t="s">
        <v>268</v>
      </c>
      <c r="E11" s="127"/>
      <c r="F11" s="7"/>
      <c r="G11" s="7"/>
      <c r="H11" s="7"/>
      <c r="I11" s="7"/>
      <c r="J11" s="7"/>
    </row>
    <row r="12" spans="1:10" ht="79.5" customHeight="1" x14ac:dyDescent="0.25">
      <c r="A12" s="26"/>
      <c r="B12" s="101" t="s">
        <v>250</v>
      </c>
      <c r="C12" s="102" t="s">
        <v>251</v>
      </c>
      <c r="D12" s="136" t="s">
        <v>269</v>
      </c>
      <c r="E12" s="128">
        <v>0.2</v>
      </c>
      <c r="F12" s="7"/>
      <c r="G12" s="7"/>
      <c r="H12" s="7"/>
      <c r="I12" s="7"/>
      <c r="J12" s="7"/>
    </row>
    <row r="13" spans="1:10" ht="33" x14ac:dyDescent="0.25">
      <c r="A13" s="26"/>
      <c r="B13" s="104" t="s">
        <v>253</v>
      </c>
      <c r="C13" s="105" t="s">
        <v>254</v>
      </c>
      <c r="D13" s="136" t="s">
        <v>270</v>
      </c>
      <c r="E13" s="128">
        <v>0.4</v>
      </c>
      <c r="F13" s="7"/>
      <c r="G13" s="7"/>
      <c r="H13" s="7"/>
      <c r="I13" s="7"/>
      <c r="J13" s="7"/>
    </row>
    <row r="14" spans="1:10" ht="33" x14ac:dyDescent="0.25">
      <c r="A14" s="26"/>
      <c r="B14" s="107" t="s">
        <v>257</v>
      </c>
      <c r="C14" s="105" t="s">
        <v>258</v>
      </c>
      <c r="D14" s="136" t="s">
        <v>271</v>
      </c>
      <c r="E14" s="128">
        <v>0.6</v>
      </c>
      <c r="F14" s="7"/>
      <c r="G14" s="7"/>
      <c r="H14" s="7"/>
      <c r="I14" s="7"/>
      <c r="J14" s="7"/>
    </row>
    <row r="15" spans="1:10" ht="33" x14ac:dyDescent="0.25">
      <c r="A15" s="26"/>
      <c r="B15" s="108" t="s">
        <v>261</v>
      </c>
      <c r="C15" s="105" t="s">
        <v>262</v>
      </c>
      <c r="D15" s="136" t="s">
        <v>272</v>
      </c>
      <c r="E15" s="128">
        <v>0.8</v>
      </c>
      <c r="F15" s="7"/>
      <c r="G15" s="7"/>
      <c r="H15" s="7"/>
      <c r="I15" s="7"/>
      <c r="J15" s="7"/>
    </row>
    <row r="16" spans="1:10" ht="46.5" customHeight="1" x14ac:dyDescent="0.25">
      <c r="A16" s="26"/>
      <c r="B16" s="109" t="s">
        <v>265</v>
      </c>
      <c r="C16" s="105" t="s">
        <v>266</v>
      </c>
      <c r="D16" s="136" t="s">
        <v>273</v>
      </c>
      <c r="E16" s="128">
        <v>1</v>
      </c>
      <c r="F16" s="7"/>
      <c r="G16" s="7"/>
      <c r="H16" s="7"/>
      <c r="I16" s="7"/>
      <c r="J16" s="7"/>
    </row>
    <row r="17" spans="1:10" ht="20.25" x14ac:dyDescent="0.25">
      <c r="A17" s="26"/>
      <c r="B17" s="26"/>
      <c r="C17" s="27"/>
      <c r="D17" s="27"/>
      <c r="E17" s="127"/>
      <c r="F17" s="7"/>
      <c r="G17" s="7"/>
      <c r="H17" s="7"/>
      <c r="I17" s="7"/>
      <c r="J17" s="7"/>
    </row>
    <row r="18" spans="1:10" ht="16.5" x14ac:dyDescent="0.25">
      <c r="A18" s="26"/>
      <c r="B18" s="28"/>
      <c r="C18" s="28"/>
      <c r="D18" s="28"/>
      <c r="E18" s="127"/>
      <c r="F18" s="7"/>
      <c r="G18" s="7"/>
      <c r="H18" s="7"/>
      <c r="I18" s="7"/>
      <c r="J18" s="7"/>
    </row>
    <row r="19" spans="1:10" ht="60" x14ac:dyDescent="0.25">
      <c r="A19" s="26"/>
      <c r="B19" s="25"/>
      <c r="C19" s="100" t="s">
        <v>247</v>
      </c>
      <c r="D19" s="100" t="s">
        <v>274</v>
      </c>
      <c r="E19" s="127"/>
      <c r="F19" s="7"/>
      <c r="G19" s="7"/>
      <c r="H19" s="7"/>
      <c r="I19" s="7"/>
      <c r="J19" s="7"/>
    </row>
    <row r="20" spans="1:10" ht="57.75" customHeight="1" x14ac:dyDescent="0.25">
      <c r="A20" s="26"/>
      <c r="B20" s="101" t="s">
        <v>250</v>
      </c>
      <c r="C20" s="102" t="s">
        <v>251</v>
      </c>
      <c r="D20" s="136" t="s">
        <v>275</v>
      </c>
      <c r="E20" s="128">
        <v>0.2</v>
      </c>
      <c r="F20" s="7"/>
      <c r="G20" s="7"/>
      <c r="H20" s="7"/>
      <c r="I20" s="7"/>
      <c r="J20" s="7"/>
    </row>
    <row r="21" spans="1:10" ht="54" customHeight="1" x14ac:dyDescent="0.25">
      <c r="A21" s="26"/>
      <c r="B21" s="104" t="s">
        <v>253</v>
      </c>
      <c r="C21" s="105" t="s">
        <v>254</v>
      </c>
      <c r="D21" s="136" t="s">
        <v>276</v>
      </c>
      <c r="E21" s="128">
        <v>0.4</v>
      </c>
      <c r="F21" s="7"/>
      <c r="G21" s="7"/>
      <c r="H21" s="7"/>
      <c r="I21" s="7"/>
      <c r="J21" s="7"/>
    </row>
    <row r="22" spans="1:10" ht="64.5" customHeight="1" x14ac:dyDescent="0.25">
      <c r="A22" s="26"/>
      <c r="B22" s="107" t="s">
        <v>257</v>
      </c>
      <c r="C22" s="105" t="s">
        <v>258</v>
      </c>
      <c r="D22" s="136" t="s">
        <v>277</v>
      </c>
      <c r="E22" s="128">
        <v>0.6</v>
      </c>
      <c r="F22" s="7"/>
      <c r="G22" s="7"/>
      <c r="H22" s="7"/>
      <c r="I22" s="7"/>
      <c r="J22" s="7"/>
    </row>
    <row r="23" spans="1:10" ht="51.75" customHeight="1" x14ac:dyDescent="0.25">
      <c r="A23" s="26"/>
      <c r="B23" s="108" t="s">
        <v>261</v>
      </c>
      <c r="C23" s="105" t="s">
        <v>262</v>
      </c>
      <c r="D23" s="136" t="s">
        <v>278</v>
      </c>
      <c r="E23" s="128">
        <v>0.8</v>
      </c>
      <c r="F23" s="7"/>
      <c r="G23" s="7"/>
      <c r="H23" s="7"/>
      <c r="I23" s="7"/>
      <c r="J23" s="7"/>
    </row>
    <row r="24" spans="1:10" ht="51.75" customHeight="1" x14ac:dyDescent="0.25">
      <c r="A24" s="26"/>
      <c r="B24" s="109" t="s">
        <v>265</v>
      </c>
      <c r="C24" s="105" t="s">
        <v>266</v>
      </c>
      <c r="D24" s="136" t="s">
        <v>279</v>
      </c>
      <c r="E24" s="128">
        <v>1</v>
      </c>
      <c r="F24" s="7"/>
      <c r="G24" s="7"/>
      <c r="H24" s="7"/>
      <c r="I24" s="7"/>
      <c r="J24" s="7"/>
    </row>
    <row r="25" spans="1:10" ht="16.5" x14ac:dyDescent="0.25">
      <c r="A25" s="26"/>
      <c r="B25" s="28"/>
      <c r="C25" s="28"/>
      <c r="D25" s="28"/>
      <c r="E25" s="127"/>
      <c r="F25" s="7"/>
      <c r="G25" s="7"/>
      <c r="H25" s="7"/>
      <c r="I25" s="7"/>
      <c r="J25" s="7"/>
    </row>
    <row r="26" spans="1:10" ht="16.5" x14ac:dyDescent="0.25">
      <c r="A26" s="26"/>
      <c r="B26" s="28"/>
      <c r="C26" s="28"/>
      <c r="D26" s="28"/>
      <c r="E26" s="127"/>
      <c r="F26" s="7"/>
      <c r="G26" s="7"/>
      <c r="H26" s="7"/>
      <c r="I26" s="7"/>
      <c r="J26" s="7"/>
    </row>
    <row r="27" spans="1:10" ht="16.5" x14ac:dyDescent="0.25">
      <c r="A27" s="26"/>
      <c r="B27" s="28"/>
      <c r="C27" s="28"/>
      <c r="D27" s="28"/>
      <c r="E27" s="127"/>
      <c r="F27" s="7"/>
      <c r="G27" s="7"/>
      <c r="H27" s="7"/>
      <c r="I27" s="7"/>
      <c r="J27" s="7"/>
    </row>
    <row r="28" spans="1:10" ht="16.5" x14ac:dyDescent="0.25">
      <c r="A28" s="26"/>
      <c r="B28" s="28"/>
      <c r="C28" s="28"/>
      <c r="D28" s="28"/>
      <c r="E28" s="127"/>
      <c r="F28" s="7"/>
      <c r="G28" s="7"/>
      <c r="H28" s="7"/>
      <c r="I28" s="7"/>
      <c r="J28" s="7"/>
    </row>
    <row r="29" spans="1:10" ht="60" x14ac:dyDescent="0.25">
      <c r="A29" s="26"/>
      <c r="B29" s="25"/>
      <c r="C29" s="100" t="s">
        <v>247</v>
      </c>
      <c r="D29" s="100" t="s">
        <v>280</v>
      </c>
      <c r="E29" s="127"/>
      <c r="F29" s="7"/>
      <c r="G29" s="7"/>
      <c r="H29" s="7"/>
      <c r="I29" s="7"/>
      <c r="J29" s="7"/>
    </row>
    <row r="30" spans="1:10" ht="75.75" customHeight="1" x14ac:dyDescent="0.25">
      <c r="A30" s="26"/>
      <c r="B30" s="101" t="s">
        <v>250</v>
      </c>
      <c r="C30" s="102" t="s">
        <v>251</v>
      </c>
      <c r="D30" s="136" t="s">
        <v>281</v>
      </c>
      <c r="E30" s="128">
        <v>0.2</v>
      </c>
      <c r="F30" s="7"/>
      <c r="G30" s="7"/>
      <c r="H30" s="7"/>
      <c r="I30" s="7"/>
      <c r="J30" s="7"/>
    </row>
    <row r="31" spans="1:10" ht="65.25" customHeight="1" x14ac:dyDescent="0.25">
      <c r="A31" s="26"/>
      <c r="B31" s="104" t="s">
        <v>253</v>
      </c>
      <c r="C31" s="105" t="s">
        <v>254</v>
      </c>
      <c r="D31" s="136" t="s">
        <v>282</v>
      </c>
      <c r="E31" s="128">
        <v>0.4</v>
      </c>
      <c r="F31" s="7"/>
      <c r="G31" s="7"/>
      <c r="H31" s="7"/>
      <c r="I31" s="7"/>
      <c r="J31" s="7"/>
    </row>
    <row r="32" spans="1:10" ht="57" customHeight="1" x14ac:dyDescent="0.25">
      <c r="A32" s="26"/>
      <c r="B32" s="107" t="s">
        <v>257</v>
      </c>
      <c r="C32" s="105" t="s">
        <v>258</v>
      </c>
      <c r="D32" s="136" t="s">
        <v>283</v>
      </c>
      <c r="E32" s="128">
        <v>0.6</v>
      </c>
      <c r="F32" s="7"/>
      <c r="G32" s="7"/>
      <c r="H32" s="7"/>
      <c r="I32" s="7"/>
      <c r="J32" s="7"/>
    </row>
    <row r="33" spans="1:10" ht="66.75" customHeight="1" x14ac:dyDescent="0.25">
      <c r="A33" s="26"/>
      <c r="B33" s="108" t="s">
        <v>261</v>
      </c>
      <c r="C33" s="105" t="s">
        <v>262</v>
      </c>
      <c r="D33" s="136" t="s">
        <v>284</v>
      </c>
      <c r="E33" s="128">
        <v>0.8</v>
      </c>
      <c r="F33" s="7"/>
      <c r="G33" s="7"/>
      <c r="H33" s="7"/>
      <c r="I33" s="7"/>
      <c r="J33" s="7"/>
    </row>
    <row r="34" spans="1:10" ht="79.5" customHeight="1" x14ac:dyDescent="0.25">
      <c r="A34" s="26"/>
      <c r="B34" s="109" t="s">
        <v>265</v>
      </c>
      <c r="C34" s="105" t="s">
        <v>266</v>
      </c>
      <c r="D34" s="136" t="s">
        <v>285</v>
      </c>
      <c r="E34" s="128">
        <v>1</v>
      </c>
      <c r="F34" s="7"/>
      <c r="G34" s="7"/>
      <c r="H34" s="7"/>
      <c r="I34" s="7"/>
      <c r="J34" s="7"/>
    </row>
    <row r="35" spans="1:10" x14ac:dyDescent="0.25">
      <c r="A35" s="26"/>
      <c r="B35" s="26"/>
      <c r="C35" s="26" t="s">
        <v>286</v>
      </c>
      <c r="D35" s="26" t="s">
        <v>287</v>
      </c>
      <c r="E35" s="127"/>
      <c r="F35" s="7"/>
      <c r="G35" s="7"/>
      <c r="H35" s="7"/>
      <c r="I35" s="7"/>
      <c r="J35" s="7"/>
    </row>
    <row r="36" spans="1:10" x14ac:dyDescent="0.25">
      <c r="A36" s="26"/>
      <c r="B36" s="26"/>
      <c r="C36" s="26"/>
      <c r="D36" s="26"/>
      <c r="E36" s="127"/>
      <c r="F36" s="7"/>
      <c r="G36" s="7"/>
      <c r="H36" s="7"/>
      <c r="I36" s="7"/>
      <c r="J36" s="7"/>
    </row>
    <row r="37" spans="1:10" x14ac:dyDescent="0.25">
      <c r="A37" s="26"/>
      <c r="B37" s="26"/>
      <c r="C37" s="26"/>
      <c r="D37" s="26"/>
      <c r="E37" s="127"/>
      <c r="F37" s="7"/>
      <c r="G37" s="7"/>
      <c r="H37" s="7"/>
      <c r="I37" s="7"/>
      <c r="J37" s="7"/>
    </row>
    <row r="38" spans="1:10" ht="60" x14ac:dyDescent="0.25">
      <c r="A38" s="26"/>
      <c r="B38" s="25"/>
      <c r="C38" s="100" t="s">
        <v>247</v>
      </c>
      <c r="D38" s="100" t="s">
        <v>288</v>
      </c>
      <c r="E38" s="127"/>
      <c r="F38" s="7"/>
      <c r="G38" s="7"/>
      <c r="H38" s="7"/>
      <c r="I38" s="7"/>
      <c r="J38" s="7"/>
    </row>
    <row r="39" spans="1:10" ht="99" x14ac:dyDescent="0.25">
      <c r="A39" s="26"/>
      <c r="B39" s="101" t="s">
        <v>250</v>
      </c>
      <c r="C39" s="102" t="s">
        <v>251</v>
      </c>
      <c r="D39" s="137" t="s">
        <v>289</v>
      </c>
      <c r="E39" s="128">
        <v>0.2</v>
      </c>
      <c r="F39" s="7"/>
      <c r="G39" s="7"/>
      <c r="H39" s="7"/>
      <c r="I39" s="7"/>
      <c r="J39" s="7"/>
    </row>
    <row r="40" spans="1:10" ht="99" x14ac:dyDescent="0.25">
      <c r="A40" s="26"/>
      <c r="B40" s="104" t="s">
        <v>253</v>
      </c>
      <c r="C40" s="105" t="s">
        <v>254</v>
      </c>
      <c r="D40" s="137" t="s">
        <v>290</v>
      </c>
      <c r="E40" s="128">
        <v>0.4</v>
      </c>
      <c r="F40" s="7"/>
      <c r="G40" s="7"/>
      <c r="H40" s="7"/>
      <c r="I40" s="7"/>
      <c r="J40" s="7"/>
    </row>
    <row r="41" spans="1:10" ht="99" x14ac:dyDescent="0.25">
      <c r="A41" s="26"/>
      <c r="B41" s="107" t="s">
        <v>257</v>
      </c>
      <c r="C41" s="105" t="s">
        <v>258</v>
      </c>
      <c r="D41" s="137" t="s">
        <v>291</v>
      </c>
      <c r="E41" s="128">
        <v>0.6</v>
      </c>
      <c r="F41" s="7"/>
      <c r="G41" s="7"/>
      <c r="H41" s="7"/>
      <c r="I41" s="7"/>
      <c r="J41" s="7"/>
    </row>
    <row r="42" spans="1:10" ht="99" x14ac:dyDescent="0.25">
      <c r="A42" s="26"/>
      <c r="B42" s="108" t="s">
        <v>261</v>
      </c>
      <c r="C42" s="105" t="s">
        <v>262</v>
      </c>
      <c r="D42" s="137" t="s">
        <v>292</v>
      </c>
      <c r="E42" s="128">
        <v>0.8</v>
      </c>
      <c r="F42" s="7"/>
      <c r="G42" s="7"/>
      <c r="H42" s="7"/>
      <c r="I42" s="7"/>
      <c r="J42" s="7"/>
    </row>
    <row r="43" spans="1:10" ht="99" x14ac:dyDescent="0.25">
      <c r="A43" s="26"/>
      <c r="B43" s="109" t="s">
        <v>265</v>
      </c>
      <c r="C43" s="105" t="s">
        <v>266</v>
      </c>
      <c r="D43" s="137" t="s">
        <v>293</v>
      </c>
      <c r="E43" s="128">
        <v>1</v>
      </c>
      <c r="F43" s="7"/>
      <c r="G43" s="7"/>
      <c r="H43" s="7"/>
      <c r="I43" s="7"/>
      <c r="J43" s="7"/>
    </row>
    <row r="44" spans="1:10" x14ac:dyDescent="0.25">
      <c r="A44" s="26"/>
      <c r="B44" s="26"/>
      <c r="C44" s="26"/>
      <c r="D44" s="26"/>
      <c r="E44" s="127"/>
      <c r="F44" s="7"/>
      <c r="G44" s="7"/>
      <c r="H44" s="7"/>
      <c r="I44" s="7"/>
      <c r="J44" s="7"/>
    </row>
    <row r="45" spans="1:10" ht="56.25" customHeight="1" x14ac:dyDescent="0.25">
      <c r="A45" s="26"/>
      <c r="B45" s="26"/>
      <c r="C45" s="26"/>
      <c r="D45" s="100" t="s">
        <v>294</v>
      </c>
      <c r="E45" s="127"/>
      <c r="F45" s="7"/>
      <c r="G45" s="7"/>
      <c r="H45" s="7"/>
      <c r="I45" s="7"/>
      <c r="J45" s="7"/>
    </row>
    <row r="46" spans="1:10" ht="94.5" customHeight="1" x14ac:dyDescent="0.25">
      <c r="A46" s="26"/>
      <c r="B46" s="108" t="s">
        <v>261</v>
      </c>
      <c r="C46" s="26"/>
      <c r="D46" s="106" t="s">
        <v>295</v>
      </c>
      <c r="E46" s="128">
        <v>0.8</v>
      </c>
      <c r="F46" s="7"/>
      <c r="G46" s="7"/>
      <c r="H46" s="7"/>
      <c r="I46" s="7"/>
      <c r="J46" s="7"/>
    </row>
    <row r="47" spans="1:10" ht="105.75" customHeight="1" x14ac:dyDescent="0.25">
      <c r="A47" s="26"/>
      <c r="B47" s="109" t="s">
        <v>265</v>
      </c>
      <c r="C47" s="27"/>
      <c r="D47" s="106" t="s">
        <v>296</v>
      </c>
      <c r="E47" s="128">
        <v>1</v>
      </c>
      <c r="F47" s="7"/>
      <c r="G47" s="7"/>
      <c r="H47" s="7"/>
      <c r="I47" s="7"/>
      <c r="J47" s="7"/>
    </row>
    <row r="48" spans="1:10" x14ac:dyDescent="0.25">
      <c r="A48" s="26"/>
      <c r="B48" s="23"/>
      <c r="C48" s="23"/>
      <c r="D48" s="23"/>
      <c r="E48" s="127"/>
      <c r="F48" s="7"/>
      <c r="G48" s="7"/>
      <c r="H48" s="7"/>
      <c r="I48" s="7"/>
      <c r="J48" s="7"/>
    </row>
    <row r="49" spans="1:10" x14ac:dyDescent="0.25">
      <c r="A49" s="26"/>
      <c r="B49" s="23"/>
      <c r="C49" s="23"/>
      <c r="D49" s="23"/>
      <c r="E49" s="127"/>
      <c r="F49" s="7"/>
      <c r="G49" s="7"/>
      <c r="H49" s="7"/>
      <c r="I49" s="7"/>
      <c r="J49" s="7"/>
    </row>
    <row r="50" spans="1:10" ht="20.25" x14ac:dyDescent="0.25">
      <c r="A50" s="26"/>
      <c r="B50" s="26"/>
      <c r="C50" s="27"/>
      <c r="D50" s="27"/>
      <c r="E50" s="127"/>
      <c r="F50" s="7"/>
      <c r="G50" s="7"/>
      <c r="H50" s="7"/>
      <c r="I50" s="7"/>
      <c r="J50" s="7"/>
    </row>
    <row r="51" spans="1:10" ht="46.5" customHeight="1" x14ac:dyDescent="0.25">
      <c r="A51" s="26"/>
      <c r="B51" s="26"/>
      <c r="C51" s="26"/>
      <c r="D51" s="100" t="s">
        <v>297</v>
      </c>
      <c r="E51" s="127"/>
      <c r="F51" s="7"/>
      <c r="G51" s="7"/>
      <c r="H51" s="7"/>
      <c r="I51" s="7"/>
      <c r="J51" s="7"/>
    </row>
    <row r="52" spans="1:10" ht="90" customHeight="1" x14ac:dyDescent="0.25">
      <c r="A52" s="26"/>
      <c r="B52" s="108" t="s">
        <v>261</v>
      </c>
      <c r="C52" s="26"/>
      <c r="D52" s="106" t="s">
        <v>298</v>
      </c>
      <c r="E52" s="128">
        <v>0.8</v>
      </c>
      <c r="F52" s="7"/>
      <c r="G52" s="7"/>
      <c r="H52" s="7"/>
      <c r="I52" s="7"/>
      <c r="J52" s="7"/>
    </row>
    <row r="53" spans="1:10" ht="66" x14ac:dyDescent="0.25">
      <c r="A53" s="26"/>
      <c r="B53" s="109" t="s">
        <v>265</v>
      </c>
      <c r="C53" s="27"/>
      <c r="D53" s="106" t="s">
        <v>299</v>
      </c>
      <c r="E53" s="128">
        <v>1</v>
      </c>
      <c r="F53" s="7"/>
      <c r="G53" s="7"/>
      <c r="H53" s="7"/>
      <c r="I53" s="7"/>
      <c r="J53" s="7"/>
    </row>
    <row r="54" spans="1:10" ht="20.25" x14ac:dyDescent="0.25">
      <c r="A54" s="26"/>
      <c r="B54" s="26"/>
      <c r="C54" s="27"/>
      <c r="D54" s="27"/>
      <c r="E54" s="127"/>
      <c r="F54" s="7"/>
      <c r="G54" s="7"/>
      <c r="H54" s="7"/>
      <c r="I54" s="7"/>
      <c r="J54" s="7"/>
    </row>
    <row r="55" spans="1:10" ht="20.25" x14ac:dyDescent="0.25">
      <c r="A55" s="26"/>
      <c r="B55" s="26"/>
      <c r="C55" s="27"/>
      <c r="D55" s="27"/>
      <c r="E55" s="127"/>
      <c r="F55" s="7"/>
      <c r="G55" s="7"/>
      <c r="H55" s="7"/>
      <c r="I55" s="7"/>
      <c r="J55" s="7"/>
    </row>
    <row r="56" spans="1:10" ht="20.25" x14ac:dyDescent="0.25">
      <c r="A56" s="26"/>
      <c r="B56" s="26"/>
      <c r="C56" s="27"/>
      <c r="D56" s="27"/>
      <c r="E56" s="127"/>
      <c r="F56" s="7"/>
      <c r="G56" s="7"/>
      <c r="H56" s="7"/>
      <c r="I56" s="7"/>
      <c r="J56" s="7"/>
    </row>
    <row r="57" spans="1:10" ht="20.25" x14ac:dyDescent="0.25">
      <c r="A57" s="26"/>
      <c r="B57" s="26"/>
      <c r="C57" s="27"/>
      <c r="D57" s="27"/>
      <c r="E57" s="127"/>
      <c r="F57" s="7"/>
      <c r="G57" s="7"/>
      <c r="H57" s="7"/>
      <c r="I57" s="7"/>
      <c r="J57" s="7"/>
    </row>
    <row r="58" spans="1:10" ht="20.25" x14ac:dyDescent="0.25">
      <c r="A58" s="26"/>
      <c r="B58" s="26"/>
      <c r="C58" s="27"/>
      <c r="D58" s="27"/>
      <c r="E58" s="127"/>
      <c r="F58" s="7"/>
      <c r="G58" s="7"/>
      <c r="H58" s="7"/>
      <c r="I58" s="7"/>
      <c r="J58" s="7"/>
    </row>
    <row r="59" spans="1:10" ht="20.25" x14ac:dyDescent="0.25">
      <c r="A59" s="26"/>
      <c r="B59" s="26"/>
      <c r="C59" s="27"/>
      <c r="D59" s="27"/>
      <c r="E59" s="127"/>
      <c r="F59" s="7"/>
      <c r="G59" s="7"/>
      <c r="H59" s="7"/>
      <c r="I59" s="7"/>
      <c r="J59" s="7"/>
    </row>
    <row r="60" spans="1:10" ht="20.25" x14ac:dyDescent="0.25">
      <c r="A60" s="26"/>
      <c r="B60" s="26"/>
      <c r="C60" s="27"/>
      <c r="D60" s="27"/>
      <c r="E60" s="127"/>
      <c r="F60" s="7"/>
      <c r="G60" s="7"/>
      <c r="H60" s="7"/>
      <c r="I60" s="7"/>
      <c r="J60" s="7"/>
    </row>
    <row r="61" spans="1:10" ht="20.25" x14ac:dyDescent="0.25">
      <c r="A61" s="26"/>
      <c r="B61" s="26"/>
      <c r="C61" s="27"/>
      <c r="D61" s="27"/>
      <c r="E61" s="127"/>
      <c r="F61" s="7"/>
      <c r="G61" s="7"/>
      <c r="H61" s="7"/>
      <c r="I61" s="7"/>
      <c r="J61" s="7"/>
    </row>
    <row r="62" spans="1:10" ht="20.25" x14ac:dyDescent="0.25">
      <c r="A62" s="26"/>
      <c r="B62" s="26"/>
      <c r="C62" s="27"/>
      <c r="D62" s="27"/>
      <c r="E62" s="127"/>
      <c r="F62" s="7"/>
      <c r="G62" s="7"/>
      <c r="H62" s="7"/>
      <c r="I62" s="7"/>
      <c r="J62" s="7"/>
    </row>
    <row r="63" spans="1:10" ht="20.25" x14ac:dyDescent="0.25">
      <c r="A63" s="26"/>
      <c r="B63" s="26"/>
      <c r="C63" s="27"/>
      <c r="D63" s="27"/>
      <c r="E63" s="127"/>
      <c r="F63" s="7"/>
      <c r="G63" s="7"/>
      <c r="H63" s="7"/>
      <c r="I63" s="7"/>
      <c r="J63" s="7"/>
    </row>
    <row r="64" spans="1:10" ht="20.25" x14ac:dyDescent="0.25">
      <c r="A64" s="26"/>
      <c r="B64" s="26"/>
      <c r="C64" s="27"/>
      <c r="D64" s="27"/>
      <c r="E64" s="127"/>
      <c r="F64" s="7"/>
      <c r="G64" s="7"/>
      <c r="H64" s="7"/>
      <c r="I64" s="7"/>
      <c r="J64" s="7"/>
    </row>
    <row r="65" spans="1:10" ht="20.25" x14ac:dyDescent="0.25">
      <c r="A65" s="26"/>
      <c r="B65" s="26"/>
      <c r="C65" s="27"/>
      <c r="D65" s="27"/>
      <c r="E65" s="127"/>
      <c r="F65" s="7"/>
      <c r="G65" s="7"/>
      <c r="H65" s="7"/>
      <c r="I65" s="7"/>
      <c r="J65" s="7"/>
    </row>
    <row r="66" spans="1:10" ht="20.25" x14ac:dyDescent="0.25">
      <c r="A66" s="26"/>
      <c r="B66" s="26"/>
      <c r="C66" s="27"/>
      <c r="D66" s="27"/>
      <c r="E66" s="127"/>
      <c r="F66" s="7"/>
      <c r="G66" s="7"/>
      <c r="H66" s="7"/>
      <c r="I66" s="7"/>
      <c r="J66" s="7"/>
    </row>
    <row r="67" spans="1:10" ht="20.25" x14ac:dyDescent="0.25">
      <c r="A67" s="26"/>
      <c r="B67" s="26"/>
      <c r="C67" s="27"/>
      <c r="D67" s="27"/>
      <c r="E67" s="127"/>
      <c r="F67" s="7"/>
      <c r="G67" s="7"/>
      <c r="H67" s="7"/>
      <c r="I67" s="7"/>
      <c r="J67" s="7"/>
    </row>
    <row r="68" spans="1:10" ht="20.25" x14ac:dyDescent="0.25">
      <c r="A68" s="26"/>
      <c r="B68" s="26"/>
      <c r="C68" s="27"/>
      <c r="D68" s="27"/>
      <c r="E68" s="127"/>
      <c r="F68" s="7"/>
      <c r="G68" s="7"/>
      <c r="H68" s="7"/>
      <c r="I68" s="7"/>
      <c r="J68" s="7"/>
    </row>
    <row r="69" spans="1:10" ht="20.25" x14ac:dyDescent="0.25">
      <c r="A69" s="26"/>
      <c r="B69" s="26"/>
      <c r="C69" s="27"/>
      <c r="D69" s="27"/>
      <c r="E69" s="127"/>
      <c r="F69" s="7"/>
      <c r="G69" s="7"/>
      <c r="H69" s="7"/>
      <c r="I69" s="7"/>
      <c r="J69" s="7"/>
    </row>
    <row r="70" spans="1:10" ht="20.25" x14ac:dyDescent="0.25">
      <c r="A70" s="26"/>
      <c r="B70" s="26"/>
      <c r="C70" s="27"/>
      <c r="D70" s="27"/>
      <c r="E70" s="127"/>
      <c r="F70" s="7"/>
      <c r="G70" s="7"/>
      <c r="H70" s="7"/>
      <c r="I70" s="7"/>
      <c r="J70" s="7"/>
    </row>
    <row r="71" spans="1:10" ht="20.25" x14ac:dyDescent="0.25">
      <c r="A71" s="26"/>
      <c r="B71" s="26"/>
      <c r="C71" s="27"/>
      <c r="D71" s="27"/>
      <c r="E71" s="127"/>
      <c r="F71" s="7"/>
      <c r="G71" s="7"/>
      <c r="H71" s="7"/>
      <c r="I71" s="7"/>
      <c r="J71" s="7"/>
    </row>
    <row r="72" spans="1:10" ht="20.25" x14ac:dyDescent="0.25">
      <c r="A72" s="26"/>
      <c r="B72" s="26"/>
      <c r="C72" s="27"/>
      <c r="D72" s="27"/>
      <c r="E72" s="127"/>
      <c r="F72" s="7"/>
      <c r="G72" s="7"/>
      <c r="H72" s="7"/>
      <c r="I72" s="7"/>
      <c r="J72" s="7"/>
    </row>
    <row r="73" spans="1:10" ht="20.25" x14ac:dyDescent="0.25">
      <c r="A73" s="26"/>
      <c r="B73" s="26"/>
      <c r="C73" s="27"/>
      <c r="D73" s="27"/>
      <c r="E73" s="127"/>
      <c r="F73" s="7"/>
      <c r="G73" s="7"/>
      <c r="H73" s="7"/>
      <c r="I73" s="7"/>
      <c r="J73" s="7"/>
    </row>
    <row r="74" spans="1:10" ht="20.25" x14ac:dyDescent="0.25">
      <c r="A74" s="26"/>
      <c r="B74" s="26"/>
      <c r="C74" s="27"/>
      <c r="D74" s="27"/>
      <c r="E74" s="127"/>
      <c r="F74" s="7"/>
      <c r="G74" s="7"/>
      <c r="H74" s="7"/>
      <c r="I74" s="7"/>
      <c r="J74" s="7"/>
    </row>
    <row r="75" spans="1:10" ht="20.25" x14ac:dyDescent="0.25">
      <c r="A75" s="26"/>
      <c r="B75" s="26"/>
      <c r="C75" s="27"/>
      <c r="D75" s="27"/>
      <c r="E75" s="127"/>
      <c r="F75" s="7"/>
      <c r="G75" s="7"/>
      <c r="H75" s="7"/>
      <c r="I75" s="7"/>
      <c r="J75" s="7"/>
    </row>
    <row r="76" spans="1:10" ht="20.25" x14ac:dyDescent="0.25">
      <c r="A76" s="26"/>
      <c r="B76" s="26"/>
      <c r="C76" s="27"/>
      <c r="D76" s="27"/>
      <c r="E76" s="127"/>
      <c r="F76" s="7"/>
      <c r="G76" s="7"/>
      <c r="H76" s="7"/>
      <c r="I76" s="7"/>
      <c r="J76" s="7"/>
    </row>
    <row r="77" spans="1:10" ht="20.25" x14ac:dyDescent="0.25">
      <c r="A77" s="26"/>
      <c r="B77" s="26"/>
      <c r="C77" s="27"/>
      <c r="D77" s="27"/>
      <c r="E77" s="127"/>
      <c r="F77" s="7"/>
      <c r="G77" s="7"/>
      <c r="H77" s="7"/>
      <c r="I77" s="7"/>
      <c r="J77" s="7"/>
    </row>
    <row r="78" spans="1:10" ht="20.25" x14ac:dyDescent="0.25">
      <c r="A78" s="26"/>
      <c r="B78" s="26"/>
      <c r="C78" s="27"/>
      <c r="D78" s="27"/>
      <c r="E78" s="127"/>
      <c r="F78" s="7"/>
      <c r="G78" s="7"/>
      <c r="H78" s="7"/>
      <c r="I78" s="7"/>
      <c r="J78" s="7"/>
    </row>
    <row r="79" spans="1:10" ht="20.25" x14ac:dyDescent="0.25">
      <c r="A79" s="26"/>
      <c r="B79" s="26"/>
      <c r="C79" s="27"/>
      <c r="D79" s="27"/>
      <c r="E79" s="127"/>
      <c r="F79" s="7"/>
      <c r="G79" s="7"/>
      <c r="H79" s="7"/>
      <c r="I79" s="7"/>
      <c r="J79" s="7"/>
    </row>
    <row r="80" spans="1:10" s="7" customFormat="1" ht="20.25" x14ac:dyDescent="0.25">
      <c r="A80" s="26"/>
      <c r="B80" s="26"/>
      <c r="C80" s="27"/>
      <c r="D80" s="27"/>
      <c r="E80" s="127"/>
    </row>
    <row r="81" spans="1:5" s="7" customFormat="1" ht="20.25" x14ac:dyDescent="0.25">
      <c r="A81" s="26"/>
      <c r="B81" s="26"/>
      <c r="C81" s="27"/>
      <c r="D81" s="27"/>
      <c r="E81" s="127"/>
    </row>
    <row r="82" spans="1:5" s="7" customFormat="1" ht="20.25" x14ac:dyDescent="0.25">
      <c r="A82" s="26"/>
      <c r="B82" s="26"/>
      <c r="C82" s="27"/>
      <c r="D82" s="27"/>
      <c r="E82" s="127"/>
    </row>
    <row r="83" spans="1:5" s="7" customFormat="1" ht="20.25" x14ac:dyDescent="0.25">
      <c r="A83" s="26"/>
      <c r="B83" s="26"/>
      <c r="C83" s="27"/>
      <c r="D83" s="27"/>
      <c r="E83" s="127"/>
    </row>
    <row r="84" spans="1:5" s="7" customFormat="1" ht="20.25" x14ac:dyDescent="0.25">
      <c r="A84" s="26"/>
      <c r="B84" s="26"/>
      <c r="C84" s="27"/>
      <c r="D84" s="27"/>
      <c r="E84" s="127"/>
    </row>
    <row r="85" spans="1:5" s="7" customFormat="1" ht="20.25" x14ac:dyDescent="0.25">
      <c r="A85" s="26"/>
      <c r="B85" s="26"/>
      <c r="C85" s="27"/>
      <c r="D85" s="27"/>
      <c r="E85" s="127"/>
    </row>
    <row r="86" spans="1:5" s="7" customFormat="1" ht="20.25" x14ac:dyDescent="0.25">
      <c r="A86" s="26"/>
      <c r="B86" s="26"/>
      <c r="C86" s="27"/>
      <c r="D86" s="27"/>
      <c r="E86" s="127"/>
    </row>
    <row r="87" spans="1:5" s="7" customFormat="1" ht="20.25" x14ac:dyDescent="0.25">
      <c r="A87" s="26"/>
      <c r="B87" s="26"/>
      <c r="C87" s="27"/>
      <c r="D87" s="27"/>
      <c r="E87" s="127"/>
    </row>
    <row r="88" spans="1:5" s="7" customFormat="1" ht="20.25" x14ac:dyDescent="0.25">
      <c r="A88" s="26"/>
      <c r="B88" s="26"/>
      <c r="C88" s="27"/>
      <c r="D88" s="27"/>
      <c r="E88" s="127"/>
    </row>
    <row r="89" spans="1:5" s="7" customFormat="1" ht="20.25" x14ac:dyDescent="0.25">
      <c r="A89" s="26"/>
      <c r="B89" s="26"/>
      <c r="C89" s="27"/>
      <c r="D89" s="27"/>
      <c r="E89" s="127"/>
    </row>
    <row r="90" spans="1:5" s="7" customFormat="1" ht="20.25" x14ac:dyDescent="0.25">
      <c r="A90" s="26"/>
      <c r="B90" s="26"/>
      <c r="C90" s="27"/>
      <c r="D90" s="27"/>
      <c r="E90" s="127"/>
    </row>
    <row r="91" spans="1:5" s="7" customFormat="1" ht="20.25" x14ac:dyDescent="0.25">
      <c r="A91" s="26"/>
      <c r="B91" s="26"/>
      <c r="C91" s="27"/>
      <c r="D91" s="27"/>
      <c r="E91" s="127"/>
    </row>
    <row r="92" spans="1:5" s="7" customFormat="1" ht="20.25" x14ac:dyDescent="0.25">
      <c r="A92" s="26"/>
      <c r="B92" s="26"/>
      <c r="C92" s="27"/>
      <c r="D92" s="27"/>
      <c r="E92" s="127"/>
    </row>
    <row r="93" spans="1:5" s="7" customFormat="1" ht="20.25" x14ac:dyDescent="0.25">
      <c r="A93" s="26"/>
      <c r="B93" s="26"/>
      <c r="C93" s="27"/>
      <c r="D93" s="27"/>
      <c r="E93" s="127"/>
    </row>
    <row r="94" spans="1:5" s="7" customFormat="1" ht="20.25" x14ac:dyDescent="0.25">
      <c r="A94" s="26"/>
      <c r="B94" s="26"/>
      <c r="C94" s="27"/>
      <c r="D94" s="27"/>
      <c r="E94" s="127"/>
    </row>
    <row r="95" spans="1:5" s="7" customFormat="1" ht="20.25" x14ac:dyDescent="0.25">
      <c r="A95" s="26"/>
      <c r="B95" s="26"/>
      <c r="C95" s="27"/>
      <c r="D95" s="27"/>
      <c r="E95" s="127"/>
    </row>
    <row r="96" spans="1:5" s="7" customFormat="1" ht="20.25" x14ac:dyDescent="0.25">
      <c r="A96" s="26"/>
      <c r="B96" s="26"/>
      <c r="C96" s="27"/>
      <c r="D96" s="27"/>
      <c r="E96" s="127"/>
    </row>
    <row r="97" spans="1:5" s="7" customFormat="1" ht="20.25" x14ac:dyDescent="0.25">
      <c r="A97" s="26"/>
      <c r="B97" s="26"/>
      <c r="C97" s="27"/>
      <c r="D97" s="27"/>
      <c r="E97" s="127"/>
    </row>
    <row r="98" spans="1:5" s="7" customFormat="1" ht="20.25" x14ac:dyDescent="0.25">
      <c r="A98" s="26"/>
      <c r="B98" s="26"/>
      <c r="C98" s="27"/>
      <c r="D98" s="27"/>
      <c r="E98" s="127"/>
    </row>
    <row r="99" spans="1:5" s="7" customFormat="1" ht="20.25" x14ac:dyDescent="0.25">
      <c r="A99" s="26"/>
      <c r="B99" s="26"/>
      <c r="C99" s="27"/>
      <c r="D99" s="27"/>
      <c r="E99" s="127"/>
    </row>
    <row r="100" spans="1:5" s="7" customFormat="1" ht="20.25" x14ac:dyDescent="0.25">
      <c r="A100" s="26"/>
      <c r="B100" s="26"/>
      <c r="C100" s="27"/>
      <c r="D100" s="27"/>
      <c r="E100" s="127"/>
    </row>
    <row r="101" spans="1:5" s="7" customFormat="1" ht="20.25" x14ac:dyDescent="0.25">
      <c r="A101" s="26"/>
      <c r="B101" s="26"/>
      <c r="C101" s="27"/>
      <c r="D101" s="27"/>
      <c r="E101" s="127"/>
    </row>
    <row r="102" spans="1:5" s="7" customFormat="1" ht="20.25" x14ac:dyDescent="0.25">
      <c r="A102" s="26"/>
      <c r="B102" s="26"/>
      <c r="C102" s="27"/>
      <c r="D102" s="27"/>
      <c r="E102" s="127"/>
    </row>
    <row r="103" spans="1:5" s="7" customFormat="1" ht="20.25" x14ac:dyDescent="0.25">
      <c r="A103" s="26"/>
      <c r="B103" s="26"/>
      <c r="C103" s="27"/>
      <c r="D103" s="27"/>
      <c r="E103" s="127"/>
    </row>
    <row r="104" spans="1:5" s="7" customFormat="1" ht="20.25" x14ac:dyDescent="0.25">
      <c r="A104" s="26"/>
      <c r="B104" s="26"/>
      <c r="C104" s="27"/>
      <c r="D104" s="27"/>
      <c r="E104" s="127"/>
    </row>
    <row r="105" spans="1:5" s="7" customFormat="1" ht="20.25" x14ac:dyDescent="0.25">
      <c r="A105" s="26"/>
      <c r="B105" s="26"/>
      <c r="C105" s="27"/>
      <c r="D105" s="27"/>
      <c r="E105" s="127"/>
    </row>
    <row r="106" spans="1:5" s="7" customFormat="1" ht="20.25" x14ac:dyDescent="0.25">
      <c r="A106" s="26"/>
      <c r="B106" s="26"/>
      <c r="C106" s="27"/>
      <c r="D106" s="27"/>
      <c r="E106" s="127"/>
    </row>
    <row r="107" spans="1:5" s="7" customFormat="1" ht="20.25" x14ac:dyDescent="0.25">
      <c r="A107" s="26"/>
      <c r="B107" s="26"/>
      <c r="C107" s="27"/>
      <c r="D107" s="27"/>
      <c r="E107" s="127"/>
    </row>
    <row r="108" spans="1:5" s="7" customFormat="1" ht="20.25" x14ac:dyDescent="0.25">
      <c r="A108" s="26"/>
      <c r="B108" s="26"/>
      <c r="C108" s="27"/>
      <c r="D108" s="27"/>
      <c r="E108" s="127"/>
    </row>
    <row r="109" spans="1:5" s="7" customFormat="1" ht="20.25" x14ac:dyDescent="0.25">
      <c r="A109" s="26"/>
      <c r="B109" s="26"/>
      <c r="C109" s="27"/>
      <c r="D109" s="27"/>
      <c r="E109" s="127"/>
    </row>
    <row r="110" spans="1:5" s="7" customFormat="1" ht="20.25" x14ac:dyDescent="0.25">
      <c r="A110" s="26"/>
      <c r="B110" s="26"/>
      <c r="C110" s="27"/>
      <c r="D110" s="27"/>
      <c r="E110" s="127"/>
    </row>
    <row r="111" spans="1:5" s="7" customFormat="1" ht="20.25" x14ac:dyDescent="0.25">
      <c r="A111" s="26"/>
      <c r="B111" s="26"/>
      <c r="C111" s="27"/>
      <c r="D111" s="27"/>
      <c r="E111" s="127"/>
    </row>
    <row r="112" spans="1:5" s="7" customFormat="1" ht="20.25" x14ac:dyDescent="0.25">
      <c r="A112" s="26"/>
      <c r="B112" s="26"/>
      <c r="C112" s="27"/>
      <c r="D112" s="27"/>
      <c r="E112" s="127"/>
    </row>
    <row r="113" spans="1:5" s="7" customFormat="1" ht="20.25" x14ac:dyDescent="0.25">
      <c r="A113" s="26"/>
      <c r="B113" s="26"/>
      <c r="C113" s="27"/>
      <c r="D113" s="27"/>
      <c r="E113" s="127"/>
    </row>
    <row r="114" spans="1:5" s="7" customFormat="1" ht="20.25" x14ac:dyDescent="0.25">
      <c r="A114" s="26"/>
      <c r="B114" s="26"/>
      <c r="C114" s="27"/>
      <c r="D114" s="27"/>
      <c r="E114" s="127"/>
    </row>
    <row r="115" spans="1:5" s="7" customFormat="1" ht="20.25" x14ac:dyDescent="0.25">
      <c r="A115" s="26"/>
      <c r="B115" s="26"/>
      <c r="C115" s="27"/>
      <c r="D115" s="27"/>
      <c r="E115" s="127"/>
    </row>
    <row r="116" spans="1:5" s="7" customFormat="1" ht="20.25" x14ac:dyDescent="0.25">
      <c r="A116" s="26"/>
      <c r="B116" s="26"/>
      <c r="C116" s="27"/>
      <c r="D116" s="27"/>
      <c r="E116" s="127"/>
    </row>
    <row r="117" spans="1:5" s="7" customFormat="1" ht="20.25" x14ac:dyDescent="0.25">
      <c r="A117" s="26"/>
      <c r="B117" s="26"/>
      <c r="C117" s="27"/>
      <c r="D117" s="27"/>
      <c r="E117" s="127"/>
    </row>
    <row r="118" spans="1:5" s="7" customFormat="1" ht="20.25" x14ac:dyDescent="0.25">
      <c r="A118" s="26"/>
      <c r="B118" s="26"/>
      <c r="C118" s="27"/>
      <c r="D118" s="27"/>
      <c r="E118" s="127"/>
    </row>
    <row r="119" spans="1:5" s="7" customFormat="1" ht="20.25" x14ac:dyDescent="0.25">
      <c r="A119" s="26"/>
      <c r="B119" s="26"/>
      <c r="C119" s="27"/>
      <c r="D119" s="27"/>
      <c r="E119" s="127"/>
    </row>
    <row r="120" spans="1:5" s="7" customFormat="1" ht="20.25" x14ac:dyDescent="0.25">
      <c r="A120" s="26"/>
      <c r="B120" s="26"/>
      <c r="C120" s="27"/>
      <c r="D120" s="27"/>
      <c r="E120" s="127"/>
    </row>
    <row r="121" spans="1:5" s="7" customFormat="1" ht="20.25" x14ac:dyDescent="0.25">
      <c r="A121" s="26"/>
      <c r="B121" s="26"/>
      <c r="C121" s="27"/>
      <c r="D121" s="27"/>
      <c r="E121" s="127"/>
    </row>
    <row r="122" spans="1:5" s="7" customFormat="1" ht="20.25" x14ac:dyDescent="0.25">
      <c r="A122" s="26"/>
      <c r="B122" s="26"/>
      <c r="C122" s="27"/>
      <c r="D122" s="27"/>
      <c r="E122" s="127"/>
    </row>
    <row r="123" spans="1:5" s="7" customFormat="1" ht="20.25" x14ac:dyDescent="0.25">
      <c r="A123" s="26"/>
      <c r="B123" s="26"/>
      <c r="C123" s="27"/>
      <c r="D123" s="27"/>
      <c r="E123" s="127"/>
    </row>
    <row r="124" spans="1:5" s="7" customFormat="1" ht="20.25" x14ac:dyDescent="0.25">
      <c r="A124" s="26"/>
      <c r="B124" s="26"/>
      <c r="C124" s="27"/>
      <c r="D124" s="27"/>
      <c r="E124" s="127"/>
    </row>
    <row r="125" spans="1:5" s="7" customFormat="1" ht="20.25" x14ac:dyDescent="0.25">
      <c r="A125" s="26"/>
      <c r="B125" s="26"/>
      <c r="C125" s="27"/>
      <c r="D125" s="27"/>
      <c r="E125" s="127"/>
    </row>
    <row r="126" spans="1:5" s="7" customFormat="1" ht="20.25" x14ac:dyDescent="0.25">
      <c r="A126" s="26"/>
      <c r="B126" s="26"/>
      <c r="C126" s="27"/>
      <c r="D126" s="27"/>
      <c r="E126" s="127"/>
    </row>
    <row r="127" spans="1:5" s="7" customFormat="1" ht="20.25" x14ac:dyDescent="0.25">
      <c r="A127" s="26"/>
      <c r="B127" s="26"/>
      <c r="C127" s="27"/>
      <c r="D127" s="27"/>
      <c r="E127" s="127"/>
    </row>
    <row r="128" spans="1:5" s="7" customFormat="1" ht="20.25" x14ac:dyDescent="0.25">
      <c r="A128" s="26"/>
      <c r="B128" s="26"/>
      <c r="C128" s="27"/>
      <c r="D128" s="27"/>
      <c r="E128" s="127"/>
    </row>
    <row r="129" spans="1:5" s="7" customFormat="1" ht="20.25" x14ac:dyDescent="0.25">
      <c r="A129" s="26"/>
      <c r="B129" s="26"/>
      <c r="C129" s="27"/>
      <c r="D129" s="27"/>
      <c r="E129" s="127"/>
    </row>
    <row r="130" spans="1:5" s="7" customFormat="1" ht="20.25" x14ac:dyDescent="0.25">
      <c r="A130" s="26"/>
      <c r="B130" s="26"/>
      <c r="C130" s="27"/>
      <c r="D130" s="27"/>
      <c r="E130" s="127"/>
    </row>
    <row r="131" spans="1:5" s="7" customFormat="1" ht="20.25" x14ac:dyDescent="0.25">
      <c r="A131" s="26"/>
      <c r="B131" s="26"/>
      <c r="C131" s="27"/>
      <c r="D131" s="27"/>
      <c r="E131" s="127"/>
    </row>
    <row r="132" spans="1:5" s="7" customFormat="1" ht="20.25" x14ac:dyDescent="0.25">
      <c r="A132" s="26"/>
      <c r="B132" s="26"/>
      <c r="C132" s="27"/>
      <c r="D132" s="27"/>
      <c r="E132" s="127"/>
    </row>
    <row r="133" spans="1:5" s="7" customFormat="1" ht="20.25" x14ac:dyDescent="0.25">
      <c r="A133" s="26"/>
      <c r="B133" s="26"/>
      <c r="C133" s="27"/>
      <c r="D133" s="27"/>
      <c r="E133" s="127"/>
    </row>
    <row r="134" spans="1:5" s="7" customFormat="1" ht="20.25" x14ac:dyDescent="0.25">
      <c r="A134" s="26"/>
      <c r="B134" s="26"/>
      <c r="C134" s="27"/>
      <c r="D134" s="27"/>
      <c r="E134" s="127"/>
    </row>
    <row r="135" spans="1:5" s="7" customFormat="1" ht="20.25" x14ac:dyDescent="0.25">
      <c r="A135" s="26"/>
      <c r="B135" s="26"/>
      <c r="C135" s="27"/>
      <c r="D135" s="27"/>
      <c r="E135" s="127"/>
    </row>
    <row r="136" spans="1:5" s="7" customFormat="1" ht="20.25" x14ac:dyDescent="0.25">
      <c r="A136" s="26"/>
      <c r="B136" s="26"/>
      <c r="C136" s="27"/>
      <c r="D136" s="27"/>
      <c r="E136" s="127"/>
    </row>
    <row r="137" spans="1:5" s="7" customFormat="1" ht="20.25" x14ac:dyDescent="0.25">
      <c r="A137" s="26"/>
      <c r="B137" s="26"/>
      <c r="C137" s="27"/>
      <c r="D137" s="27"/>
      <c r="E137" s="127"/>
    </row>
    <row r="138" spans="1:5" s="7" customFormat="1" ht="20.25" x14ac:dyDescent="0.25">
      <c r="A138" s="26"/>
      <c r="B138" s="26"/>
      <c r="C138" s="27"/>
      <c r="D138" s="27"/>
      <c r="E138" s="127"/>
    </row>
    <row r="139" spans="1:5" s="7" customFormat="1" ht="20.25" x14ac:dyDescent="0.25">
      <c r="A139" s="26"/>
      <c r="B139" s="26"/>
      <c r="C139" s="27"/>
      <c r="D139" s="27"/>
      <c r="E139" s="127"/>
    </row>
    <row r="140" spans="1:5" s="7" customFormat="1" ht="20.25" x14ac:dyDescent="0.25">
      <c r="A140" s="26"/>
      <c r="B140" s="26"/>
      <c r="C140" s="27"/>
      <c r="D140" s="27"/>
      <c r="E140" s="127"/>
    </row>
    <row r="141" spans="1:5" s="7" customFormat="1" ht="20.25" x14ac:dyDescent="0.25">
      <c r="A141" s="26"/>
      <c r="B141" s="26"/>
      <c r="C141" s="27"/>
      <c r="D141" s="27"/>
      <c r="E141" s="127"/>
    </row>
    <row r="142" spans="1:5" s="7" customFormat="1" ht="20.25" x14ac:dyDescent="0.25">
      <c r="A142" s="26"/>
      <c r="B142" s="26"/>
      <c r="C142" s="27"/>
      <c r="D142" s="27"/>
      <c r="E142" s="127"/>
    </row>
    <row r="143" spans="1:5" s="7" customFormat="1" ht="20.25" x14ac:dyDescent="0.25">
      <c r="A143" s="26"/>
      <c r="B143" s="26"/>
      <c r="C143" s="27"/>
      <c r="D143" s="27"/>
      <c r="E143" s="127"/>
    </row>
    <row r="144" spans="1:5" s="7" customFormat="1" ht="20.25" x14ac:dyDescent="0.25">
      <c r="A144" s="26"/>
      <c r="B144" s="26"/>
      <c r="C144" s="27"/>
      <c r="D144" s="27"/>
      <c r="E144" s="127"/>
    </row>
    <row r="145" spans="1:5" s="7" customFormat="1" ht="20.25" x14ac:dyDescent="0.25">
      <c r="A145" s="26"/>
      <c r="B145" s="26"/>
      <c r="C145" s="27"/>
      <c r="D145" s="27"/>
      <c r="E145" s="127"/>
    </row>
    <row r="146" spans="1:5" s="7" customFormat="1" ht="20.25" x14ac:dyDescent="0.25">
      <c r="A146" s="26"/>
      <c r="B146" s="26"/>
      <c r="C146" s="27"/>
      <c r="D146" s="27"/>
      <c r="E146" s="127"/>
    </row>
    <row r="147" spans="1:5" s="7" customFormat="1" ht="20.25" x14ac:dyDescent="0.25">
      <c r="A147" s="26"/>
      <c r="B147" s="26"/>
      <c r="C147" s="27"/>
      <c r="D147" s="27"/>
      <c r="E147" s="127"/>
    </row>
    <row r="148" spans="1:5" s="7" customFormat="1" ht="20.25" x14ac:dyDescent="0.25">
      <c r="A148" s="26"/>
      <c r="B148" s="26"/>
      <c r="C148" s="27"/>
      <c r="D148" s="27"/>
      <c r="E148" s="127"/>
    </row>
    <row r="149" spans="1:5" s="7" customFormat="1" ht="20.25" x14ac:dyDescent="0.25">
      <c r="A149" s="26"/>
      <c r="B149" s="26"/>
      <c r="C149" s="27"/>
      <c r="D149" s="27"/>
      <c r="E149" s="127"/>
    </row>
    <row r="150" spans="1:5" s="7" customFormat="1" ht="20.25" x14ac:dyDescent="0.25">
      <c r="A150" s="26"/>
      <c r="B150" s="26"/>
      <c r="C150" s="27"/>
      <c r="D150" s="27"/>
      <c r="E150" s="127"/>
    </row>
    <row r="151" spans="1:5" s="7" customFormat="1" ht="20.25" x14ac:dyDescent="0.25">
      <c r="A151" s="26"/>
      <c r="B151" s="26"/>
      <c r="C151" s="27"/>
      <c r="D151" s="27"/>
      <c r="E151" s="127"/>
    </row>
    <row r="152" spans="1:5" s="7" customFormat="1" ht="20.25" x14ac:dyDescent="0.25">
      <c r="A152" s="26"/>
      <c r="B152" s="26"/>
      <c r="C152" s="27"/>
      <c r="D152" s="27"/>
      <c r="E152" s="127"/>
    </row>
    <row r="153" spans="1:5" s="7" customFormat="1" ht="20.25" x14ac:dyDescent="0.25">
      <c r="A153" s="26"/>
      <c r="B153" s="26"/>
      <c r="C153" s="27"/>
      <c r="D153" s="27"/>
      <c r="E153" s="127"/>
    </row>
    <row r="154" spans="1:5" s="7" customFormat="1" ht="20.25" x14ac:dyDescent="0.25">
      <c r="A154" s="26"/>
      <c r="B154" s="26"/>
      <c r="C154" s="27"/>
      <c r="D154" s="27"/>
      <c r="E154" s="127"/>
    </row>
    <row r="155" spans="1:5" s="7" customFormat="1" ht="20.25" x14ac:dyDescent="0.25">
      <c r="A155" s="26"/>
      <c r="B155" s="26"/>
      <c r="C155" s="27"/>
      <c r="D155" s="27"/>
      <c r="E155" s="127"/>
    </row>
    <row r="156" spans="1:5" s="7" customFormat="1" ht="20.25" x14ac:dyDescent="0.25">
      <c r="A156" s="26"/>
      <c r="B156" s="26"/>
      <c r="C156" s="27"/>
      <c r="D156" s="27"/>
      <c r="E156" s="127"/>
    </row>
    <row r="157" spans="1:5" s="7" customFormat="1" ht="20.25" x14ac:dyDescent="0.25">
      <c r="A157" s="26"/>
      <c r="B157" s="26"/>
      <c r="C157" s="27"/>
      <c r="D157" s="27"/>
      <c r="E157" s="127"/>
    </row>
    <row r="158" spans="1:5" s="7" customFormat="1" ht="20.25" x14ac:dyDescent="0.25">
      <c r="A158" s="26"/>
      <c r="B158" s="26"/>
      <c r="C158" s="27"/>
      <c r="D158" s="27"/>
      <c r="E158" s="127"/>
    </row>
    <row r="159" spans="1:5" s="7" customFormat="1" ht="20.25" x14ac:dyDescent="0.25">
      <c r="A159" s="26"/>
      <c r="B159" s="26"/>
      <c r="C159" s="27"/>
      <c r="D159" s="27"/>
      <c r="E159" s="127"/>
    </row>
    <row r="160" spans="1:5" s="7" customFormat="1" ht="20.25" x14ac:dyDescent="0.25">
      <c r="A160" s="26"/>
      <c r="B160" s="26"/>
      <c r="C160" s="27"/>
      <c r="D160" s="27"/>
      <c r="E160" s="127"/>
    </row>
    <row r="161" spans="1:5" s="7" customFormat="1" ht="20.25" x14ac:dyDescent="0.25">
      <c r="A161" s="26"/>
      <c r="B161" s="26"/>
      <c r="C161" s="27"/>
      <c r="D161" s="27"/>
      <c r="E161" s="127"/>
    </row>
    <row r="162" spans="1:5" s="7" customFormat="1" ht="20.25" x14ac:dyDescent="0.25">
      <c r="A162" s="26"/>
      <c r="B162" s="26"/>
      <c r="C162" s="27"/>
      <c r="D162" s="27"/>
      <c r="E162" s="127"/>
    </row>
    <row r="163" spans="1:5" s="7" customFormat="1" ht="20.25" x14ac:dyDescent="0.25">
      <c r="A163" s="26"/>
      <c r="B163" s="26"/>
      <c r="C163" s="27"/>
      <c r="D163" s="27"/>
      <c r="E163" s="127"/>
    </row>
    <row r="164" spans="1:5" s="7" customFormat="1" ht="20.25" x14ac:dyDescent="0.25">
      <c r="A164" s="26"/>
      <c r="B164" s="26"/>
      <c r="C164" s="27"/>
      <c r="D164" s="27"/>
      <c r="E164" s="127"/>
    </row>
    <row r="165" spans="1:5" s="7" customFormat="1" ht="20.25" x14ac:dyDescent="0.25">
      <c r="A165" s="26"/>
      <c r="B165" s="26"/>
      <c r="C165" s="27"/>
      <c r="D165" s="27"/>
      <c r="E165" s="127"/>
    </row>
    <row r="166" spans="1:5" s="7" customFormat="1" ht="20.25" x14ac:dyDescent="0.25">
      <c r="A166" s="26"/>
      <c r="B166" s="26"/>
      <c r="C166" s="27"/>
      <c r="D166" s="27"/>
      <c r="E166" s="127"/>
    </row>
    <row r="167" spans="1:5" s="7" customFormat="1" ht="20.25" x14ac:dyDescent="0.25">
      <c r="A167" s="26"/>
      <c r="B167" s="26"/>
      <c r="C167" s="27"/>
      <c r="D167" s="27"/>
      <c r="E167" s="127"/>
    </row>
    <row r="168" spans="1:5" s="7" customFormat="1" ht="20.25" x14ac:dyDescent="0.25">
      <c r="A168" s="26"/>
      <c r="B168" s="26"/>
      <c r="C168" s="27"/>
      <c r="D168" s="27"/>
      <c r="E168" s="127"/>
    </row>
    <row r="169" spans="1:5" s="7" customFormat="1" ht="20.25" x14ac:dyDescent="0.25">
      <c r="A169" s="26"/>
      <c r="B169" s="26"/>
      <c r="C169" s="27"/>
      <c r="D169" s="27"/>
      <c r="E169" s="127"/>
    </row>
    <row r="170" spans="1:5" s="7" customFormat="1" ht="20.25" x14ac:dyDescent="0.25">
      <c r="A170" s="26"/>
      <c r="B170" s="26"/>
      <c r="C170" s="27"/>
      <c r="D170" s="27"/>
      <c r="E170" s="127"/>
    </row>
    <row r="171" spans="1:5" s="7" customFormat="1" ht="20.25" x14ac:dyDescent="0.25">
      <c r="A171" s="26"/>
      <c r="B171" s="26"/>
      <c r="C171" s="27"/>
      <c r="D171" s="27"/>
      <c r="E171" s="127"/>
    </row>
    <row r="172" spans="1:5" s="7" customFormat="1" ht="20.25" x14ac:dyDescent="0.25">
      <c r="A172" s="26"/>
      <c r="B172" s="26"/>
      <c r="C172" s="27"/>
      <c r="D172" s="27"/>
      <c r="E172" s="127"/>
    </row>
    <row r="173" spans="1:5" s="7" customFormat="1" ht="20.25" x14ac:dyDescent="0.25">
      <c r="A173" s="26"/>
      <c r="B173" s="26"/>
      <c r="C173" s="27"/>
      <c r="D173" s="27"/>
      <c r="E173" s="127"/>
    </row>
    <row r="174" spans="1:5" s="7" customFormat="1" ht="20.25" x14ac:dyDescent="0.25">
      <c r="A174" s="26"/>
      <c r="B174" s="26"/>
      <c r="C174" s="27"/>
      <c r="D174" s="27"/>
      <c r="E174" s="127"/>
    </row>
    <row r="175" spans="1:5" s="7" customFormat="1" ht="20.25" x14ac:dyDescent="0.25">
      <c r="A175" s="26"/>
      <c r="B175" s="26"/>
      <c r="C175" s="27"/>
      <c r="D175" s="27"/>
      <c r="E175" s="127"/>
    </row>
    <row r="176" spans="1:5" s="7" customFormat="1" ht="20.25" x14ac:dyDescent="0.25">
      <c r="A176" s="26"/>
      <c r="B176" s="26"/>
      <c r="C176" s="27"/>
      <c r="D176" s="27"/>
      <c r="E176" s="127"/>
    </row>
    <row r="177" spans="1:5" s="7" customFormat="1" ht="20.25" x14ac:dyDescent="0.25">
      <c r="A177" s="26"/>
      <c r="B177" s="26"/>
      <c r="C177" s="27"/>
      <c r="D177" s="27"/>
      <c r="E177" s="127"/>
    </row>
    <row r="178" spans="1:5" s="7" customFormat="1" ht="20.25" x14ac:dyDescent="0.25">
      <c r="A178" s="26"/>
      <c r="B178" s="26"/>
      <c r="C178" s="27"/>
      <c r="D178" s="27"/>
      <c r="E178" s="127"/>
    </row>
    <row r="179" spans="1:5" s="7" customFormat="1" ht="20.25" x14ac:dyDescent="0.25">
      <c r="A179" s="26"/>
      <c r="B179" s="26"/>
      <c r="C179" s="27"/>
      <c r="D179" s="27"/>
      <c r="E179" s="127"/>
    </row>
    <row r="180" spans="1:5" s="7" customFormat="1" ht="20.25" x14ac:dyDescent="0.25">
      <c r="A180" s="26"/>
      <c r="B180" s="26"/>
      <c r="C180" s="27"/>
      <c r="D180" s="27"/>
      <c r="E180" s="127"/>
    </row>
    <row r="181" spans="1:5" s="7" customFormat="1" ht="20.25" x14ac:dyDescent="0.25">
      <c r="A181" s="26"/>
      <c r="B181" s="26"/>
      <c r="C181" s="27"/>
      <c r="D181" s="27"/>
      <c r="E181" s="127"/>
    </row>
    <row r="182" spans="1:5" s="7" customFormat="1" ht="20.25" x14ac:dyDescent="0.25">
      <c r="A182" s="26"/>
      <c r="B182" s="26"/>
      <c r="C182" s="27"/>
      <c r="D182" s="27"/>
      <c r="E182" s="127"/>
    </row>
    <row r="183" spans="1:5" s="7" customFormat="1" ht="20.25" x14ac:dyDescent="0.25">
      <c r="A183" s="26"/>
      <c r="B183" s="26"/>
      <c r="C183" s="27"/>
      <c r="D183" s="27"/>
      <c r="E183" s="127"/>
    </row>
    <row r="184" spans="1:5" s="7" customFormat="1" ht="20.25" x14ac:dyDescent="0.25">
      <c r="A184" s="26"/>
      <c r="B184" s="26"/>
      <c r="C184" s="27"/>
      <c r="D184" s="27"/>
      <c r="E184" s="127"/>
    </row>
    <row r="185" spans="1:5" s="7" customFormat="1" ht="20.25" x14ac:dyDescent="0.25">
      <c r="A185" s="26"/>
      <c r="B185" s="26"/>
      <c r="C185" s="27"/>
      <c r="D185" s="27"/>
      <c r="E185" s="127"/>
    </row>
    <row r="186" spans="1:5" s="7" customFormat="1" ht="20.25" x14ac:dyDescent="0.25">
      <c r="A186" s="26"/>
      <c r="B186" s="26"/>
      <c r="C186" s="27"/>
      <c r="D186" s="27"/>
      <c r="E186" s="127"/>
    </row>
    <row r="187" spans="1:5" s="7" customFormat="1" ht="20.25" x14ac:dyDescent="0.25">
      <c r="A187" s="26"/>
      <c r="B187" s="26"/>
      <c r="C187" s="27"/>
      <c r="D187" s="27"/>
      <c r="E187" s="127"/>
    </row>
    <row r="188" spans="1:5" s="7" customFormat="1" ht="20.25" x14ac:dyDescent="0.25">
      <c r="A188" s="26"/>
      <c r="B188" s="26"/>
      <c r="C188" s="27"/>
      <c r="D188" s="27"/>
      <c r="E188" s="127"/>
    </row>
    <row r="189" spans="1:5" s="7" customFormat="1" ht="20.25" x14ac:dyDescent="0.25">
      <c r="A189" s="26"/>
      <c r="B189" s="26"/>
      <c r="C189" s="27"/>
      <c r="D189" s="27"/>
      <c r="E189" s="127"/>
    </row>
    <row r="190" spans="1:5" s="7" customFormat="1" ht="20.25" x14ac:dyDescent="0.25">
      <c r="A190" s="26"/>
      <c r="B190" s="26"/>
      <c r="C190" s="27"/>
      <c r="D190" s="27"/>
      <c r="E190" s="127"/>
    </row>
    <row r="191" spans="1:5" s="7" customFormat="1" ht="20.25" x14ac:dyDescent="0.25">
      <c r="A191" s="26"/>
      <c r="B191" s="26"/>
      <c r="C191" s="27"/>
      <c r="D191" s="27"/>
      <c r="E191" s="127"/>
    </row>
    <row r="192" spans="1:5" s="7" customFormat="1" ht="20.25" x14ac:dyDescent="0.25">
      <c r="A192" s="26"/>
      <c r="B192" s="26"/>
      <c r="C192" s="27"/>
      <c r="D192" s="27"/>
      <c r="E192" s="127"/>
    </row>
    <row r="193" spans="1:5" s="7" customFormat="1" ht="20.25" x14ac:dyDescent="0.25">
      <c r="A193" s="26"/>
      <c r="B193" s="26"/>
      <c r="C193" s="27"/>
      <c r="D193" s="27"/>
      <c r="E193" s="127"/>
    </row>
    <row r="194" spans="1:5" s="7" customFormat="1" ht="20.25" x14ac:dyDescent="0.25">
      <c r="A194" s="26"/>
      <c r="B194" s="26"/>
      <c r="C194" s="27"/>
      <c r="D194" s="27"/>
      <c r="E194" s="127"/>
    </row>
    <row r="195" spans="1:5" s="7" customFormat="1" ht="20.25" x14ac:dyDescent="0.25">
      <c r="A195" s="26"/>
      <c r="B195" s="26"/>
      <c r="C195" s="27"/>
      <c r="D195" s="27"/>
      <c r="E195" s="127"/>
    </row>
    <row r="196" spans="1:5" s="7" customFormat="1" ht="20.25" x14ac:dyDescent="0.25">
      <c r="A196" s="26"/>
      <c r="B196" s="26"/>
      <c r="C196" s="27"/>
      <c r="D196" s="27"/>
      <c r="E196" s="127"/>
    </row>
    <row r="197" spans="1:5" s="7" customFormat="1" ht="20.25" x14ac:dyDescent="0.25">
      <c r="A197" s="26"/>
      <c r="B197" s="26"/>
      <c r="C197" s="27"/>
      <c r="D197" s="27"/>
      <c r="E197" s="127"/>
    </row>
    <row r="198" spans="1:5" s="7" customFormat="1" ht="20.25" x14ac:dyDescent="0.25">
      <c r="A198" s="26"/>
      <c r="B198" s="26"/>
      <c r="C198" s="27"/>
      <c r="D198" s="27"/>
      <c r="E198" s="127"/>
    </row>
    <row r="199" spans="1:5" s="7" customFormat="1" ht="20.25" x14ac:dyDescent="0.25">
      <c r="A199" s="26"/>
      <c r="B199" s="26"/>
      <c r="C199" s="27"/>
      <c r="D199" s="27"/>
      <c r="E199" s="127"/>
    </row>
    <row r="200" spans="1:5" s="7" customFormat="1" ht="20.25" x14ac:dyDescent="0.25">
      <c r="A200" s="26"/>
      <c r="B200" s="26"/>
      <c r="C200" s="27"/>
      <c r="D200" s="27"/>
      <c r="E200" s="127"/>
    </row>
    <row r="201" spans="1:5" s="7" customFormat="1" ht="20.25" x14ac:dyDescent="0.25">
      <c r="A201" s="26"/>
      <c r="B201" s="26"/>
      <c r="C201" s="27"/>
      <c r="D201" s="27"/>
      <c r="E201" s="127"/>
    </row>
    <row r="202" spans="1:5" s="7" customFormat="1" ht="20.25" x14ac:dyDescent="0.25">
      <c r="A202" s="26"/>
      <c r="B202" s="26"/>
      <c r="C202" s="27"/>
      <c r="D202" s="27"/>
      <c r="E202" s="127"/>
    </row>
    <row r="203" spans="1:5" s="7" customFormat="1" ht="20.25" x14ac:dyDescent="0.25">
      <c r="A203" s="26"/>
      <c r="B203" s="26"/>
      <c r="C203" s="27"/>
      <c r="D203" s="27"/>
      <c r="E203" s="127"/>
    </row>
    <row r="204" spans="1:5" s="7" customFormat="1" ht="20.25" x14ac:dyDescent="0.25">
      <c r="A204" s="26"/>
      <c r="B204" s="26"/>
      <c r="C204" s="27"/>
      <c r="D204" s="27"/>
      <c r="E204" s="127"/>
    </row>
    <row r="205" spans="1:5" s="7" customFormat="1" ht="20.25" x14ac:dyDescent="0.25">
      <c r="A205" s="26"/>
      <c r="B205" s="26"/>
      <c r="C205" s="27"/>
      <c r="D205" s="27"/>
      <c r="E205" s="127"/>
    </row>
    <row r="206" spans="1:5" s="7" customFormat="1" ht="20.25" x14ac:dyDescent="0.25">
      <c r="A206" s="26"/>
      <c r="B206" s="26"/>
      <c r="C206" s="27"/>
      <c r="D206" s="27"/>
      <c r="E206" s="127"/>
    </row>
    <row r="207" spans="1:5" s="7" customFormat="1" ht="20.25" x14ac:dyDescent="0.25">
      <c r="A207" s="26"/>
      <c r="B207" s="26"/>
      <c r="C207" s="27"/>
      <c r="D207" s="27"/>
      <c r="E207" s="127"/>
    </row>
    <row r="208" spans="1:5" s="7" customFormat="1" ht="20.25" x14ac:dyDescent="0.25">
      <c r="A208" s="26"/>
      <c r="B208" s="26"/>
      <c r="C208" s="27"/>
      <c r="D208" s="27"/>
      <c r="E208" s="127"/>
    </row>
    <row r="209" spans="1:5" s="7" customFormat="1" ht="20.25" x14ac:dyDescent="0.25">
      <c r="A209" s="26"/>
      <c r="B209" s="26"/>
      <c r="C209" s="27"/>
      <c r="D209" s="27"/>
      <c r="E209" s="127"/>
    </row>
    <row r="210" spans="1:5" s="7" customFormat="1" ht="20.25" x14ac:dyDescent="0.25">
      <c r="A210" s="26"/>
      <c r="B210" s="26"/>
      <c r="C210" s="27"/>
      <c r="D210" s="27"/>
      <c r="E210" s="127"/>
    </row>
    <row r="211" spans="1:5" s="7" customFormat="1" ht="20.25" x14ac:dyDescent="0.25">
      <c r="A211" s="26"/>
      <c r="B211" s="26"/>
      <c r="C211" s="27"/>
      <c r="D211" s="27"/>
      <c r="E211" s="127"/>
    </row>
    <row r="212" spans="1:5" s="7" customFormat="1" ht="20.25" x14ac:dyDescent="0.25">
      <c r="A212" s="26"/>
      <c r="B212" s="26"/>
      <c r="C212" s="27"/>
      <c r="D212" s="27"/>
      <c r="E212" s="127"/>
    </row>
    <row r="213" spans="1:5" s="7" customFormat="1" ht="20.25" x14ac:dyDescent="0.25">
      <c r="A213" s="26"/>
      <c r="B213" s="26"/>
      <c r="C213" s="27"/>
      <c r="D213" s="27"/>
      <c r="E213" s="127"/>
    </row>
    <row r="214" spans="1:5" s="7" customFormat="1" ht="20.25" x14ac:dyDescent="0.25">
      <c r="A214" s="26"/>
      <c r="B214" s="26"/>
      <c r="C214" s="27"/>
      <c r="D214" s="27"/>
      <c r="E214" s="127"/>
    </row>
    <row r="215" spans="1:5" s="7" customFormat="1" ht="20.25" x14ac:dyDescent="0.25">
      <c r="A215" s="26"/>
      <c r="B215" s="26"/>
      <c r="C215" s="27"/>
      <c r="D215" s="27"/>
      <c r="E215" s="127"/>
    </row>
    <row r="216" spans="1:5" s="7" customFormat="1" ht="20.25" x14ac:dyDescent="0.25">
      <c r="A216" s="26"/>
      <c r="B216" s="26"/>
      <c r="C216" s="27"/>
      <c r="D216" s="27"/>
      <c r="E216" s="127"/>
    </row>
    <row r="217" spans="1:5" s="7" customFormat="1" ht="20.25" x14ac:dyDescent="0.25">
      <c r="A217" s="26"/>
      <c r="B217" s="26"/>
      <c r="C217" s="27"/>
      <c r="D217" s="27"/>
      <c r="E217" s="127"/>
    </row>
    <row r="218" spans="1:5" s="7" customFormat="1" ht="20.25" x14ac:dyDescent="0.25">
      <c r="A218" s="26"/>
      <c r="B218" s="26"/>
      <c r="C218" s="27"/>
      <c r="D218" s="27"/>
      <c r="E218" s="127"/>
    </row>
    <row r="219" spans="1:5" s="7" customFormat="1" ht="20.25" x14ac:dyDescent="0.25">
      <c r="A219" s="26"/>
      <c r="B219" s="26"/>
      <c r="C219" s="27"/>
      <c r="D219" s="27"/>
      <c r="E219" s="127"/>
    </row>
    <row r="220" spans="1:5" s="7" customFormat="1" ht="20.25" x14ac:dyDescent="0.25">
      <c r="A220" s="26"/>
      <c r="B220" s="26"/>
      <c r="C220" s="27"/>
      <c r="D220" s="27"/>
      <c r="E220" s="127"/>
    </row>
    <row r="221" spans="1:5" s="7" customFormat="1" ht="20.25" x14ac:dyDescent="0.25">
      <c r="A221" s="26"/>
      <c r="B221" s="26"/>
      <c r="C221" s="27"/>
      <c r="D221" s="27"/>
      <c r="E221" s="127"/>
    </row>
    <row r="222" spans="1:5" s="7" customFormat="1" ht="20.25" x14ac:dyDescent="0.25">
      <c r="A222" s="26"/>
      <c r="B222" s="26"/>
      <c r="C222" s="27"/>
      <c r="D222" s="27"/>
      <c r="E222" s="127"/>
    </row>
    <row r="223" spans="1:5" s="7" customFormat="1" ht="20.25" x14ac:dyDescent="0.25">
      <c r="A223" s="26"/>
      <c r="B223" s="26"/>
      <c r="C223" s="27"/>
      <c r="D223" s="27"/>
      <c r="E223" s="127"/>
    </row>
    <row r="224" spans="1:5" s="7" customFormat="1" ht="20.25" x14ac:dyDescent="0.25">
      <c r="A224" s="26"/>
      <c r="B224" s="26"/>
      <c r="C224" s="27"/>
      <c r="D224" s="27"/>
      <c r="E224" s="127"/>
    </row>
    <row r="225" spans="1:7" s="7" customFormat="1" ht="20.25" x14ac:dyDescent="0.25">
      <c r="A225" s="26"/>
      <c r="B225" s="26"/>
      <c r="C225" s="27"/>
      <c r="D225" s="27"/>
      <c r="E225" s="127"/>
    </row>
    <row r="226" spans="1:7" s="7" customFormat="1" ht="20.25" x14ac:dyDescent="0.25">
      <c r="A226" s="26"/>
      <c r="B226" s="26"/>
      <c r="C226" s="27"/>
      <c r="D226" s="27"/>
      <c r="E226" s="127"/>
    </row>
    <row r="227" spans="1:7" s="7" customFormat="1" ht="20.25" x14ac:dyDescent="0.25">
      <c r="A227" s="26"/>
      <c r="B227" s="26"/>
      <c r="C227" s="27"/>
      <c r="D227" s="27"/>
      <c r="E227" s="127"/>
    </row>
    <row r="228" spans="1:7" s="7" customFormat="1" ht="20.25" x14ac:dyDescent="0.25">
      <c r="A228" s="26"/>
      <c r="B228" s="26"/>
      <c r="C228" s="27"/>
      <c r="D228" s="27"/>
      <c r="E228" s="127"/>
    </row>
    <row r="229" spans="1:7" s="7" customFormat="1" ht="20.25" x14ac:dyDescent="0.25">
      <c r="A229" s="26"/>
      <c r="B229" s="26"/>
      <c r="C229" s="27"/>
      <c r="D229" s="27"/>
      <c r="E229" s="127"/>
    </row>
    <row r="230" spans="1:7" s="7" customFormat="1" ht="20.25" x14ac:dyDescent="0.25">
      <c r="A230" s="26"/>
      <c r="B230" s="26"/>
      <c r="C230" s="27"/>
      <c r="D230" s="27"/>
      <c r="E230" s="127"/>
    </row>
    <row r="231" spans="1:7" ht="20.25" x14ac:dyDescent="0.25">
      <c r="A231" s="26"/>
      <c r="B231" s="29"/>
      <c r="C231" s="30"/>
      <c r="D231" s="30"/>
    </row>
    <row r="232" spans="1:7" ht="20.25" x14ac:dyDescent="0.25">
      <c r="A232" s="26"/>
      <c r="B232" s="29"/>
      <c r="C232" s="30"/>
      <c r="D232" s="30"/>
    </row>
    <row r="233" spans="1:7" ht="20.25" x14ac:dyDescent="0.25">
      <c r="A233" s="26"/>
      <c r="B233" s="29"/>
      <c r="C233" s="30"/>
      <c r="D233" s="30"/>
    </row>
    <row r="234" spans="1:7" ht="20.25" x14ac:dyDescent="0.25">
      <c r="A234" s="26"/>
      <c r="B234" s="29"/>
      <c r="C234" s="30"/>
      <c r="D234" s="30"/>
    </row>
    <row r="235" spans="1:7" ht="20.25" x14ac:dyDescent="0.25">
      <c r="A235" s="26"/>
      <c r="B235" s="29"/>
      <c r="C235" s="30"/>
      <c r="D235" s="30"/>
    </row>
    <row r="236" spans="1:7" x14ac:dyDescent="0.25">
      <c r="A236" s="7"/>
      <c r="B236" s="29"/>
      <c r="C236" s="29"/>
      <c r="D236" s="29"/>
    </row>
    <row r="237" spans="1:7" ht="20.25" x14ac:dyDescent="0.25">
      <c r="A237" s="7"/>
      <c r="B237" s="31" t="s">
        <v>300</v>
      </c>
      <c r="C237" s="31" t="s">
        <v>301</v>
      </c>
      <c r="D237" t="s">
        <v>300</v>
      </c>
      <c r="E237" s="120" t="s">
        <v>301</v>
      </c>
    </row>
    <row r="238" spans="1:7" ht="21" x14ac:dyDescent="0.35">
      <c r="A238" s="7"/>
      <c r="B238" s="32" t="s">
        <v>302</v>
      </c>
      <c r="C238" s="32" t="s">
        <v>303</v>
      </c>
      <c r="D238" t="s">
        <v>302</v>
      </c>
      <c r="F238" t="s">
        <v>302</v>
      </c>
      <c r="G238" t="e">
        <f>IF(NOT(ISERROR(MATCH(F238,_xlfn.ANCHORARRAY(B249),0))),#REF!&amp;"Por favor no seleccionar los criterios de impacto",F238)</f>
        <v>#REF!</v>
      </c>
    </row>
    <row r="239" spans="1:7" ht="21" x14ac:dyDescent="0.35">
      <c r="A239" s="7"/>
      <c r="B239" s="32" t="s">
        <v>302</v>
      </c>
      <c r="C239" s="32" t="s">
        <v>254</v>
      </c>
      <c r="E239" s="120" t="s">
        <v>303</v>
      </c>
    </row>
    <row r="240" spans="1:7" ht="21" x14ac:dyDescent="0.35">
      <c r="A240" s="7"/>
      <c r="B240" s="32" t="s">
        <v>302</v>
      </c>
      <c r="C240" s="32" t="s">
        <v>258</v>
      </c>
      <c r="E240" s="120" t="s">
        <v>254</v>
      </c>
    </row>
    <row r="241" spans="1:5" ht="21" x14ac:dyDescent="0.35">
      <c r="A241" s="7"/>
      <c r="B241" s="32" t="s">
        <v>302</v>
      </c>
      <c r="C241" s="32" t="s">
        <v>262</v>
      </c>
      <c r="E241" s="120" t="s">
        <v>258</v>
      </c>
    </row>
    <row r="242" spans="1:5" ht="21" x14ac:dyDescent="0.35">
      <c r="A242" s="7"/>
      <c r="B242" s="32" t="s">
        <v>302</v>
      </c>
      <c r="C242" s="32" t="s">
        <v>266</v>
      </c>
      <c r="E242" s="120" t="s">
        <v>262</v>
      </c>
    </row>
    <row r="243" spans="1:5" ht="21" x14ac:dyDescent="0.35">
      <c r="A243" s="7"/>
      <c r="B243" s="32" t="s">
        <v>248</v>
      </c>
      <c r="C243" s="32" t="s">
        <v>252</v>
      </c>
      <c r="E243" s="120" t="s">
        <v>266</v>
      </c>
    </row>
    <row r="244" spans="1:5" ht="21" x14ac:dyDescent="0.35">
      <c r="A244" s="7"/>
      <c r="B244" s="32" t="s">
        <v>248</v>
      </c>
      <c r="C244" s="32" t="s">
        <v>304</v>
      </c>
      <c r="D244" t="s">
        <v>248</v>
      </c>
    </row>
    <row r="245" spans="1:5" ht="21" x14ac:dyDescent="0.35">
      <c r="A245" s="7"/>
      <c r="B245" s="32" t="s">
        <v>248</v>
      </c>
      <c r="C245" s="32" t="s">
        <v>259</v>
      </c>
      <c r="E245" s="120" t="s">
        <v>252</v>
      </c>
    </row>
    <row r="246" spans="1:5" ht="21" x14ac:dyDescent="0.35">
      <c r="A246" s="7"/>
      <c r="B246" s="32" t="s">
        <v>248</v>
      </c>
      <c r="C246" s="32" t="s">
        <v>305</v>
      </c>
      <c r="E246" s="120" t="s">
        <v>304</v>
      </c>
    </row>
    <row r="247" spans="1:5" ht="21" x14ac:dyDescent="0.35">
      <c r="A247" s="7"/>
      <c r="B247" s="32" t="s">
        <v>248</v>
      </c>
      <c r="C247" s="32" t="s">
        <v>267</v>
      </c>
      <c r="E247" s="120" t="s">
        <v>259</v>
      </c>
    </row>
    <row r="248" spans="1:5" x14ac:dyDescent="0.25">
      <c r="A248" s="7"/>
      <c r="B248" s="33"/>
      <c r="C248" s="33"/>
      <c r="E248" s="120" t="s">
        <v>305</v>
      </c>
    </row>
    <row r="249" spans="1:5" x14ac:dyDescent="0.25">
      <c r="A249" s="7"/>
      <c r="B249" s="33" t="str" cm="1">
        <f t="array" ref="B249:B251">_xlfn.UNIQUE(Tabla1[[#All],[Criterios]])</f>
        <v>Criterios</v>
      </c>
      <c r="C249" s="33"/>
      <c r="E249" s="120" t="s">
        <v>267</v>
      </c>
    </row>
    <row r="250" spans="1:5" x14ac:dyDescent="0.25">
      <c r="A250" s="7"/>
      <c r="B250" s="33" t="str">
        <v>Afectación Económica o presupuestal</v>
      </c>
      <c r="C250" s="33"/>
    </row>
    <row r="251" spans="1:5" x14ac:dyDescent="0.25">
      <c r="B251" s="33" t="str">
        <v>Pérdida Reputacional</v>
      </c>
      <c r="C251" s="33"/>
    </row>
    <row r="252" spans="1:5" x14ac:dyDescent="0.25">
      <c r="B252" s="34"/>
      <c r="C252" s="34"/>
    </row>
    <row r="253" spans="1:5" x14ac:dyDescent="0.25">
      <c r="B253" s="34"/>
      <c r="C253" s="34"/>
    </row>
    <row r="254" spans="1:5" x14ac:dyDescent="0.25">
      <c r="B254" s="34"/>
      <c r="C254" s="34"/>
    </row>
    <row r="255" spans="1:5" x14ac:dyDescent="0.25">
      <c r="B255" s="34"/>
      <c r="C255" s="34"/>
      <c r="D255" s="34"/>
    </row>
    <row r="256" spans="1:5" x14ac:dyDescent="0.25">
      <c r="B256" s="34"/>
      <c r="C256" s="34"/>
      <c r="D256" s="34"/>
    </row>
    <row r="257" spans="2:4" x14ac:dyDescent="0.25">
      <c r="B257" s="34"/>
      <c r="C257" s="34"/>
      <c r="D257" s="34"/>
    </row>
    <row r="258" spans="2:4" x14ac:dyDescent="0.25">
      <c r="B258" s="34"/>
      <c r="C258" s="34"/>
      <c r="D258" s="34"/>
    </row>
    <row r="259" spans="2:4" x14ac:dyDescent="0.25">
      <c r="B259" s="34"/>
      <c r="C259" s="34"/>
      <c r="D259" s="34"/>
    </row>
    <row r="260" spans="2:4" x14ac:dyDescent="0.25">
      <c r="B260" s="34"/>
      <c r="C260" s="34"/>
      <c r="D260" s="34"/>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K16"/>
  <sheetViews>
    <sheetView topLeftCell="B1" workbookViewId="0">
      <selection activeCell="I7" sqref="I7"/>
    </sheetView>
  </sheetViews>
  <sheetFormatPr baseColWidth="10" defaultColWidth="14.28515625" defaultRowHeight="12.75" x14ac:dyDescent="0.2"/>
  <cols>
    <col min="1" max="2" width="14.28515625" style="35"/>
    <col min="3" max="3" width="17" style="35" customWidth="1"/>
    <col min="4" max="4" width="14.28515625" style="35"/>
    <col min="5" max="5" width="46" style="35" customWidth="1"/>
    <col min="6" max="16384" width="14.28515625" style="35"/>
  </cols>
  <sheetData>
    <row r="1" spans="2:11" ht="24" customHeight="1" thickBot="1" x14ac:dyDescent="0.25">
      <c r="B1" s="353" t="s">
        <v>306</v>
      </c>
      <c r="C1" s="354"/>
      <c r="D1" s="354"/>
      <c r="E1" s="354"/>
      <c r="F1" s="355"/>
    </row>
    <row r="2" spans="2:11" ht="16.5" thickBot="1" x14ac:dyDescent="0.3">
      <c r="B2" s="36"/>
      <c r="C2" s="36"/>
      <c r="D2" s="36"/>
      <c r="E2" s="36"/>
      <c r="F2" s="36"/>
      <c r="I2" s="130"/>
      <c r="J2" s="145" t="s">
        <v>307</v>
      </c>
      <c r="K2" s="145" t="s">
        <v>308</v>
      </c>
    </row>
    <row r="3" spans="2:11" ht="16.5" thickBot="1" x14ac:dyDescent="0.25">
      <c r="B3" s="356" t="s">
        <v>309</v>
      </c>
      <c r="C3" s="357"/>
      <c r="D3" s="357"/>
      <c r="E3" s="37" t="s">
        <v>310</v>
      </c>
      <c r="F3" s="38" t="s">
        <v>311</v>
      </c>
      <c r="I3" s="144" t="s">
        <v>312</v>
      </c>
      <c r="J3" s="134">
        <v>0.5</v>
      </c>
      <c r="K3" s="134">
        <v>0.45</v>
      </c>
    </row>
    <row r="4" spans="2:11" ht="31.5" x14ac:dyDescent="0.2">
      <c r="B4" s="358" t="s">
        <v>313</v>
      </c>
      <c r="C4" s="360" t="s">
        <v>314</v>
      </c>
      <c r="D4" s="39" t="s">
        <v>312</v>
      </c>
      <c r="E4" s="40" t="s">
        <v>315</v>
      </c>
      <c r="F4" s="41">
        <v>0.25</v>
      </c>
      <c r="I4" s="145" t="s">
        <v>316</v>
      </c>
      <c r="J4" s="134">
        <v>0.4</v>
      </c>
      <c r="K4" s="134">
        <v>0.35</v>
      </c>
    </row>
    <row r="5" spans="2:11" ht="47.25" x14ac:dyDescent="0.2">
      <c r="B5" s="359"/>
      <c r="C5" s="361"/>
      <c r="D5" s="42" t="s">
        <v>316</v>
      </c>
      <c r="E5" s="43" t="s">
        <v>317</v>
      </c>
      <c r="F5" s="44">
        <v>0.15</v>
      </c>
      <c r="I5" s="145" t="s">
        <v>318</v>
      </c>
      <c r="J5" s="134">
        <v>0.35</v>
      </c>
      <c r="K5" s="134">
        <v>0.3</v>
      </c>
    </row>
    <row r="6" spans="2:11" ht="47.25" x14ac:dyDescent="0.2">
      <c r="B6" s="359"/>
      <c r="C6" s="361"/>
      <c r="D6" s="42" t="s">
        <v>318</v>
      </c>
      <c r="E6" s="43" t="s">
        <v>319</v>
      </c>
      <c r="F6" s="44">
        <v>0.1</v>
      </c>
    </row>
    <row r="7" spans="2:11" ht="63" x14ac:dyDescent="0.2">
      <c r="B7" s="359"/>
      <c r="C7" s="361" t="s">
        <v>320</v>
      </c>
      <c r="D7" s="42" t="s">
        <v>307</v>
      </c>
      <c r="E7" s="43" t="s">
        <v>321</v>
      </c>
      <c r="F7" s="44">
        <v>0.25</v>
      </c>
      <c r="G7" s="131"/>
    </row>
    <row r="8" spans="2:11" ht="31.5" x14ac:dyDescent="0.2">
      <c r="B8" s="359"/>
      <c r="C8" s="361"/>
      <c r="D8" s="42" t="s">
        <v>308</v>
      </c>
      <c r="E8" s="43" t="s">
        <v>322</v>
      </c>
      <c r="F8" s="44">
        <v>0.2</v>
      </c>
      <c r="G8" s="131"/>
    </row>
    <row r="9" spans="2:11" ht="47.25" x14ac:dyDescent="0.2">
      <c r="B9" s="359" t="s">
        <v>323</v>
      </c>
      <c r="C9" s="361" t="s">
        <v>324</v>
      </c>
      <c r="D9" s="42" t="s">
        <v>325</v>
      </c>
      <c r="E9" s="43" t="s">
        <v>326</v>
      </c>
      <c r="F9" s="45" t="s">
        <v>327</v>
      </c>
    </row>
    <row r="10" spans="2:11" ht="63" x14ac:dyDescent="0.2">
      <c r="B10" s="359"/>
      <c r="C10" s="361"/>
      <c r="D10" s="42" t="s">
        <v>328</v>
      </c>
      <c r="E10" s="43" t="s">
        <v>329</v>
      </c>
      <c r="F10" s="45" t="s">
        <v>327</v>
      </c>
    </row>
    <row r="11" spans="2:11" ht="47.25" x14ac:dyDescent="0.2">
      <c r="B11" s="359"/>
      <c r="C11" s="361" t="s">
        <v>330</v>
      </c>
      <c r="D11" s="42" t="s">
        <v>331</v>
      </c>
      <c r="E11" s="43" t="s">
        <v>332</v>
      </c>
      <c r="F11" s="45" t="s">
        <v>327</v>
      </c>
    </row>
    <row r="12" spans="2:11" ht="47.25" x14ac:dyDescent="0.2">
      <c r="B12" s="359"/>
      <c r="C12" s="361"/>
      <c r="D12" s="42" t="s">
        <v>333</v>
      </c>
      <c r="E12" s="43" t="s">
        <v>334</v>
      </c>
      <c r="F12" s="45" t="s">
        <v>327</v>
      </c>
    </row>
    <row r="13" spans="2:11" ht="31.5" x14ac:dyDescent="0.2">
      <c r="B13" s="359"/>
      <c r="C13" s="361" t="s">
        <v>335</v>
      </c>
      <c r="D13" s="42" t="s">
        <v>336</v>
      </c>
      <c r="E13" s="43" t="s">
        <v>337</v>
      </c>
      <c r="F13" s="45" t="s">
        <v>327</v>
      </c>
    </row>
    <row r="14" spans="2:11" ht="32.25" thickBot="1" x14ac:dyDescent="0.25">
      <c r="B14" s="362"/>
      <c r="C14" s="363"/>
      <c r="D14" s="46" t="s">
        <v>338</v>
      </c>
      <c r="E14" s="47" t="s">
        <v>339</v>
      </c>
      <c r="F14" s="48" t="s">
        <v>327</v>
      </c>
    </row>
    <row r="15" spans="2:11" ht="49.5" customHeight="1" x14ac:dyDescent="0.2">
      <c r="B15" s="352" t="s">
        <v>340</v>
      </c>
      <c r="C15" s="352"/>
      <c r="D15" s="352"/>
      <c r="E15" s="352"/>
      <c r="F15" s="352"/>
    </row>
    <row r="16" spans="2:11" ht="27" customHeight="1" x14ac:dyDescent="0.25">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B4:AU63"/>
  <sheetViews>
    <sheetView topLeftCell="E41" workbookViewId="0">
      <selection activeCell="AT50" sqref="AT50"/>
    </sheetView>
  </sheetViews>
  <sheetFormatPr baseColWidth="10" defaultColWidth="11.42578125" defaultRowHeight="15" x14ac:dyDescent="0.2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x14ac:dyDescent="0.25">
      <c r="B4" s="393" t="s">
        <v>341</v>
      </c>
      <c r="C4" s="393"/>
      <c r="D4" s="393"/>
      <c r="E4" s="393"/>
      <c r="F4" s="393"/>
      <c r="G4" s="393"/>
      <c r="H4" s="393"/>
      <c r="I4" s="393"/>
      <c r="J4" s="394" t="s">
        <v>171</v>
      </c>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T4" s="395" t="s">
        <v>205</v>
      </c>
      <c r="AU4" s="395"/>
    </row>
    <row r="5" spans="2:47" x14ac:dyDescent="0.25">
      <c r="B5" s="393"/>
      <c r="C5" s="393"/>
      <c r="D5" s="393"/>
      <c r="E5" s="393"/>
      <c r="F5" s="393"/>
      <c r="G5" s="393"/>
      <c r="H5" s="393"/>
      <c r="I5" s="393"/>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T5" s="395"/>
      <c r="AU5" s="395"/>
    </row>
    <row r="6" spans="2:47" x14ac:dyDescent="0.25">
      <c r="B6" s="393"/>
      <c r="C6" s="393"/>
      <c r="D6" s="393"/>
      <c r="E6" s="393"/>
      <c r="F6" s="393"/>
      <c r="G6" s="393"/>
      <c r="H6" s="393"/>
      <c r="I6" s="393"/>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T6" s="395"/>
      <c r="AU6" s="395"/>
    </row>
    <row r="7" spans="2:47" ht="15.75" thickBot="1" x14ac:dyDescent="0.3"/>
    <row r="8" spans="2:47" ht="15.75" x14ac:dyDescent="0.25">
      <c r="B8" s="396" t="s">
        <v>235</v>
      </c>
      <c r="C8" s="396"/>
      <c r="D8" s="397"/>
      <c r="E8" s="364" t="s">
        <v>342</v>
      </c>
      <c r="F8" s="365"/>
      <c r="G8" s="365"/>
      <c r="H8" s="365"/>
      <c r="I8" s="366"/>
      <c r="J8" s="50" t="s">
        <v>343</v>
      </c>
      <c r="K8" s="51" t="s">
        <v>343</v>
      </c>
      <c r="L8" s="51" t="s">
        <v>343</v>
      </c>
      <c r="M8" s="51" t="s">
        <v>343</v>
      </c>
      <c r="N8" s="51" t="s">
        <v>343</v>
      </c>
      <c r="O8" s="52" t="s">
        <v>343</v>
      </c>
      <c r="P8" s="50" t="s">
        <v>343</v>
      </c>
      <c r="Q8" s="51" t="s">
        <v>343</v>
      </c>
      <c r="R8" s="51" t="s">
        <v>343</v>
      </c>
      <c r="S8" s="51" t="s">
        <v>343</v>
      </c>
      <c r="T8" s="51" t="s">
        <v>343</v>
      </c>
      <c r="U8" s="52" t="s">
        <v>343</v>
      </c>
      <c r="V8" s="50" t="s">
        <v>343</v>
      </c>
      <c r="W8" s="51" t="s">
        <v>343</v>
      </c>
      <c r="X8" s="51" t="s">
        <v>343</v>
      </c>
      <c r="Y8" s="51" t="s">
        <v>343</v>
      </c>
      <c r="Z8" s="51" t="s">
        <v>343</v>
      </c>
      <c r="AA8" s="52" t="s">
        <v>343</v>
      </c>
      <c r="AB8" s="50" t="s">
        <v>343</v>
      </c>
      <c r="AC8" s="51" t="s">
        <v>343</v>
      </c>
      <c r="AD8" s="51" t="s">
        <v>343</v>
      </c>
      <c r="AE8" s="51" t="s">
        <v>343</v>
      </c>
      <c r="AF8" s="51" t="s">
        <v>343</v>
      </c>
      <c r="AG8" s="52" t="s">
        <v>343</v>
      </c>
      <c r="AH8" s="53" t="s">
        <v>343</v>
      </c>
      <c r="AI8" s="54" t="s">
        <v>343</v>
      </c>
      <c r="AJ8" s="54" t="s">
        <v>343</v>
      </c>
      <c r="AK8" s="54" t="s">
        <v>343</v>
      </c>
      <c r="AL8" s="54" t="s">
        <v>343</v>
      </c>
      <c r="AN8" s="398" t="s">
        <v>344</v>
      </c>
      <c r="AO8" s="399"/>
      <c r="AP8" s="399"/>
      <c r="AQ8" s="399"/>
      <c r="AR8" s="399"/>
      <c r="AS8" s="400"/>
      <c r="AT8" s="382" t="s">
        <v>345</v>
      </c>
      <c r="AU8" s="382"/>
    </row>
    <row r="9" spans="2:47" ht="15.75" x14ac:dyDescent="0.25">
      <c r="B9" s="396"/>
      <c r="C9" s="396"/>
      <c r="D9" s="397"/>
      <c r="E9" s="370"/>
      <c r="F9" s="368"/>
      <c r="G9" s="368"/>
      <c r="H9" s="368"/>
      <c r="I9" s="369"/>
      <c r="J9" s="55" t="s">
        <v>343</v>
      </c>
      <c r="K9" s="56" t="s">
        <v>343</v>
      </c>
      <c r="L9" s="56" t="s">
        <v>343</v>
      </c>
      <c r="M9" s="56" t="s">
        <v>343</v>
      </c>
      <c r="N9" s="56" t="s">
        <v>343</v>
      </c>
      <c r="O9" s="57" t="s">
        <v>343</v>
      </c>
      <c r="P9" s="55" t="s">
        <v>343</v>
      </c>
      <c r="Q9" s="56" t="s">
        <v>343</v>
      </c>
      <c r="R9" s="56" t="s">
        <v>343</v>
      </c>
      <c r="S9" s="56" t="s">
        <v>343</v>
      </c>
      <c r="T9" s="56" t="s">
        <v>343</v>
      </c>
      <c r="U9" s="57" t="s">
        <v>343</v>
      </c>
      <c r="V9" s="55" t="s">
        <v>343</v>
      </c>
      <c r="W9" s="56" t="s">
        <v>343</v>
      </c>
      <c r="X9" s="56" t="s">
        <v>343</v>
      </c>
      <c r="Y9" s="56" t="s">
        <v>343</v>
      </c>
      <c r="Z9" s="56" t="s">
        <v>343</v>
      </c>
      <c r="AA9" s="57" t="s">
        <v>343</v>
      </c>
      <c r="AB9" s="55" t="s">
        <v>343</v>
      </c>
      <c r="AC9" s="56" t="s">
        <v>343</v>
      </c>
      <c r="AD9" s="56" t="s">
        <v>343</v>
      </c>
      <c r="AE9" s="56" t="s">
        <v>343</v>
      </c>
      <c r="AF9" s="56" t="s">
        <v>343</v>
      </c>
      <c r="AG9" s="57" t="s">
        <v>343</v>
      </c>
      <c r="AH9" s="58" t="s">
        <v>343</v>
      </c>
      <c r="AI9" s="59" t="s">
        <v>343</v>
      </c>
      <c r="AJ9" s="59" t="s">
        <v>343</v>
      </c>
      <c r="AK9" s="59" t="s">
        <v>343</v>
      </c>
      <c r="AL9" s="59" t="s">
        <v>343</v>
      </c>
      <c r="AN9" s="401"/>
      <c r="AO9" s="402"/>
      <c r="AP9" s="402"/>
      <c r="AQ9" s="402"/>
      <c r="AR9" s="402"/>
      <c r="AS9" s="403"/>
      <c r="AT9" s="382"/>
      <c r="AU9" s="382"/>
    </row>
    <row r="10" spans="2:47" ht="15.75" x14ac:dyDescent="0.25">
      <c r="B10" s="396"/>
      <c r="C10" s="396"/>
      <c r="D10" s="397"/>
      <c r="E10" s="370"/>
      <c r="F10" s="368"/>
      <c r="G10" s="368"/>
      <c r="H10" s="368"/>
      <c r="I10" s="369"/>
      <c r="J10" s="55" t="s">
        <v>343</v>
      </c>
      <c r="K10" s="56" t="s">
        <v>343</v>
      </c>
      <c r="L10" s="56" t="s">
        <v>343</v>
      </c>
      <c r="M10" s="56" t="s">
        <v>343</v>
      </c>
      <c r="N10" s="56" t="s">
        <v>343</v>
      </c>
      <c r="O10" s="57" t="s">
        <v>343</v>
      </c>
      <c r="P10" s="55" t="s">
        <v>343</v>
      </c>
      <c r="Q10" s="56" t="s">
        <v>343</v>
      </c>
      <c r="R10" s="56" t="s">
        <v>343</v>
      </c>
      <c r="S10" s="56" t="s">
        <v>343</v>
      </c>
      <c r="T10" s="56" t="s">
        <v>343</v>
      </c>
      <c r="U10" s="57" t="s">
        <v>343</v>
      </c>
      <c r="V10" s="55" t="s">
        <v>343</v>
      </c>
      <c r="W10" s="56" t="s">
        <v>343</v>
      </c>
      <c r="X10" s="56" t="s">
        <v>343</v>
      </c>
      <c r="Y10" s="56" t="s">
        <v>343</v>
      </c>
      <c r="Z10" s="56" t="s">
        <v>343</v>
      </c>
      <c r="AA10" s="57" t="s">
        <v>343</v>
      </c>
      <c r="AB10" s="55" t="s">
        <v>343</v>
      </c>
      <c r="AC10" s="56" t="s">
        <v>343</v>
      </c>
      <c r="AD10" s="56" t="s">
        <v>343</v>
      </c>
      <c r="AE10" s="56" t="s">
        <v>343</v>
      </c>
      <c r="AF10" s="56" t="s">
        <v>343</v>
      </c>
      <c r="AG10" s="57" t="s">
        <v>343</v>
      </c>
      <c r="AH10" s="58" t="s">
        <v>343</v>
      </c>
      <c r="AI10" s="59" t="s">
        <v>343</v>
      </c>
      <c r="AJ10" s="59" t="s">
        <v>343</v>
      </c>
      <c r="AK10" s="59" t="s">
        <v>343</v>
      </c>
      <c r="AL10" s="59" t="s">
        <v>343</v>
      </c>
      <c r="AN10" s="401"/>
      <c r="AO10" s="402"/>
      <c r="AP10" s="402"/>
      <c r="AQ10" s="402"/>
      <c r="AR10" s="402"/>
      <c r="AS10" s="403"/>
      <c r="AT10" s="382"/>
      <c r="AU10" s="382"/>
    </row>
    <row r="11" spans="2:47" ht="15.75" x14ac:dyDescent="0.25">
      <c r="B11" s="396"/>
      <c r="C11" s="396"/>
      <c r="D11" s="397"/>
      <c r="E11" s="370"/>
      <c r="F11" s="368"/>
      <c r="G11" s="368"/>
      <c r="H11" s="368"/>
      <c r="I11" s="369"/>
      <c r="J11" s="55" t="s">
        <v>343</v>
      </c>
      <c r="K11" s="56" t="s">
        <v>343</v>
      </c>
      <c r="L11" s="56" t="s">
        <v>343</v>
      </c>
      <c r="M11" s="56" t="s">
        <v>343</v>
      </c>
      <c r="N11" s="56" t="s">
        <v>343</v>
      </c>
      <c r="O11" s="57" t="s">
        <v>343</v>
      </c>
      <c r="P11" s="55" t="s">
        <v>343</v>
      </c>
      <c r="Q11" s="56" t="s">
        <v>343</v>
      </c>
      <c r="R11" s="56" t="s">
        <v>343</v>
      </c>
      <c r="S11" s="56" t="s">
        <v>343</v>
      </c>
      <c r="T11" s="56" t="s">
        <v>343</v>
      </c>
      <c r="U11" s="57" t="s">
        <v>343</v>
      </c>
      <c r="V11" s="55" t="s">
        <v>343</v>
      </c>
      <c r="W11" s="56" t="s">
        <v>343</v>
      </c>
      <c r="X11" s="56" t="s">
        <v>343</v>
      </c>
      <c r="Y11" s="56" t="s">
        <v>343</v>
      </c>
      <c r="Z11" s="56" t="s">
        <v>343</v>
      </c>
      <c r="AA11" s="57" t="s">
        <v>343</v>
      </c>
      <c r="AB11" s="55" t="s">
        <v>343</v>
      </c>
      <c r="AC11" s="56" t="s">
        <v>343</v>
      </c>
      <c r="AD11" s="56" t="s">
        <v>343</v>
      </c>
      <c r="AE11" s="56" t="s">
        <v>343</v>
      </c>
      <c r="AF11" s="56" t="s">
        <v>343</v>
      </c>
      <c r="AG11" s="57" t="s">
        <v>343</v>
      </c>
      <c r="AH11" s="58" t="s">
        <v>343</v>
      </c>
      <c r="AI11" s="59" t="s">
        <v>343</v>
      </c>
      <c r="AJ11" s="59" t="s">
        <v>343</v>
      </c>
      <c r="AK11" s="59" t="s">
        <v>343</v>
      </c>
      <c r="AL11" s="59" t="s">
        <v>343</v>
      </c>
      <c r="AN11" s="401"/>
      <c r="AO11" s="402"/>
      <c r="AP11" s="402"/>
      <c r="AQ11" s="402"/>
      <c r="AR11" s="402"/>
      <c r="AS11" s="403"/>
      <c r="AT11" s="382"/>
      <c r="AU11" s="382"/>
    </row>
    <row r="12" spans="2:47" ht="15.75" x14ac:dyDescent="0.25">
      <c r="B12" s="396"/>
      <c r="C12" s="396"/>
      <c r="D12" s="397"/>
      <c r="E12" s="370"/>
      <c r="F12" s="368"/>
      <c r="G12" s="368"/>
      <c r="H12" s="368"/>
      <c r="I12" s="369"/>
      <c r="J12" s="55" t="s">
        <v>343</v>
      </c>
      <c r="K12" s="56" t="s">
        <v>343</v>
      </c>
      <c r="L12" s="56" t="s">
        <v>343</v>
      </c>
      <c r="M12" s="56" t="s">
        <v>343</v>
      </c>
      <c r="N12" s="56" t="s">
        <v>343</v>
      </c>
      <c r="O12" s="57" t="s">
        <v>343</v>
      </c>
      <c r="P12" s="55" t="s">
        <v>343</v>
      </c>
      <c r="Q12" s="56" t="s">
        <v>343</v>
      </c>
      <c r="R12" s="56" t="s">
        <v>343</v>
      </c>
      <c r="S12" s="56" t="s">
        <v>343</v>
      </c>
      <c r="T12" s="56" t="s">
        <v>343</v>
      </c>
      <c r="U12" s="57" t="s">
        <v>343</v>
      </c>
      <c r="V12" s="55" t="s">
        <v>343</v>
      </c>
      <c r="W12" s="56" t="s">
        <v>343</v>
      </c>
      <c r="X12" s="56" t="s">
        <v>343</v>
      </c>
      <c r="Y12" s="56" t="s">
        <v>343</v>
      </c>
      <c r="Z12" s="56" t="s">
        <v>343</v>
      </c>
      <c r="AA12" s="57" t="s">
        <v>343</v>
      </c>
      <c r="AB12" s="55" t="s">
        <v>343</v>
      </c>
      <c r="AC12" s="56" t="s">
        <v>343</v>
      </c>
      <c r="AD12" s="56" t="s">
        <v>343</v>
      </c>
      <c r="AE12" s="56" t="s">
        <v>343</v>
      </c>
      <c r="AF12" s="56" t="s">
        <v>343</v>
      </c>
      <c r="AG12" s="57" t="s">
        <v>343</v>
      </c>
      <c r="AH12" s="58" t="s">
        <v>343</v>
      </c>
      <c r="AI12" s="59" t="s">
        <v>343</v>
      </c>
      <c r="AJ12" s="59" t="s">
        <v>343</v>
      </c>
      <c r="AK12" s="59" t="s">
        <v>343</v>
      </c>
      <c r="AL12" s="59" t="s">
        <v>343</v>
      </c>
      <c r="AN12" s="401"/>
      <c r="AO12" s="402"/>
      <c r="AP12" s="402"/>
      <c r="AQ12" s="402"/>
      <c r="AR12" s="402"/>
      <c r="AS12" s="403"/>
      <c r="AT12" s="382"/>
      <c r="AU12" s="382"/>
    </row>
    <row r="13" spans="2:47" ht="15.75" x14ac:dyDescent="0.25">
      <c r="B13" s="396"/>
      <c r="C13" s="396"/>
      <c r="D13" s="397"/>
      <c r="E13" s="370"/>
      <c r="F13" s="368"/>
      <c r="G13" s="368"/>
      <c r="H13" s="368"/>
      <c r="I13" s="369"/>
      <c r="J13" s="55" t="s">
        <v>343</v>
      </c>
      <c r="K13" s="56" t="s">
        <v>343</v>
      </c>
      <c r="L13" s="56" t="s">
        <v>343</v>
      </c>
      <c r="M13" s="56" t="s">
        <v>343</v>
      </c>
      <c r="N13" s="56" t="s">
        <v>343</v>
      </c>
      <c r="O13" s="57" t="s">
        <v>343</v>
      </c>
      <c r="P13" s="55" t="s">
        <v>343</v>
      </c>
      <c r="Q13" s="56" t="s">
        <v>343</v>
      </c>
      <c r="R13" s="56" t="s">
        <v>343</v>
      </c>
      <c r="S13" s="56" t="s">
        <v>343</v>
      </c>
      <c r="T13" s="56" t="s">
        <v>343</v>
      </c>
      <c r="U13" s="57" t="s">
        <v>343</v>
      </c>
      <c r="V13" s="55" t="s">
        <v>343</v>
      </c>
      <c r="W13" s="56" t="s">
        <v>343</v>
      </c>
      <c r="X13" s="56" t="s">
        <v>343</v>
      </c>
      <c r="Y13" s="56" t="s">
        <v>343</v>
      </c>
      <c r="Z13" s="56" t="s">
        <v>343</v>
      </c>
      <c r="AA13" s="57" t="s">
        <v>343</v>
      </c>
      <c r="AB13" s="55" t="s">
        <v>343</v>
      </c>
      <c r="AC13" s="56" t="s">
        <v>343</v>
      </c>
      <c r="AD13" s="56" t="s">
        <v>343</v>
      </c>
      <c r="AE13" s="56" t="s">
        <v>343</v>
      </c>
      <c r="AF13" s="56" t="s">
        <v>343</v>
      </c>
      <c r="AG13" s="57" t="s">
        <v>343</v>
      </c>
      <c r="AH13" s="58" t="s">
        <v>343</v>
      </c>
      <c r="AI13" s="59" t="s">
        <v>343</v>
      </c>
      <c r="AJ13" s="59" t="s">
        <v>343</v>
      </c>
      <c r="AK13" s="59" t="s">
        <v>343</v>
      </c>
      <c r="AL13" s="59" t="s">
        <v>343</v>
      </c>
      <c r="AN13" s="401"/>
      <c r="AO13" s="402"/>
      <c r="AP13" s="402"/>
      <c r="AQ13" s="402"/>
      <c r="AR13" s="402"/>
      <c r="AS13" s="403"/>
      <c r="AT13" s="382"/>
      <c r="AU13" s="382"/>
    </row>
    <row r="14" spans="2:47" ht="5.25" customHeight="1" thickBot="1" x14ac:dyDescent="0.3">
      <c r="B14" s="396"/>
      <c r="C14" s="396"/>
      <c r="D14" s="397"/>
      <c r="E14" s="370"/>
      <c r="F14" s="368"/>
      <c r="G14" s="368"/>
      <c r="H14" s="368"/>
      <c r="I14" s="369"/>
      <c r="J14" s="55" t="s">
        <v>343</v>
      </c>
      <c r="K14" s="56" t="s">
        <v>343</v>
      </c>
      <c r="L14" s="56" t="s">
        <v>343</v>
      </c>
      <c r="M14" s="56" t="s">
        <v>343</v>
      </c>
      <c r="N14" s="56" t="s">
        <v>343</v>
      </c>
      <c r="O14" s="57" t="s">
        <v>343</v>
      </c>
      <c r="P14" s="55" t="s">
        <v>343</v>
      </c>
      <c r="Q14" s="56" t="s">
        <v>343</v>
      </c>
      <c r="R14" s="56" t="s">
        <v>343</v>
      </c>
      <c r="S14" s="56" t="s">
        <v>343</v>
      </c>
      <c r="T14" s="56" t="s">
        <v>343</v>
      </c>
      <c r="U14" s="57" t="s">
        <v>343</v>
      </c>
      <c r="V14" s="55" t="s">
        <v>343</v>
      </c>
      <c r="W14" s="56" t="s">
        <v>343</v>
      </c>
      <c r="X14" s="56" t="s">
        <v>343</v>
      </c>
      <c r="Y14" s="56" t="s">
        <v>343</v>
      </c>
      <c r="Z14" s="56" t="s">
        <v>343</v>
      </c>
      <c r="AA14" s="57" t="s">
        <v>343</v>
      </c>
      <c r="AB14" s="55" t="s">
        <v>343</v>
      </c>
      <c r="AC14" s="56" t="s">
        <v>343</v>
      </c>
      <c r="AD14" s="56" t="s">
        <v>343</v>
      </c>
      <c r="AE14" s="56" t="s">
        <v>343</v>
      </c>
      <c r="AF14" s="56" t="s">
        <v>343</v>
      </c>
      <c r="AG14" s="57" t="s">
        <v>343</v>
      </c>
      <c r="AH14" s="58" t="s">
        <v>343</v>
      </c>
      <c r="AI14" s="59" t="s">
        <v>343</v>
      </c>
      <c r="AJ14" s="59" t="s">
        <v>343</v>
      </c>
      <c r="AK14" s="59" t="s">
        <v>343</v>
      </c>
      <c r="AL14" s="59" t="s">
        <v>343</v>
      </c>
      <c r="AN14" s="401"/>
      <c r="AO14" s="402"/>
      <c r="AP14" s="402"/>
      <c r="AQ14" s="402"/>
      <c r="AR14" s="402"/>
      <c r="AS14" s="403"/>
      <c r="AT14" s="382"/>
      <c r="AU14" s="382"/>
    </row>
    <row r="15" spans="2:47" ht="16.5" hidden="1" thickBot="1" x14ac:dyDescent="0.3">
      <c r="B15" s="396"/>
      <c r="C15" s="396"/>
      <c r="D15" s="397"/>
      <c r="E15" s="370"/>
      <c r="F15" s="368"/>
      <c r="G15" s="368"/>
      <c r="H15" s="368"/>
      <c r="I15" s="369"/>
      <c r="J15" s="55" t="s">
        <v>343</v>
      </c>
      <c r="K15" s="56" t="s">
        <v>343</v>
      </c>
      <c r="L15" s="56" t="s">
        <v>343</v>
      </c>
      <c r="M15" s="56" t="s">
        <v>343</v>
      </c>
      <c r="N15" s="56" t="s">
        <v>343</v>
      </c>
      <c r="O15" s="57" t="s">
        <v>343</v>
      </c>
      <c r="P15" s="55" t="s">
        <v>343</v>
      </c>
      <c r="Q15" s="56" t="s">
        <v>343</v>
      </c>
      <c r="R15" s="56" t="s">
        <v>343</v>
      </c>
      <c r="S15" s="56" t="s">
        <v>343</v>
      </c>
      <c r="T15" s="56" t="s">
        <v>343</v>
      </c>
      <c r="U15" s="57" t="s">
        <v>343</v>
      </c>
      <c r="V15" s="55" t="s">
        <v>343</v>
      </c>
      <c r="W15" s="56" t="s">
        <v>343</v>
      </c>
      <c r="X15" s="56" t="s">
        <v>343</v>
      </c>
      <c r="Y15" s="56" t="s">
        <v>343</v>
      </c>
      <c r="Z15" s="56" t="s">
        <v>343</v>
      </c>
      <c r="AA15" s="57" t="s">
        <v>343</v>
      </c>
      <c r="AB15" s="55" t="s">
        <v>343</v>
      </c>
      <c r="AC15" s="56" t="s">
        <v>343</v>
      </c>
      <c r="AD15" s="56" t="s">
        <v>343</v>
      </c>
      <c r="AE15" s="56" t="s">
        <v>343</v>
      </c>
      <c r="AF15" s="56" t="s">
        <v>343</v>
      </c>
      <c r="AG15" s="57" t="s">
        <v>343</v>
      </c>
      <c r="AH15" s="58" t="s">
        <v>343</v>
      </c>
      <c r="AI15" s="59" t="s">
        <v>343</v>
      </c>
      <c r="AJ15" s="59" t="s">
        <v>343</v>
      </c>
      <c r="AK15" s="59" t="s">
        <v>343</v>
      </c>
      <c r="AL15" s="59" t="s">
        <v>343</v>
      </c>
      <c r="AN15" s="401"/>
      <c r="AO15" s="402"/>
      <c r="AP15" s="402"/>
      <c r="AQ15" s="402"/>
      <c r="AR15" s="402"/>
      <c r="AS15" s="403"/>
      <c r="AT15" s="36"/>
      <c r="AU15" s="36"/>
    </row>
    <row r="16" spans="2:47" ht="16.5" hidden="1" thickBot="1" x14ac:dyDescent="0.3">
      <c r="B16" s="396"/>
      <c r="C16" s="396"/>
      <c r="D16" s="397"/>
      <c r="E16" s="370"/>
      <c r="F16" s="368"/>
      <c r="G16" s="368"/>
      <c r="H16" s="368"/>
      <c r="I16" s="369"/>
      <c r="J16" s="55" t="s">
        <v>343</v>
      </c>
      <c r="K16" s="56" t="s">
        <v>343</v>
      </c>
      <c r="L16" s="56" t="s">
        <v>343</v>
      </c>
      <c r="M16" s="56" t="s">
        <v>343</v>
      </c>
      <c r="N16" s="56" t="s">
        <v>343</v>
      </c>
      <c r="O16" s="57" t="s">
        <v>343</v>
      </c>
      <c r="P16" s="55" t="s">
        <v>343</v>
      </c>
      <c r="Q16" s="56" t="s">
        <v>343</v>
      </c>
      <c r="R16" s="56" t="s">
        <v>343</v>
      </c>
      <c r="S16" s="56" t="s">
        <v>343</v>
      </c>
      <c r="T16" s="56" t="s">
        <v>343</v>
      </c>
      <c r="U16" s="57" t="s">
        <v>343</v>
      </c>
      <c r="V16" s="55" t="s">
        <v>343</v>
      </c>
      <c r="W16" s="56" t="s">
        <v>343</v>
      </c>
      <c r="X16" s="56" t="s">
        <v>343</v>
      </c>
      <c r="Y16" s="56" t="s">
        <v>343</v>
      </c>
      <c r="Z16" s="56" t="s">
        <v>343</v>
      </c>
      <c r="AA16" s="57" t="s">
        <v>343</v>
      </c>
      <c r="AB16" s="55" t="s">
        <v>343</v>
      </c>
      <c r="AC16" s="56" t="s">
        <v>343</v>
      </c>
      <c r="AD16" s="56" t="s">
        <v>343</v>
      </c>
      <c r="AE16" s="56" t="s">
        <v>343</v>
      </c>
      <c r="AF16" s="56" t="s">
        <v>343</v>
      </c>
      <c r="AG16" s="57" t="s">
        <v>343</v>
      </c>
      <c r="AH16" s="58" t="s">
        <v>343</v>
      </c>
      <c r="AI16" s="59" t="s">
        <v>343</v>
      </c>
      <c r="AJ16" s="59" t="s">
        <v>343</v>
      </c>
      <c r="AK16" s="59" t="s">
        <v>343</v>
      </c>
      <c r="AL16" s="59" t="s">
        <v>343</v>
      </c>
      <c r="AN16" s="401"/>
      <c r="AO16" s="402"/>
      <c r="AP16" s="402"/>
      <c r="AQ16" s="402"/>
      <c r="AR16" s="402"/>
      <c r="AS16" s="403"/>
      <c r="AT16" s="36"/>
      <c r="AU16" s="36"/>
    </row>
    <row r="17" spans="2:47" ht="16.5" hidden="1" thickBot="1" x14ac:dyDescent="0.3">
      <c r="B17" s="396"/>
      <c r="C17" s="396"/>
      <c r="D17" s="397"/>
      <c r="E17" s="371"/>
      <c r="F17" s="372"/>
      <c r="G17" s="372"/>
      <c r="H17" s="372"/>
      <c r="I17" s="373"/>
      <c r="J17" s="60" t="s">
        <v>343</v>
      </c>
      <c r="K17" s="61" t="s">
        <v>343</v>
      </c>
      <c r="L17" s="61" t="s">
        <v>343</v>
      </c>
      <c r="M17" s="61" t="s">
        <v>343</v>
      </c>
      <c r="N17" s="61" t="s">
        <v>343</v>
      </c>
      <c r="O17" s="62" t="s">
        <v>343</v>
      </c>
      <c r="P17" s="55" t="s">
        <v>343</v>
      </c>
      <c r="Q17" s="56" t="s">
        <v>343</v>
      </c>
      <c r="R17" s="56" t="s">
        <v>343</v>
      </c>
      <c r="S17" s="56" t="s">
        <v>343</v>
      </c>
      <c r="T17" s="56" t="s">
        <v>343</v>
      </c>
      <c r="U17" s="57" t="s">
        <v>343</v>
      </c>
      <c r="V17" s="60" t="s">
        <v>343</v>
      </c>
      <c r="W17" s="61" t="s">
        <v>343</v>
      </c>
      <c r="X17" s="61" t="s">
        <v>343</v>
      </c>
      <c r="Y17" s="61" t="s">
        <v>343</v>
      </c>
      <c r="Z17" s="61" t="s">
        <v>343</v>
      </c>
      <c r="AA17" s="62" t="s">
        <v>343</v>
      </c>
      <c r="AB17" s="55" t="s">
        <v>343</v>
      </c>
      <c r="AC17" s="56" t="s">
        <v>343</v>
      </c>
      <c r="AD17" s="56" t="s">
        <v>343</v>
      </c>
      <c r="AE17" s="56" t="s">
        <v>343</v>
      </c>
      <c r="AF17" s="56" t="s">
        <v>343</v>
      </c>
      <c r="AG17" s="57" t="s">
        <v>343</v>
      </c>
      <c r="AH17" s="63" t="s">
        <v>343</v>
      </c>
      <c r="AI17" s="64" t="s">
        <v>343</v>
      </c>
      <c r="AJ17" s="64" t="s">
        <v>343</v>
      </c>
      <c r="AK17" s="64" t="s">
        <v>343</v>
      </c>
      <c r="AL17" s="64" t="s">
        <v>343</v>
      </c>
      <c r="AN17" s="404"/>
      <c r="AO17" s="405"/>
      <c r="AP17" s="405"/>
      <c r="AQ17" s="405"/>
      <c r="AR17" s="405"/>
      <c r="AS17" s="406"/>
      <c r="AT17" s="36"/>
      <c r="AU17" s="36"/>
    </row>
    <row r="18" spans="2:47" ht="15.75" customHeight="1" x14ac:dyDescent="0.25">
      <c r="B18" s="396"/>
      <c r="C18" s="396"/>
      <c r="D18" s="397"/>
      <c r="E18" s="364" t="s">
        <v>346</v>
      </c>
      <c r="F18" s="365"/>
      <c r="G18" s="365"/>
      <c r="H18" s="365"/>
      <c r="I18" s="365"/>
      <c r="J18" s="175" t="s">
        <v>343</v>
      </c>
      <c r="K18" s="176" t="s">
        <v>343</v>
      </c>
      <c r="L18" s="176" t="s">
        <v>343</v>
      </c>
      <c r="M18" s="176" t="s">
        <v>343</v>
      </c>
      <c r="N18" s="176" t="s">
        <v>343</v>
      </c>
      <c r="O18" s="177" t="s">
        <v>343</v>
      </c>
      <c r="P18" s="175" t="s">
        <v>343</v>
      </c>
      <c r="Q18" s="176" t="s">
        <v>343</v>
      </c>
      <c r="R18" s="65" t="s">
        <v>343</v>
      </c>
      <c r="S18" s="65" t="s">
        <v>343</v>
      </c>
      <c r="T18" s="65" t="s">
        <v>343</v>
      </c>
      <c r="U18" s="66" t="s">
        <v>343</v>
      </c>
      <c r="V18" s="50" t="s">
        <v>343</v>
      </c>
      <c r="W18" s="51" t="s">
        <v>343</v>
      </c>
      <c r="X18" s="51" t="s">
        <v>343</v>
      </c>
      <c r="Y18" s="51" t="s">
        <v>343</v>
      </c>
      <c r="Z18" s="51" t="s">
        <v>343</v>
      </c>
      <c r="AA18" s="52" t="s">
        <v>343</v>
      </c>
      <c r="AB18" s="50" t="s">
        <v>343</v>
      </c>
      <c r="AC18" s="51" t="s">
        <v>343</v>
      </c>
      <c r="AD18" s="51" t="s">
        <v>343</v>
      </c>
      <c r="AE18" s="51" t="s">
        <v>343</v>
      </c>
      <c r="AF18" s="51" t="s">
        <v>343</v>
      </c>
      <c r="AG18" s="52" t="s">
        <v>343</v>
      </c>
      <c r="AH18" s="53" t="s">
        <v>343</v>
      </c>
      <c r="AI18" s="54" t="s">
        <v>343</v>
      </c>
      <c r="AJ18" s="54" t="s">
        <v>343</v>
      </c>
      <c r="AK18" s="54" t="s">
        <v>343</v>
      </c>
      <c r="AL18" s="54" t="s">
        <v>343</v>
      </c>
      <c r="AN18" s="407" t="s">
        <v>347</v>
      </c>
      <c r="AO18" s="408"/>
      <c r="AP18" s="408"/>
      <c r="AQ18" s="408"/>
      <c r="AR18" s="408"/>
      <c r="AS18" s="408"/>
      <c r="AT18" s="413" t="s">
        <v>348</v>
      </c>
      <c r="AU18" s="414"/>
    </row>
    <row r="19" spans="2:47" ht="15.75" customHeight="1" x14ac:dyDescent="0.25">
      <c r="B19" s="396"/>
      <c r="C19" s="396"/>
      <c r="D19" s="397"/>
      <c r="E19" s="367"/>
      <c r="F19" s="368"/>
      <c r="G19" s="368"/>
      <c r="H19" s="368"/>
      <c r="I19" s="368"/>
      <c r="J19" s="178" t="s">
        <v>343</v>
      </c>
      <c r="K19" s="179" t="s">
        <v>343</v>
      </c>
      <c r="L19" s="179" t="s">
        <v>343</v>
      </c>
      <c r="M19" s="179" t="s">
        <v>343</v>
      </c>
      <c r="N19" s="179" t="s">
        <v>343</v>
      </c>
      <c r="O19" s="180" t="s">
        <v>343</v>
      </c>
      <c r="P19" s="178" t="s">
        <v>343</v>
      </c>
      <c r="Q19" s="179" t="s">
        <v>343</v>
      </c>
      <c r="R19" s="68" t="s">
        <v>343</v>
      </c>
      <c r="S19" s="68" t="s">
        <v>343</v>
      </c>
      <c r="T19" s="68" t="s">
        <v>343</v>
      </c>
      <c r="U19" s="69" t="s">
        <v>343</v>
      </c>
      <c r="V19" s="55" t="s">
        <v>343</v>
      </c>
      <c r="W19" s="56" t="s">
        <v>343</v>
      </c>
      <c r="X19" s="56" t="s">
        <v>343</v>
      </c>
      <c r="Y19" s="56" t="s">
        <v>343</v>
      </c>
      <c r="Z19" s="56" t="s">
        <v>343</v>
      </c>
      <c r="AA19" s="57" t="s">
        <v>343</v>
      </c>
      <c r="AB19" s="55" t="s">
        <v>343</v>
      </c>
      <c r="AC19" s="56" t="s">
        <v>343</v>
      </c>
      <c r="AD19" s="56" t="s">
        <v>343</v>
      </c>
      <c r="AE19" s="56" t="s">
        <v>343</v>
      </c>
      <c r="AF19" s="56" t="s">
        <v>343</v>
      </c>
      <c r="AG19" s="57" t="s">
        <v>343</v>
      </c>
      <c r="AH19" s="58" t="s">
        <v>343</v>
      </c>
      <c r="AI19" s="59" t="s">
        <v>343</v>
      </c>
      <c r="AJ19" s="59" t="s">
        <v>343</v>
      </c>
      <c r="AK19" s="59" t="s">
        <v>343</v>
      </c>
      <c r="AL19" s="59" t="s">
        <v>343</v>
      </c>
      <c r="AN19" s="409"/>
      <c r="AO19" s="410"/>
      <c r="AP19" s="410"/>
      <c r="AQ19" s="410"/>
      <c r="AR19" s="410"/>
      <c r="AS19" s="410"/>
      <c r="AT19" s="415"/>
      <c r="AU19" s="416"/>
    </row>
    <row r="20" spans="2:47" ht="15.75" customHeight="1" x14ac:dyDescent="0.25">
      <c r="B20" s="396"/>
      <c r="C20" s="396"/>
      <c r="D20" s="397"/>
      <c r="E20" s="370"/>
      <c r="F20" s="368"/>
      <c r="G20" s="368"/>
      <c r="H20" s="368"/>
      <c r="I20" s="368"/>
      <c r="J20" s="178" t="s">
        <v>343</v>
      </c>
      <c r="K20" s="179" t="s">
        <v>343</v>
      </c>
      <c r="L20" s="179" t="s">
        <v>343</v>
      </c>
      <c r="M20" s="179" t="s">
        <v>343</v>
      </c>
      <c r="N20" s="179" t="s">
        <v>343</v>
      </c>
      <c r="O20" s="180" t="s">
        <v>343</v>
      </c>
      <c r="P20" s="178" t="s">
        <v>343</v>
      </c>
      <c r="Q20" s="179" t="s">
        <v>343</v>
      </c>
      <c r="R20" s="68" t="s">
        <v>343</v>
      </c>
      <c r="S20" s="68" t="s">
        <v>343</v>
      </c>
      <c r="T20" s="68" t="s">
        <v>343</v>
      </c>
      <c r="U20" s="69" t="s">
        <v>343</v>
      </c>
      <c r="V20" s="55" t="s">
        <v>343</v>
      </c>
      <c r="W20" s="56" t="s">
        <v>343</v>
      </c>
      <c r="X20" s="56" t="s">
        <v>343</v>
      </c>
      <c r="Y20" s="56" t="s">
        <v>343</v>
      </c>
      <c r="Z20" s="56" t="s">
        <v>343</v>
      </c>
      <c r="AA20" s="57" t="s">
        <v>343</v>
      </c>
      <c r="AB20" s="55" t="s">
        <v>343</v>
      </c>
      <c r="AC20" s="56" t="s">
        <v>343</v>
      </c>
      <c r="AD20" s="56" t="s">
        <v>343</v>
      </c>
      <c r="AE20" s="56" t="s">
        <v>343</v>
      </c>
      <c r="AF20" s="56" t="s">
        <v>343</v>
      </c>
      <c r="AG20" s="57" t="s">
        <v>343</v>
      </c>
      <c r="AH20" s="58" t="s">
        <v>343</v>
      </c>
      <c r="AI20" s="59" t="s">
        <v>343</v>
      </c>
      <c r="AJ20" s="59" t="s">
        <v>343</v>
      </c>
      <c r="AK20" s="59" t="s">
        <v>343</v>
      </c>
      <c r="AL20" s="59" t="s">
        <v>343</v>
      </c>
      <c r="AN20" s="409"/>
      <c r="AO20" s="410"/>
      <c r="AP20" s="410"/>
      <c r="AQ20" s="410"/>
      <c r="AR20" s="410"/>
      <c r="AS20" s="410"/>
      <c r="AT20" s="415"/>
      <c r="AU20" s="416"/>
    </row>
    <row r="21" spans="2:47" ht="15.75" customHeight="1" x14ac:dyDescent="0.25">
      <c r="B21" s="396"/>
      <c r="C21" s="396"/>
      <c r="D21" s="397"/>
      <c r="E21" s="370"/>
      <c r="F21" s="368"/>
      <c r="G21" s="368"/>
      <c r="H21" s="368"/>
      <c r="I21" s="368"/>
      <c r="J21" s="178" t="s">
        <v>343</v>
      </c>
      <c r="K21" s="179" t="s">
        <v>343</v>
      </c>
      <c r="L21" s="179" t="s">
        <v>343</v>
      </c>
      <c r="M21" s="179" t="s">
        <v>343</v>
      </c>
      <c r="N21" s="179" t="s">
        <v>343</v>
      </c>
      <c r="O21" s="180" t="s">
        <v>343</v>
      </c>
      <c r="P21" s="178" t="s">
        <v>343</v>
      </c>
      <c r="Q21" s="179" t="s">
        <v>343</v>
      </c>
      <c r="R21" s="68" t="s">
        <v>343</v>
      </c>
      <c r="S21" s="68" t="s">
        <v>343</v>
      </c>
      <c r="T21" s="68" t="s">
        <v>343</v>
      </c>
      <c r="U21" s="69" t="s">
        <v>343</v>
      </c>
      <c r="V21" s="55" t="s">
        <v>343</v>
      </c>
      <c r="W21" s="56" t="s">
        <v>343</v>
      </c>
      <c r="X21" s="56" t="s">
        <v>343</v>
      </c>
      <c r="Y21" s="56" t="s">
        <v>343</v>
      </c>
      <c r="Z21" s="56" t="s">
        <v>343</v>
      </c>
      <c r="AA21" s="57" t="s">
        <v>343</v>
      </c>
      <c r="AB21" s="55" t="s">
        <v>343</v>
      </c>
      <c r="AC21" s="56" t="s">
        <v>343</v>
      </c>
      <c r="AD21" s="56" t="s">
        <v>343</v>
      </c>
      <c r="AE21" s="56" t="s">
        <v>343</v>
      </c>
      <c r="AF21" s="56" t="s">
        <v>343</v>
      </c>
      <c r="AG21" s="57" t="s">
        <v>343</v>
      </c>
      <c r="AH21" s="58" t="s">
        <v>343</v>
      </c>
      <c r="AI21" s="59" t="s">
        <v>343</v>
      </c>
      <c r="AJ21" s="59" t="s">
        <v>343</v>
      </c>
      <c r="AK21" s="59" t="s">
        <v>343</v>
      </c>
      <c r="AL21" s="59" t="s">
        <v>343</v>
      </c>
      <c r="AN21" s="409"/>
      <c r="AO21" s="410"/>
      <c r="AP21" s="410"/>
      <c r="AQ21" s="410"/>
      <c r="AR21" s="410"/>
      <c r="AS21" s="410"/>
      <c r="AT21" s="415"/>
      <c r="AU21" s="416"/>
    </row>
    <row r="22" spans="2:47" ht="15.75" customHeight="1" x14ac:dyDescent="0.25">
      <c r="B22" s="396"/>
      <c r="C22" s="396"/>
      <c r="D22" s="397"/>
      <c r="E22" s="370"/>
      <c r="F22" s="368"/>
      <c r="G22" s="368"/>
      <c r="H22" s="368"/>
      <c r="I22" s="368"/>
      <c r="J22" s="178" t="s">
        <v>343</v>
      </c>
      <c r="K22" s="179" t="s">
        <v>343</v>
      </c>
      <c r="L22" s="179" t="s">
        <v>343</v>
      </c>
      <c r="M22" s="179" t="s">
        <v>343</v>
      </c>
      <c r="N22" s="179" t="s">
        <v>343</v>
      </c>
      <c r="O22" s="180" t="s">
        <v>343</v>
      </c>
      <c r="P22" s="178" t="s">
        <v>343</v>
      </c>
      <c r="Q22" s="179" t="s">
        <v>343</v>
      </c>
      <c r="R22" s="68" t="s">
        <v>343</v>
      </c>
      <c r="S22" s="68" t="s">
        <v>343</v>
      </c>
      <c r="T22" s="68" t="s">
        <v>343</v>
      </c>
      <c r="U22" s="69" t="s">
        <v>343</v>
      </c>
      <c r="V22" s="55" t="s">
        <v>343</v>
      </c>
      <c r="W22" s="56" t="s">
        <v>343</v>
      </c>
      <c r="X22" s="56" t="s">
        <v>343</v>
      </c>
      <c r="Y22" s="56" t="s">
        <v>343</v>
      </c>
      <c r="Z22" s="56" t="s">
        <v>343</v>
      </c>
      <c r="AA22" s="57" t="s">
        <v>343</v>
      </c>
      <c r="AB22" s="55" t="s">
        <v>343</v>
      </c>
      <c r="AC22" s="56" t="s">
        <v>343</v>
      </c>
      <c r="AD22" s="56" t="s">
        <v>343</v>
      </c>
      <c r="AE22" s="56" t="s">
        <v>343</v>
      </c>
      <c r="AF22" s="56" t="s">
        <v>343</v>
      </c>
      <c r="AG22" s="57" t="s">
        <v>343</v>
      </c>
      <c r="AH22" s="58" t="s">
        <v>343</v>
      </c>
      <c r="AI22" s="59" t="s">
        <v>343</v>
      </c>
      <c r="AJ22" s="59" t="s">
        <v>343</v>
      </c>
      <c r="AK22" s="59" t="s">
        <v>343</v>
      </c>
      <c r="AL22" s="59" t="s">
        <v>343</v>
      </c>
      <c r="AN22" s="409"/>
      <c r="AO22" s="410"/>
      <c r="AP22" s="410"/>
      <c r="AQ22" s="410"/>
      <c r="AR22" s="410"/>
      <c r="AS22" s="410"/>
      <c r="AT22" s="415"/>
      <c r="AU22" s="416"/>
    </row>
    <row r="23" spans="2:47" ht="0.75" customHeight="1" x14ac:dyDescent="0.25">
      <c r="B23" s="396"/>
      <c r="C23" s="396"/>
      <c r="D23" s="397"/>
      <c r="E23" s="370"/>
      <c r="F23" s="368"/>
      <c r="G23" s="368"/>
      <c r="H23" s="368"/>
      <c r="I23" s="368"/>
      <c r="J23" s="178" t="s">
        <v>343</v>
      </c>
      <c r="K23" s="179" t="s">
        <v>343</v>
      </c>
      <c r="L23" s="179" t="s">
        <v>343</v>
      </c>
      <c r="M23" s="179" t="s">
        <v>343</v>
      </c>
      <c r="N23" s="179" t="s">
        <v>343</v>
      </c>
      <c r="O23" s="180" t="s">
        <v>343</v>
      </c>
      <c r="P23" s="178" t="s">
        <v>343</v>
      </c>
      <c r="Q23" s="179" t="s">
        <v>343</v>
      </c>
      <c r="R23" s="68" t="s">
        <v>343</v>
      </c>
      <c r="S23" s="68" t="s">
        <v>343</v>
      </c>
      <c r="T23" s="68" t="s">
        <v>343</v>
      </c>
      <c r="U23" s="69" t="s">
        <v>343</v>
      </c>
      <c r="V23" s="55" t="s">
        <v>343</v>
      </c>
      <c r="W23" s="56" t="s">
        <v>343</v>
      </c>
      <c r="X23" s="56" t="s">
        <v>343</v>
      </c>
      <c r="Y23" s="56" t="s">
        <v>343</v>
      </c>
      <c r="Z23" s="56" t="s">
        <v>343</v>
      </c>
      <c r="AA23" s="57" t="s">
        <v>343</v>
      </c>
      <c r="AB23" s="55" t="s">
        <v>343</v>
      </c>
      <c r="AC23" s="56" t="s">
        <v>343</v>
      </c>
      <c r="AD23" s="56" t="s">
        <v>343</v>
      </c>
      <c r="AE23" s="56" t="s">
        <v>343</v>
      </c>
      <c r="AF23" s="56" t="s">
        <v>343</v>
      </c>
      <c r="AG23" s="57" t="s">
        <v>343</v>
      </c>
      <c r="AH23" s="58" t="s">
        <v>343</v>
      </c>
      <c r="AI23" s="59" t="s">
        <v>343</v>
      </c>
      <c r="AJ23" s="59" t="s">
        <v>343</v>
      </c>
      <c r="AK23" s="59" t="s">
        <v>343</v>
      </c>
      <c r="AL23" s="59" t="s">
        <v>343</v>
      </c>
      <c r="AN23" s="409"/>
      <c r="AO23" s="410"/>
      <c r="AP23" s="410"/>
      <c r="AQ23" s="410"/>
      <c r="AR23" s="410"/>
      <c r="AS23" s="410"/>
      <c r="AT23" s="415"/>
      <c r="AU23" s="416"/>
    </row>
    <row r="24" spans="2:47" ht="15.75" hidden="1" customHeight="1" x14ac:dyDescent="0.25">
      <c r="B24" s="396"/>
      <c r="C24" s="396"/>
      <c r="D24" s="397"/>
      <c r="E24" s="370"/>
      <c r="F24" s="368"/>
      <c r="G24" s="368"/>
      <c r="H24" s="368"/>
      <c r="I24" s="368"/>
      <c r="J24" s="178" t="s">
        <v>343</v>
      </c>
      <c r="K24" s="179" t="s">
        <v>343</v>
      </c>
      <c r="L24" s="179" t="s">
        <v>343</v>
      </c>
      <c r="M24" s="179" t="s">
        <v>343</v>
      </c>
      <c r="N24" s="179" t="s">
        <v>343</v>
      </c>
      <c r="O24" s="180" t="s">
        <v>343</v>
      </c>
      <c r="P24" s="178" t="s">
        <v>343</v>
      </c>
      <c r="Q24" s="179" t="s">
        <v>343</v>
      </c>
      <c r="R24" s="68" t="s">
        <v>343</v>
      </c>
      <c r="S24" s="68" t="s">
        <v>343</v>
      </c>
      <c r="T24" s="68" t="s">
        <v>343</v>
      </c>
      <c r="U24" s="69" t="s">
        <v>343</v>
      </c>
      <c r="V24" s="55" t="s">
        <v>343</v>
      </c>
      <c r="W24" s="56" t="s">
        <v>343</v>
      </c>
      <c r="X24" s="56" t="s">
        <v>343</v>
      </c>
      <c r="Y24" s="56" t="s">
        <v>343</v>
      </c>
      <c r="Z24" s="56" t="s">
        <v>343</v>
      </c>
      <c r="AA24" s="57" t="s">
        <v>343</v>
      </c>
      <c r="AB24" s="55" t="s">
        <v>343</v>
      </c>
      <c r="AC24" s="56" t="s">
        <v>343</v>
      </c>
      <c r="AD24" s="56" t="s">
        <v>343</v>
      </c>
      <c r="AE24" s="56" t="s">
        <v>343</v>
      </c>
      <c r="AF24" s="56" t="s">
        <v>343</v>
      </c>
      <c r="AG24" s="57" t="s">
        <v>343</v>
      </c>
      <c r="AH24" s="58" t="s">
        <v>343</v>
      </c>
      <c r="AI24" s="59" t="s">
        <v>343</v>
      </c>
      <c r="AJ24" s="59" t="s">
        <v>343</v>
      </c>
      <c r="AK24" s="59" t="s">
        <v>343</v>
      </c>
      <c r="AL24" s="59" t="s">
        <v>343</v>
      </c>
      <c r="AN24" s="409"/>
      <c r="AO24" s="410"/>
      <c r="AP24" s="410"/>
      <c r="AQ24" s="410"/>
      <c r="AR24" s="410"/>
      <c r="AS24" s="410"/>
      <c r="AT24" s="415"/>
      <c r="AU24" s="416"/>
    </row>
    <row r="25" spans="2:47" ht="15.75" hidden="1" customHeight="1" thickBot="1" x14ac:dyDescent="0.3">
      <c r="B25" s="396"/>
      <c r="C25" s="396"/>
      <c r="D25" s="397"/>
      <c r="E25" s="370"/>
      <c r="F25" s="368"/>
      <c r="G25" s="368"/>
      <c r="H25" s="368"/>
      <c r="I25" s="368"/>
      <c r="J25" s="178" t="s">
        <v>343</v>
      </c>
      <c r="K25" s="179" t="s">
        <v>343</v>
      </c>
      <c r="L25" s="179" t="s">
        <v>343</v>
      </c>
      <c r="M25" s="179" t="s">
        <v>343</v>
      </c>
      <c r="N25" s="179" t="s">
        <v>343</v>
      </c>
      <c r="O25" s="180" t="s">
        <v>343</v>
      </c>
      <c r="P25" s="178" t="s">
        <v>343</v>
      </c>
      <c r="Q25" s="179" t="s">
        <v>343</v>
      </c>
      <c r="R25" s="68" t="s">
        <v>343</v>
      </c>
      <c r="S25" s="68" t="s">
        <v>343</v>
      </c>
      <c r="T25" s="68" t="s">
        <v>343</v>
      </c>
      <c r="U25" s="69" t="s">
        <v>343</v>
      </c>
      <c r="V25" s="55" t="s">
        <v>343</v>
      </c>
      <c r="W25" s="56" t="s">
        <v>343</v>
      </c>
      <c r="X25" s="56" t="s">
        <v>343</v>
      </c>
      <c r="Y25" s="56" t="s">
        <v>343</v>
      </c>
      <c r="Z25" s="56" t="s">
        <v>343</v>
      </c>
      <c r="AA25" s="57" t="s">
        <v>343</v>
      </c>
      <c r="AB25" s="55" t="s">
        <v>343</v>
      </c>
      <c r="AC25" s="56" t="s">
        <v>343</v>
      </c>
      <c r="AD25" s="56" t="s">
        <v>343</v>
      </c>
      <c r="AE25" s="56" t="s">
        <v>343</v>
      </c>
      <c r="AF25" s="56" t="s">
        <v>343</v>
      </c>
      <c r="AG25" s="57" t="s">
        <v>343</v>
      </c>
      <c r="AH25" s="58" t="s">
        <v>343</v>
      </c>
      <c r="AI25" s="59" t="s">
        <v>343</v>
      </c>
      <c r="AJ25" s="59" t="s">
        <v>343</v>
      </c>
      <c r="AK25" s="59" t="s">
        <v>343</v>
      </c>
      <c r="AL25" s="59" t="s">
        <v>343</v>
      </c>
      <c r="AN25" s="409"/>
      <c r="AO25" s="410"/>
      <c r="AP25" s="410"/>
      <c r="AQ25" s="410"/>
      <c r="AR25" s="410"/>
      <c r="AS25" s="410"/>
      <c r="AT25" s="415"/>
      <c r="AU25" s="416"/>
    </row>
    <row r="26" spans="2:47" ht="15.75" hidden="1" customHeight="1" thickBot="1" x14ac:dyDescent="0.3">
      <c r="B26" s="396"/>
      <c r="C26" s="396"/>
      <c r="D26" s="397"/>
      <c r="E26" s="370"/>
      <c r="F26" s="368"/>
      <c r="G26" s="368"/>
      <c r="H26" s="368"/>
      <c r="I26" s="368"/>
      <c r="J26" s="178" t="s">
        <v>343</v>
      </c>
      <c r="K26" s="179" t="s">
        <v>343</v>
      </c>
      <c r="L26" s="179" t="s">
        <v>343</v>
      </c>
      <c r="M26" s="179" t="s">
        <v>343</v>
      </c>
      <c r="N26" s="179" t="s">
        <v>343</v>
      </c>
      <c r="O26" s="180" t="s">
        <v>343</v>
      </c>
      <c r="P26" s="178" t="s">
        <v>343</v>
      </c>
      <c r="Q26" s="179" t="s">
        <v>343</v>
      </c>
      <c r="R26" s="68" t="s">
        <v>343</v>
      </c>
      <c r="S26" s="68" t="s">
        <v>343</v>
      </c>
      <c r="T26" s="68" t="s">
        <v>343</v>
      </c>
      <c r="U26" s="69" t="s">
        <v>343</v>
      </c>
      <c r="V26" s="55" t="s">
        <v>343</v>
      </c>
      <c r="W26" s="56" t="s">
        <v>343</v>
      </c>
      <c r="X26" s="56" t="s">
        <v>343</v>
      </c>
      <c r="Y26" s="56" t="s">
        <v>343</v>
      </c>
      <c r="Z26" s="56" t="s">
        <v>343</v>
      </c>
      <c r="AA26" s="57" t="s">
        <v>343</v>
      </c>
      <c r="AB26" s="55" t="s">
        <v>343</v>
      </c>
      <c r="AC26" s="56" t="s">
        <v>343</v>
      </c>
      <c r="AD26" s="56" t="s">
        <v>343</v>
      </c>
      <c r="AE26" s="56" t="s">
        <v>343</v>
      </c>
      <c r="AF26" s="56" t="s">
        <v>343</v>
      </c>
      <c r="AG26" s="57" t="s">
        <v>343</v>
      </c>
      <c r="AH26" s="58" t="s">
        <v>343</v>
      </c>
      <c r="AI26" s="59" t="s">
        <v>343</v>
      </c>
      <c r="AJ26" s="59" t="s">
        <v>343</v>
      </c>
      <c r="AK26" s="59" t="s">
        <v>343</v>
      </c>
      <c r="AL26" s="59" t="s">
        <v>343</v>
      </c>
      <c r="AN26" s="409"/>
      <c r="AO26" s="410"/>
      <c r="AP26" s="410"/>
      <c r="AQ26" s="410"/>
      <c r="AR26" s="410"/>
      <c r="AS26" s="410"/>
      <c r="AT26" s="415"/>
      <c r="AU26" s="416"/>
    </row>
    <row r="27" spans="2:47" ht="21" customHeight="1" thickBot="1" x14ac:dyDescent="0.3">
      <c r="B27" s="396"/>
      <c r="C27" s="396"/>
      <c r="D27" s="397"/>
      <c r="E27" s="371"/>
      <c r="F27" s="372"/>
      <c r="G27" s="372"/>
      <c r="H27" s="372"/>
      <c r="I27" s="372"/>
      <c r="J27" s="181" t="s">
        <v>343</v>
      </c>
      <c r="K27" s="182" t="s">
        <v>343</v>
      </c>
      <c r="L27" s="182" t="s">
        <v>343</v>
      </c>
      <c r="M27" s="182" t="s">
        <v>343</v>
      </c>
      <c r="N27" s="182" t="s">
        <v>343</v>
      </c>
      <c r="O27" s="183" t="s">
        <v>343</v>
      </c>
      <c r="P27" s="181" t="s">
        <v>343</v>
      </c>
      <c r="Q27" s="182" t="s">
        <v>343</v>
      </c>
      <c r="R27" s="71" t="s">
        <v>343</v>
      </c>
      <c r="S27" s="71" t="s">
        <v>343</v>
      </c>
      <c r="T27" s="71" t="s">
        <v>343</v>
      </c>
      <c r="U27" s="72" t="s">
        <v>343</v>
      </c>
      <c r="V27" s="60" t="s">
        <v>343</v>
      </c>
      <c r="W27" s="61" t="s">
        <v>343</v>
      </c>
      <c r="X27" s="61" t="s">
        <v>343</v>
      </c>
      <c r="Y27" s="61" t="s">
        <v>343</v>
      </c>
      <c r="Z27" s="61" t="s">
        <v>343</v>
      </c>
      <c r="AA27" s="62" t="s">
        <v>343</v>
      </c>
      <c r="AB27" s="60" t="s">
        <v>343</v>
      </c>
      <c r="AC27" s="61" t="s">
        <v>343</v>
      </c>
      <c r="AD27" s="61" t="s">
        <v>343</v>
      </c>
      <c r="AE27" s="61" t="s">
        <v>343</v>
      </c>
      <c r="AF27" s="61" t="s">
        <v>343</v>
      </c>
      <c r="AG27" s="62" t="s">
        <v>343</v>
      </c>
      <c r="AH27" s="63" t="s">
        <v>343</v>
      </c>
      <c r="AI27" s="64" t="s">
        <v>343</v>
      </c>
      <c r="AJ27" s="64" t="s">
        <v>343</v>
      </c>
      <c r="AK27" s="64" t="s">
        <v>343</v>
      </c>
      <c r="AL27" s="64" t="s">
        <v>343</v>
      </c>
      <c r="AN27" s="411"/>
      <c r="AO27" s="412"/>
      <c r="AP27" s="412"/>
      <c r="AQ27" s="412"/>
      <c r="AR27" s="412"/>
      <c r="AS27" s="412"/>
      <c r="AT27" s="417"/>
      <c r="AU27" s="418"/>
    </row>
    <row r="28" spans="2:47" ht="15.75" customHeight="1" x14ac:dyDescent="0.25">
      <c r="B28" s="396"/>
      <c r="C28" s="396"/>
      <c r="D28" s="397"/>
      <c r="E28" s="364" t="s">
        <v>349</v>
      </c>
      <c r="F28" s="365"/>
      <c r="G28" s="365"/>
      <c r="H28" s="365"/>
      <c r="I28" s="366"/>
      <c r="J28" s="175" t="s">
        <v>343</v>
      </c>
      <c r="K28" s="176" t="s">
        <v>343</v>
      </c>
      <c r="L28" s="176" t="s">
        <v>343</v>
      </c>
      <c r="M28" s="176" t="s">
        <v>343</v>
      </c>
      <c r="N28" s="176" t="s">
        <v>343</v>
      </c>
      <c r="O28" s="177" t="s">
        <v>343</v>
      </c>
      <c r="P28" s="175" t="s">
        <v>343</v>
      </c>
      <c r="Q28" s="176" t="s">
        <v>343</v>
      </c>
      <c r="R28" s="176" t="s">
        <v>343</v>
      </c>
      <c r="S28" s="176" t="s">
        <v>343</v>
      </c>
      <c r="T28" s="176" t="s">
        <v>343</v>
      </c>
      <c r="U28" s="177" t="s">
        <v>343</v>
      </c>
      <c r="V28" s="175" t="s">
        <v>343</v>
      </c>
      <c r="W28" s="176" t="s">
        <v>343</v>
      </c>
      <c r="X28" s="65" t="s">
        <v>343</v>
      </c>
      <c r="Y28" s="65" t="s">
        <v>343</v>
      </c>
      <c r="Z28" s="65" t="s">
        <v>343</v>
      </c>
      <c r="AA28" s="66" t="s">
        <v>343</v>
      </c>
      <c r="AB28" s="50" t="s">
        <v>343</v>
      </c>
      <c r="AC28" s="51" t="s">
        <v>343</v>
      </c>
      <c r="AD28" s="51" t="s">
        <v>343</v>
      </c>
      <c r="AE28" s="51" t="s">
        <v>343</v>
      </c>
      <c r="AF28" s="51" t="s">
        <v>343</v>
      </c>
      <c r="AG28" s="52" t="s">
        <v>343</v>
      </c>
      <c r="AH28" s="53" t="s">
        <v>343</v>
      </c>
      <c r="AI28" s="54" t="s">
        <v>343</v>
      </c>
      <c r="AJ28" s="54" t="s">
        <v>343</v>
      </c>
      <c r="AK28" s="54" t="s">
        <v>343</v>
      </c>
      <c r="AL28" s="54" t="s">
        <v>343</v>
      </c>
      <c r="AN28" s="374" t="s">
        <v>256</v>
      </c>
      <c r="AO28" s="375"/>
      <c r="AP28" s="375"/>
      <c r="AQ28" s="375"/>
      <c r="AR28" s="375"/>
      <c r="AS28" s="375"/>
      <c r="AT28" s="382" t="s">
        <v>350</v>
      </c>
      <c r="AU28" s="382"/>
    </row>
    <row r="29" spans="2:47" ht="15.75" x14ac:dyDescent="0.25">
      <c r="B29" s="396"/>
      <c r="C29" s="396"/>
      <c r="D29" s="397"/>
      <c r="E29" s="367"/>
      <c r="F29" s="368"/>
      <c r="G29" s="368"/>
      <c r="H29" s="368"/>
      <c r="I29" s="369"/>
      <c r="J29" s="178" t="s">
        <v>343</v>
      </c>
      <c r="K29" s="179" t="s">
        <v>343</v>
      </c>
      <c r="L29" s="179" t="s">
        <v>343</v>
      </c>
      <c r="M29" s="179" t="s">
        <v>343</v>
      </c>
      <c r="N29" s="179" t="s">
        <v>343</v>
      </c>
      <c r="O29" s="180" t="s">
        <v>343</v>
      </c>
      <c r="P29" s="178" t="s">
        <v>343</v>
      </c>
      <c r="Q29" s="179" t="s">
        <v>343</v>
      </c>
      <c r="R29" s="179" t="s">
        <v>343</v>
      </c>
      <c r="S29" s="179" t="s">
        <v>343</v>
      </c>
      <c r="T29" s="179" t="s">
        <v>343</v>
      </c>
      <c r="U29" s="180" t="s">
        <v>343</v>
      </c>
      <c r="V29" s="178" t="s">
        <v>343</v>
      </c>
      <c r="W29" s="179" t="s">
        <v>343</v>
      </c>
      <c r="X29" s="68" t="s">
        <v>343</v>
      </c>
      <c r="Y29" s="68" t="s">
        <v>343</v>
      </c>
      <c r="Z29" s="68" t="s">
        <v>343</v>
      </c>
      <c r="AA29" s="69" t="s">
        <v>343</v>
      </c>
      <c r="AB29" s="55" t="s">
        <v>343</v>
      </c>
      <c r="AC29" s="56" t="s">
        <v>343</v>
      </c>
      <c r="AD29" s="56" t="s">
        <v>343</v>
      </c>
      <c r="AE29" s="56" t="s">
        <v>343</v>
      </c>
      <c r="AF29" s="56" t="s">
        <v>343</v>
      </c>
      <c r="AG29" s="57" t="s">
        <v>343</v>
      </c>
      <c r="AH29" s="58" t="s">
        <v>343</v>
      </c>
      <c r="AI29" s="59" t="s">
        <v>343</v>
      </c>
      <c r="AJ29" s="59" t="s">
        <v>343</v>
      </c>
      <c r="AK29" s="59" t="s">
        <v>343</v>
      </c>
      <c r="AL29" s="59" t="s">
        <v>343</v>
      </c>
      <c r="AN29" s="376"/>
      <c r="AO29" s="377"/>
      <c r="AP29" s="377"/>
      <c r="AQ29" s="377"/>
      <c r="AR29" s="377"/>
      <c r="AS29" s="377"/>
      <c r="AT29" s="382"/>
      <c r="AU29" s="382"/>
    </row>
    <row r="30" spans="2:47" ht="15.75" x14ac:dyDescent="0.25">
      <c r="B30" s="396"/>
      <c r="C30" s="396"/>
      <c r="D30" s="397"/>
      <c r="E30" s="370"/>
      <c r="F30" s="368"/>
      <c r="G30" s="368"/>
      <c r="H30" s="368"/>
      <c r="I30" s="369"/>
      <c r="J30" s="178" t="s">
        <v>343</v>
      </c>
      <c r="K30" s="179" t="s">
        <v>343</v>
      </c>
      <c r="L30" s="179" t="s">
        <v>343</v>
      </c>
      <c r="M30" s="179" t="s">
        <v>343</v>
      </c>
      <c r="N30" s="179" t="s">
        <v>343</v>
      </c>
      <c r="O30" s="180" t="s">
        <v>343</v>
      </c>
      <c r="P30" s="178" t="s">
        <v>343</v>
      </c>
      <c r="Q30" s="179" t="s">
        <v>343</v>
      </c>
      <c r="R30" s="179" t="s">
        <v>343</v>
      </c>
      <c r="S30" s="179" t="s">
        <v>343</v>
      </c>
      <c r="T30" s="179" t="s">
        <v>343</v>
      </c>
      <c r="U30" s="180" t="s">
        <v>343</v>
      </c>
      <c r="V30" s="178" t="s">
        <v>343</v>
      </c>
      <c r="W30" s="179" t="s">
        <v>343</v>
      </c>
      <c r="X30" s="68" t="s">
        <v>343</v>
      </c>
      <c r="Y30" s="68" t="s">
        <v>343</v>
      </c>
      <c r="Z30" s="68" t="s">
        <v>343</v>
      </c>
      <c r="AA30" s="69" t="s">
        <v>343</v>
      </c>
      <c r="AB30" s="55" t="s">
        <v>343</v>
      </c>
      <c r="AC30" s="56" t="s">
        <v>343</v>
      </c>
      <c r="AD30" s="56" t="s">
        <v>343</v>
      </c>
      <c r="AE30" s="56" t="s">
        <v>343</v>
      </c>
      <c r="AF30" s="56" t="s">
        <v>343</v>
      </c>
      <c r="AG30" s="57" t="s">
        <v>343</v>
      </c>
      <c r="AH30" s="58" t="s">
        <v>343</v>
      </c>
      <c r="AI30" s="59" t="s">
        <v>343</v>
      </c>
      <c r="AJ30" s="59" t="s">
        <v>343</v>
      </c>
      <c r="AK30" s="59" t="s">
        <v>343</v>
      </c>
      <c r="AL30" s="59" t="s">
        <v>343</v>
      </c>
      <c r="AN30" s="376"/>
      <c r="AO30" s="377"/>
      <c r="AP30" s="377"/>
      <c r="AQ30" s="377"/>
      <c r="AR30" s="377"/>
      <c r="AS30" s="377"/>
      <c r="AT30" s="382"/>
      <c r="AU30" s="382"/>
    </row>
    <row r="31" spans="2:47" ht="15.75" x14ac:dyDescent="0.25">
      <c r="B31" s="396"/>
      <c r="C31" s="396"/>
      <c r="D31" s="397"/>
      <c r="E31" s="370"/>
      <c r="F31" s="368"/>
      <c r="G31" s="368"/>
      <c r="H31" s="368"/>
      <c r="I31" s="369"/>
      <c r="J31" s="178" t="s">
        <v>343</v>
      </c>
      <c r="K31" s="179" t="s">
        <v>343</v>
      </c>
      <c r="L31" s="179" t="s">
        <v>343</v>
      </c>
      <c r="M31" s="179" t="s">
        <v>343</v>
      </c>
      <c r="N31" s="179" t="s">
        <v>343</v>
      </c>
      <c r="O31" s="180" t="s">
        <v>343</v>
      </c>
      <c r="P31" s="178" t="s">
        <v>343</v>
      </c>
      <c r="Q31" s="179" t="s">
        <v>343</v>
      </c>
      <c r="R31" s="179" t="s">
        <v>343</v>
      </c>
      <c r="S31" s="179" t="s">
        <v>343</v>
      </c>
      <c r="T31" s="179" t="s">
        <v>343</v>
      </c>
      <c r="U31" s="180" t="s">
        <v>343</v>
      </c>
      <c r="V31" s="178" t="s">
        <v>343</v>
      </c>
      <c r="W31" s="179" t="s">
        <v>343</v>
      </c>
      <c r="X31" s="68" t="s">
        <v>343</v>
      </c>
      <c r="Y31" s="68" t="s">
        <v>343</v>
      </c>
      <c r="Z31" s="68" t="s">
        <v>343</v>
      </c>
      <c r="AA31" s="69" t="s">
        <v>343</v>
      </c>
      <c r="AB31" s="55" t="s">
        <v>343</v>
      </c>
      <c r="AC31" s="56" t="s">
        <v>343</v>
      </c>
      <c r="AD31" s="56" t="s">
        <v>343</v>
      </c>
      <c r="AE31" s="56" t="s">
        <v>343</v>
      </c>
      <c r="AF31" s="56" t="s">
        <v>343</v>
      </c>
      <c r="AG31" s="57" t="s">
        <v>343</v>
      </c>
      <c r="AH31" s="58" t="s">
        <v>343</v>
      </c>
      <c r="AI31" s="59" t="s">
        <v>343</v>
      </c>
      <c r="AJ31" s="59" t="s">
        <v>343</v>
      </c>
      <c r="AK31" s="59" t="s">
        <v>343</v>
      </c>
      <c r="AL31" s="59" t="s">
        <v>343</v>
      </c>
      <c r="AN31" s="376"/>
      <c r="AO31" s="377"/>
      <c r="AP31" s="377"/>
      <c r="AQ31" s="377"/>
      <c r="AR31" s="377"/>
      <c r="AS31" s="377"/>
      <c r="AT31" s="382"/>
      <c r="AU31" s="382"/>
    </row>
    <row r="32" spans="2:47" ht="15.75" x14ac:dyDescent="0.25">
      <c r="B32" s="396"/>
      <c r="C32" s="396"/>
      <c r="D32" s="397"/>
      <c r="E32" s="370"/>
      <c r="F32" s="368"/>
      <c r="G32" s="368"/>
      <c r="H32" s="368"/>
      <c r="I32" s="369"/>
      <c r="J32" s="178" t="s">
        <v>343</v>
      </c>
      <c r="K32" s="179" t="s">
        <v>343</v>
      </c>
      <c r="L32" s="179" t="s">
        <v>343</v>
      </c>
      <c r="M32" s="179" t="s">
        <v>343</v>
      </c>
      <c r="N32" s="179" t="s">
        <v>343</v>
      </c>
      <c r="O32" s="180" t="s">
        <v>343</v>
      </c>
      <c r="P32" s="178" t="s">
        <v>343</v>
      </c>
      <c r="Q32" s="179" t="s">
        <v>343</v>
      </c>
      <c r="R32" s="179" t="s">
        <v>343</v>
      </c>
      <c r="S32" s="179" t="s">
        <v>343</v>
      </c>
      <c r="T32" s="179" t="s">
        <v>343</v>
      </c>
      <c r="U32" s="180" t="s">
        <v>343</v>
      </c>
      <c r="V32" s="178" t="s">
        <v>343</v>
      </c>
      <c r="W32" s="179" t="s">
        <v>343</v>
      </c>
      <c r="X32" s="68" t="s">
        <v>343</v>
      </c>
      <c r="Y32" s="68" t="s">
        <v>343</v>
      </c>
      <c r="Z32" s="68" t="s">
        <v>343</v>
      </c>
      <c r="AA32" s="69" t="s">
        <v>343</v>
      </c>
      <c r="AB32" s="55" t="s">
        <v>343</v>
      </c>
      <c r="AC32" s="56" t="s">
        <v>343</v>
      </c>
      <c r="AD32" s="56" t="s">
        <v>343</v>
      </c>
      <c r="AE32" s="56" t="s">
        <v>343</v>
      </c>
      <c r="AF32" s="56" t="s">
        <v>343</v>
      </c>
      <c r="AG32" s="57" t="s">
        <v>343</v>
      </c>
      <c r="AH32" s="58" t="s">
        <v>343</v>
      </c>
      <c r="AI32" s="59" t="s">
        <v>343</v>
      </c>
      <c r="AJ32" s="59" t="s">
        <v>343</v>
      </c>
      <c r="AK32" s="59" t="s">
        <v>343</v>
      </c>
      <c r="AL32" s="59" t="s">
        <v>343</v>
      </c>
      <c r="AN32" s="376"/>
      <c r="AO32" s="377"/>
      <c r="AP32" s="377"/>
      <c r="AQ32" s="377"/>
      <c r="AR32" s="377"/>
      <c r="AS32" s="377"/>
      <c r="AT32" s="382"/>
      <c r="AU32" s="382"/>
    </row>
    <row r="33" spans="2:47" ht="15.75" x14ac:dyDescent="0.25">
      <c r="B33" s="396"/>
      <c r="C33" s="396"/>
      <c r="D33" s="397"/>
      <c r="E33" s="370"/>
      <c r="F33" s="368"/>
      <c r="G33" s="368"/>
      <c r="H33" s="368"/>
      <c r="I33" s="369"/>
      <c r="J33" s="178" t="s">
        <v>343</v>
      </c>
      <c r="K33" s="179" t="s">
        <v>343</v>
      </c>
      <c r="L33" s="179" t="s">
        <v>343</v>
      </c>
      <c r="M33" s="179" t="s">
        <v>343</v>
      </c>
      <c r="N33" s="179" t="s">
        <v>343</v>
      </c>
      <c r="O33" s="180" t="s">
        <v>343</v>
      </c>
      <c r="P33" s="178" t="s">
        <v>343</v>
      </c>
      <c r="Q33" s="179" t="s">
        <v>343</v>
      </c>
      <c r="R33" s="179" t="s">
        <v>343</v>
      </c>
      <c r="S33" s="179" t="s">
        <v>343</v>
      </c>
      <c r="T33" s="179" t="s">
        <v>343</v>
      </c>
      <c r="U33" s="180" t="s">
        <v>343</v>
      </c>
      <c r="V33" s="178" t="s">
        <v>343</v>
      </c>
      <c r="W33" s="179" t="s">
        <v>343</v>
      </c>
      <c r="X33" s="68" t="s">
        <v>343</v>
      </c>
      <c r="Y33" s="68" t="s">
        <v>343</v>
      </c>
      <c r="Z33" s="68" t="s">
        <v>343</v>
      </c>
      <c r="AA33" s="69" t="s">
        <v>343</v>
      </c>
      <c r="AB33" s="55" t="s">
        <v>343</v>
      </c>
      <c r="AC33" s="56" t="s">
        <v>343</v>
      </c>
      <c r="AD33" s="56" t="s">
        <v>343</v>
      </c>
      <c r="AE33" s="56" t="s">
        <v>343</v>
      </c>
      <c r="AF33" s="56" t="s">
        <v>343</v>
      </c>
      <c r="AG33" s="57" t="s">
        <v>343</v>
      </c>
      <c r="AH33" s="58" t="s">
        <v>343</v>
      </c>
      <c r="AI33" s="59" t="s">
        <v>343</v>
      </c>
      <c r="AJ33" s="59" t="s">
        <v>343</v>
      </c>
      <c r="AK33" s="59" t="s">
        <v>343</v>
      </c>
      <c r="AL33" s="59" t="s">
        <v>343</v>
      </c>
      <c r="AN33" s="376"/>
      <c r="AO33" s="377"/>
      <c r="AP33" s="377"/>
      <c r="AQ33" s="377"/>
      <c r="AR33" s="377"/>
      <c r="AS33" s="377"/>
      <c r="AT33" s="382"/>
      <c r="AU33" s="382"/>
    </row>
    <row r="34" spans="2:47" ht="15.75" x14ac:dyDescent="0.25">
      <c r="B34" s="396"/>
      <c r="C34" s="396"/>
      <c r="D34" s="397"/>
      <c r="E34" s="370"/>
      <c r="F34" s="368"/>
      <c r="G34" s="368"/>
      <c r="H34" s="368"/>
      <c r="I34" s="369"/>
      <c r="J34" s="178" t="s">
        <v>343</v>
      </c>
      <c r="K34" s="179" t="s">
        <v>343</v>
      </c>
      <c r="L34" s="179" t="s">
        <v>343</v>
      </c>
      <c r="M34" s="179" t="s">
        <v>343</v>
      </c>
      <c r="N34" s="179" t="s">
        <v>343</v>
      </c>
      <c r="O34" s="180" t="s">
        <v>343</v>
      </c>
      <c r="P34" s="178" t="s">
        <v>343</v>
      </c>
      <c r="Q34" s="179" t="s">
        <v>343</v>
      </c>
      <c r="R34" s="179" t="s">
        <v>343</v>
      </c>
      <c r="S34" s="179" t="s">
        <v>343</v>
      </c>
      <c r="T34" s="179" t="s">
        <v>343</v>
      </c>
      <c r="U34" s="180" t="s">
        <v>343</v>
      </c>
      <c r="V34" s="178" t="s">
        <v>343</v>
      </c>
      <c r="W34" s="179" t="s">
        <v>343</v>
      </c>
      <c r="X34" s="68" t="s">
        <v>343</v>
      </c>
      <c r="Y34" s="68" t="s">
        <v>343</v>
      </c>
      <c r="Z34" s="68" t="s">
        <v>343</v>
      </c>
      <c r="AA34" s="69" t="s">
        <v>343</v>
      </c>
      <c r="AB34" s="55" t="s">
        <v>343</v>
      </c>
      <c r="AC34" s="56" t="s">
        <v>343</v>
      </c>
      <c r="AD34" s="56" t="s">
        <v>343</v>
      </c>
      <c r="AE34" s="56" t="s">
        <v>343</v>
      </c>
      <c r="AF34" s="56" t="s">
        <v>343</v>
      </c>
      <c r="AG34" s="57" t="s">
        <v>343</v>
      </c>
      <c r="AH34" s="58" t="s">
        <v>343</v>
      </c>
      <c r="AI34" s="59" t="s">
        <v>343</v>
      </c>
      <c r="AJ34" s="59" t="s">
        <v>343</v>
      </c>
      <c r="AK34" s="59" t="s">
        <v>343</v>
      </c>
      <c r="AL34" s="59" t="s">
        <v>343</v>
      </c>
      <c r="AN34" s="376"/>
      <c r="AO34" s="377"/>
      <c r="AP34" s="377"/>
      <c r="AQ34" s="377"/>
      <c r="AR34" s="377"/>
      <c r="AS34" s="377"/>
      <c r="AT34" s="382"/>
      <c r="AU34" s="382"/>
    </row>
    <row r="35" spans="2:47" ht="6" customHeight="1" thickBot="1" x14ac:dyDescent="0.3">
      <c r="B35" s="396"/>
      <c r="C35" s="396"/>
      <c r="D35" s="397"/>
      <c r="E35" s="370"/>
      <c r="F35" s="368"/>
      <c r="G35" s="368"/>
      <c r="H35" s="368"/>
      <c r="I35" s="369"/>
      <c r="J35" s="178" t="s">
        <v>343</v>
      </c>
      <c r="K35" s="179" t="s">
        <v>343</v>
      </c>
      <c r="L35" s="179" t="s">
        <v>343</v>
      </c>
      <c r="M35" s="179" t="s">
        <v>343</v>
      </c>
      <c r="N35" s="179" t="s">
        <v>343</v>
      </c>
      <c r="O35" s="180" t="s">
        <v>343</v>
      </c>
      <c r="P35" s="178" t="s">
        <v>343</v>
      </c>
      <c r="Q35" s="179" t="s">
        <v>343</v>
      </c>
      <c r="R35" s="179" t="s">
        <v>343</v>
      </c>
      <c r="S35" s="179" t="s">
        <v>343</v>
      </c>
      <c r="T35" s="179" t="s">
        <v>343</v>
      </c>
      <c r="U35" s="180" t="s">
        <v>343</v>
      </c>
      <c r="V35" s="178" t="s">
        <v>343</v>
      </c>
      <c r="W35" s="179" t="s">
        <v>343</v>
      </c>
      <c r="X35" s="68" t="s">
        <v>343</v>
      </c>
      <c r="Y35" s="68" t="s">
        <v>343</v>
      </c>
      <c r="Z35" s="68" t="s">
        <v>343</v>
      </c>
      <c r="AA35" s="69" t="s">
        <v>343</v>
      </c>
      <c r="AB35" s="55" t="s">
        <v>343</v>
      </c>
      <c r="AC35" s="56" t="s">
        <v>343</v>
      </c>
      <c r="AD35" s="56" t="s">
        <v>343</v>
      </c>
      <c r="AE35" s="56" t="s">
        <v>343</v>
      </c>
      <c r="AF35" s="56" t="s">
        <v>343</v>
      </c>
      <c r="AG35" s="57" t="s">
        <v>343</v>
      </c>
      <c r="AH35" s="58" t="s">
        <v>343</v>
      </c>
      <c r="AI35" s="59" t="s">
        <v>343</v>
      </c>
      <c r="AJ35" s="59" t="s">
        <v>343</v>
      </c>
      <c r="AK35" s="59" t="s">
        <v>343</v>
      </c>
      <c r="AL35" s="59" t="s">
        <v>343</v>
      </c>
      <c r="AN35" s="376"/>
      <c r="AO35" s="377"/>
      <c r="AP35" s="377"/>
      <c r="AQ35" s="377"/>
      <c r="AR35" s="377"/>
      <c r="AS35" s="377"/>
      <c r="AT35" s="382"/>
      <c r="AU35" s="382"/>
    </row>
    <row r="36" spans="2:47" ht="16.5" hidden="1" thickBot="1" x14ac:dyDescent="0.3">
      <c r="B36" s="396"/>
      <c r="C36" s="396"/>
      <c r="D36" s="397"/>
      <c r="E36" s="370"/>
      <c r="F36" s="368"/>
      <c r="G36" s="368"/>
      <c r="H36" s="368"/>
      <c r="I36" s="369"/>
      <c r="J36" s="67" t="s">
        <v>343</v>
      </c>
      <c r="K36" s="68" t="s">
        <v>343</v>
      </c>
      <c r="L36" s="68" t="s">
        <v>343</v>
      </c>
      <c r="M36" s="68" t="s">
        <v>343</v>
      </c>
      <c r="N36" s="68" t="s">
        <v>343</v>
      </c>
      <c r="O36" s="69" t="s">
        <v>343</v>
      </c>
      <c r="P36" s="67" t="s">
        <v>343</v>
      </c>
      <c r="Q36" s="68" t="s">
        <v>343</v>
      </c>
      <c r="R36" s="68" t="s">
        <v>343</v>
      </c>
      <c r="S36" s="68" t="s">
        <v>343</v>
      </c>
      <c r="T36" s="68" t="s">
        <v>343</v>
      </c>
      <c r="U36" s="69" t="s">
        <v>343</v>
      </c>
      <c r="V36" s="67" t="s">
        <v>343</v>
      </c>
      <c r="W36" s="68" t="s">
        <v>343</v>
      </c>
      <c r="X36" s="68" t="s">
        <v>343</v>
      </c>
      <c r="Y36" s="68" t="s">
        <v>343</v>
      </c>
      <c r="Z36" s="68" t="s">
        <v>343</v>
      </c>
      <c r="AA36" s="69" t="s">
        <v>343</v>
      </c>
      <c r="AB36" s="55" t="s">
        <v>343</v>
      </c>
      <c r="AC36" s="56" t="s">
        <v>343</v>
      </c>
      <c r="AD36" s="56" t="s">
        <v>343</v>
      </c>
      <c r="AE36" s="56" t="s">
        <v>343</v>
      </c>
      <c r="AF36" s="56" t="s">
        <v>343</v>
      </c>
      <c r="AG36" s="57" t="s">
        <v>343</v>
      </c>
      <c r="AH36" s="58" t="s">
        <v>343</v>
      </c>
      <c r="AI36" s="59" t="s">
        <v>343</v>
      </c>
      <c r="AJ36" s="59" t="s">
        <v>343</v>
      </c>
      <c r="AK36" s="59" t="s">
        <v>343</v>
      </c>
      <c r="AL36" s="59" t="s">
        <v>343</v>
      </c>
      <c r="AN36" s="376"/>
      <c r="AO36" s="377"/>
      <c r="AP36" s="377"/>
      <c r="AQ36" s="377"/>
      <c r="AR36" s="377"/>
      <c r="AS36" s="378"/>
      <c r="AT36" s="36"/>
      <c r="AU36" s="36"/>
    </row>
    <row r="37" spans="2:47" ht="16.5" hidden="1" thickBot="1" x14ac:dyDescent="0.3">
      <c r="B37" s="396"/>
      <c r="C37" s="396"/>
      <c r="D37" s="397"/>
      <c r="E37" s="371"/>
      <c r="F37" s="372"/>
      <c r="G37" s="372"/>
      <c r="H37" s="372"/>
      <c r="I37" s="373"/>
      <c r="J37" s="67" t="s">
        <v>343</v>
      </c>
      <c r="K37" s="68" t="s">
        <v>343</v>
      </c>
      <c r="L37" s="68" t="s">
        <v>343</v>
      </c>
      <c r="M37" s="68" t="s">
        <v>343</v>
      </c>
      <c r="N37" s="68" t="s">
        <v>343</v>
      </c>
      <c r="O37" s="69" t="s">
        <v>343</v>
      </c>
      <c r="P37" s="67" t="s">
        <v>343</v>
      </c>
      <c r="Q37" s="68" t="s">
        <v>343</v>
      </c>
      <c r="R37" s="68" t="s">
        <v>343</v>
      </c>
      <c r="S37" s="68" t="s">
        <v>343</v>
      </c>
      <c r="T37" s="68" t="s">
        <v>343</v>
      </c>
      <c r="U37" s="69" t="s">
        <v>343</v>
      </c>
      <c r="V37" s="67" t="s">
        <v>343</v>
      </c>
      <c r="W37" s="68" t="s">
        <v>343</v>
      </c>
      <c r="X37" s="68" t="s">
        <v>343</v>
      </c>
      <c r="Y37" s="68" t="s">
        <v>343</v>
      </c>
      <c r="Z37" s="68" t="s">
        <v>343</v>
      </c>
      <c r="AA37" s="69" t="s">
        <v>343</v>
      </c>
      <c r="AB37" s="60" t="s">
        <v>343</v>
      </c>
      <c r="AC37" s="61" t="s">
        <v>343</v>
      </c>
      <c r="AD37" s="61" t="s">
        <v>343</v>
      </c>
      <c r="AE37" s="61" t="s">
        <v>343</v>
      </c>
      <c r="AF37" s="61" t="s">
        <v>343</v>
      </c>
      <c r="AG37" s="62" t="s">
        <v>343</v>
      </c>
      <c r="AH37" s="63" t="s">
        <v>343</v>
      </c>
      <c r="AI37" s="64" t="s">
        <v>343</v>
      </c>
      <c r="AJ37" s="64" t="s">
        <v>343</v>
      </c>
      <c r="AK37" s="64" t="s">
        <v>343</v>
      </c>
      <c r="AL37" s="64" t="s">
        <v>343</v>
      </c>
      <c r="AN37" s="379"/>
      <c r="AO37" s="380"/>
      <c r="AP37" s="380"/>
      <c r="AQ37" s="380"/>
      <c r="AR37" s="380"/>
      <c r="AS37" s="381"/>
      <c r="AT37" s="36"/>
      <c r="AU37" s="36"/>
    </row>
    <row r="38" spans="2:47" ht="15.75" x14ac:dyDescent="0.25">
      <c r="B38" s="396"/>
      <c r="C38" s="396"/>
      <c r="D38" s="397"/>
      <c r="E38" s="364" t="s">
        <v>351</v>
      </c>
      <c r="F38" s="365"/>
      <c r="G38" s="365"/>
      <c r="H38" s="365"/>
      <c r="I38" s="365"/>
      <c r="J38" s="73" t="s">
        <v>343</v>
      </c>
      <c r="K38" s="74" t="s">
        <v>343</v>
      </c>
      <c r="L38" s="74" t="s">
        <v>343</v>
      </c>
      <c r="M38" s="74" t="s">
        <v>343</v>
      </c>
      <c r="N38" s="74" t="s">
        <v>343</v>
      </c>
      <c r="O38" s="75" t="s">
        <v>343</v>
      </c>
      <c r="P38" s="175" t="s">
        <v>343</v>
      </c>
      <c r="Q38" s="176" t="s">
        <v>343</v>
      </c>
      <c r="R38" s="176" t="s">
        <v>343</v>
      </c>
      <c r="S38" s="176" t="s">
        <v>343</v>
      </c>
      <c r="T38" s="176" t="s">
        <v>343</v>
      </c>
      <c r="U38" s="177" t="s">
        <v>343</v>
      </c>
      <c r="V38" s="175"/>
      <c r="W38" s="176"/>
      <c r="X38" s="65" t="s">
        <v>343</v>
      </c>
      <c r="Y38" s="65" t="s">
        <v>343</v>
      </c>
      <c r="Z38" s="65" t="s">
        <v>343</v>
      </c>
      <c r="AA38" s="66" t="s">
        <v>343</v>
      </c>
      <c r="AB38" s="50" t="s">
        <v>343</v>
      </c>
      <c r="AC38" s="51" t="s">
        <v>343</v>
      </c>
      <c r="AD38" s="51" t="s">
        <v>343</v>
      </c>
      <c r="AE38" s="51" t="s">
        <v>343</v>
      </c>
      <c r="AF38" s="51" t="s">
        <v>343</v>
      </c>
      <c r="AG38" s="52" t="s">
        <v>343</v>
      </c>
      <c r="AH38" s="53" t="s">
        <v>343</v>
      </c>
      <c r="AI38" s="54" t="s">
        <v>343</v>
      </c>
      <c r="AJ38" s="54" t="s">
        <v>343</v>
      </c>
      <c r="AK38" s="54" t="s">
        <v>343</v>
      </c>
      <c r="AL38" s="54" t="s">
        <v>343</v>
      </c>
      <c r="AN38" s="383" t="s">
        <v>352</v>
      </c>
      <c r="AO38" s="384"/>
      <c r="AP38" s="384"/>
      <c r="AQ38" s="384"/>
      <c r="AR38" s="384"/>
      <c r="AS38" s="384"/>
      <c r="AT38" s="382" t="s">
        <v>353</v>
      </c>
      <c r="AU38" s="391"/>
    </row>
    <row r="39" spans="2:47" ht="15.75" x14ac:dyDescent="0.25">
      <c r="B39" s="396"/>
      <c r="C39" s="396"/>
      <c r="D39" s="397"/>
      <c r="E39" s="367"/>
      <c r="F39" s="368"/>
      <c r="G39" s="368"/>
      <c r="H39" s="368"/>
      <c r="I39" s="368"/>
      <c r="J39" s="76" t="s">
        <v>343</v>
      </c>
      <c r="K39" s="77" t="s">
        <v>343</v>
      </c>
      <c r="L39" s="77" t="s">
        <v>343</v>
      </c>
      <c r="M39" s="77" t="s">
        <v>343</v>
      </c>
      <c r="N39" s="77" t="s">
        <v>343</v>
      </c>
      <c r="O39" s="78" t="s">
        <v>343</v>
      </c>
      <c r="P39" s="178" t="s">
        <v>343</v>
      </c>
      <c r="Q39" s="179" t="s">
        <v>343</v>
      </c>
      <c r="R39" s="179" t="s">
        <v>343</v>
      </c>
      <c r="S39" s="179" t="s">
        <v>343</v>
      </c>
      <c r="T39" s="179" t="s">
        <v>343</v>
      </c>
      <c r="U39" s="180" t="s">
        <v>343</v>
      </c>
      <c r="V39" s="178" t="s">
        <v>343</v>
      </c>
      <c r="W39" s="179" t="s">
        <v>343</v>
      </c>
      <c r="X39" s="68" t="s">
        <v>343</v>
      </c>
      <c r="Y39" s="68" t="s">
        <v>343</v>
      </c>
      <c r="Z39" s="68" t="s">
        <v>343</v>
      </c>
      <c r="AA39" s="69" t="s">
        <v>343</v>
      </c>
      <c r="AB39" s="55" t="s">
        <v>343</v>
      </c>
      <c r="AC39" s="56" t="s">
        <v>343</v>
      </c>
      <c r="AD39" s="56" t="s">
        <v>343</v>
      </c>
      <c r="AE39" s="56" t="s">
        <v>343</v>
      </c>
      <c r="AF39" s="56" t="s">
        <v>343</v>
      </c>
      <c r="AG39" s="57" t="s">
        <v>343</v>
      </c>
      <c r="AH39" s="58" t="s">
        <v>343</v>
      </c>
      <c r="AI39" s="59" t="s">
        <v>343</v>
      </c>
      <c r="AJ39" s="59" t="s">
        <v>343</v>
      </c>
      <c r="AK39" s="59" t="s">
        <v>343</v>
      </c>
      <c r="AL39" s="59" t="s">
        <v>343</v>
      </c>
      <c r="AN39" s="385"/>
      <c r="AO39" s="386"/>
      <c r="AP39" s="386"/>
      <c r="AQ39" s="386"/>
      <c r="AR39" s="386"/>
      <c r="AS39" s="386"/>
      <c r="AT39" s="391"/>
      <c r="AU39" s="391"/>
    </row>
    <row r="40" spans="2:47" ht="15.75" x14ac:dyDescent="0.25">
      <c r="B40" s="396"/>
      <c r="C40" s="396"/>
      <c r="D40" s="397"/>
      <c r="E40" s="370"/>
      <c r="F40" s="368"/>
      <c r="G40" s="368"/>
      <c r="H40" s="368"/>
      <c r="I40" s="368"/>
      <c r="J40" s="76" t="s">
        <v>343</v>
      </c>
      <c r="K40" s="77" t="s">
        <v>343</v>
      </c>
      <c r="L40" s="77" t="s">
        <v>343</v>
      </c>
      <c r="M40" s="77" t="s">
        <v>343</v>
      </c>
      <c r="N40" s="77" t="s">
        <v>343</v>
      </c>
      <c r="O40" s="78" t="s">
        <v>343</v>
      </c>
      <c r="P40" s="178" t="s">
        <v>343</v>
      </c>
      <c r="Q40" s="179" t="s">
        <v>343</v>
      </c>
      <c r="R40" s="179" t="s">
        <v>343</v>
      </c>
      <c r="S40" s="179" t="s">
        <v>343</v>
      </c>
      <c r="T40" s="179" t="s">
        <v>343</v>
      </c>
      <c r="U40" s="180" t="s">
        <v>343</v>
      </c>
      <c r="V40" s="178" t="s">
        <v>343</v>
      </c>
      <c r="W40" s="179" t="s">
        <v>343</v>
      </c>
      <c r="X40" s="68" t="s">
        <v>343</v>
      </c>
      <c r="Y40" s="68" t="s">
        <v>343</v>
      </c>
      <c r="Z40" s="68" t="s">
        <v>343</v>
      </c>
      <c r="AA40" s="69" t="s">
        <v>343</v>
      </c>
      <c r="AB40" s="55" t="s">
        <v>343</v>
      </c>
      <c r="AC40" s="56" t="s">
        <v>343</v>
      </c>
      <c r="AD40" s="56" t="s">
        <v>343</v>
      </c>
      <c r="AE40" s="56" t="s">
        <v>343</v>
      </c>
      <c r="AF40" s="56" t="s">
        <v>343</v>
      </c>
      <c r="AG40" s="57" t="s">
        <v>343</v>
      </c>
      <c r="AH40" s="58" t="s">
        <v>343</v>
      </c>
      <c r="AI40" s="59" t="s">
        <v>343</v>
      </c>
      <c r="AJ40" s="59" t="s">
        <v>343</v>
      </c>
      <c r="AK40" s="59" t="s">
        <v>343</v>
      </c>
      <c r="AL40" s="59" t="s">
        <v>343</v>
      </c>
      <c r="AN40" s="385"/>
      <c r="AO40" s="386"/>
      <c r="AP40" s="386"/>
      <c r="AQ40" s="386"/>
      <c r="AR40" s="386"/>
      <c r="AS40" s="386"/>
      <c r="AT40" s="391"/>
      <c r="AU40" s="391"/>
    </row>
    <row r="41" spans="2:47" ht="15.75" x14ac:dyDescent="0.25">
      <c r="B41" s="396"/>
      <c r="C41" s="396"/>
      <c r="D41" s="397"/>
      <c r="E41" s="370"/>
      <c r="F41" s="368"/>
      <c r="G41" s="368"/>
      <c r="H41" s="368"/>
      <c r="I41" s="368"/>
      <c r="J41" s="76" t="s">
        <v>343</v>
      </c>
      <c r="K41" s="77" t="s">
        <v>343</v>
      </c>
      <c r="L41" s="77" t="s">
        <v>343</v>
      </c>
      <c r="M41" s="77" t="s">
        <v>343</v>
      </c>
      <c r="N41" s="77" t="s">
        <v>343</v>
      </c>
      <c r="O41" s="78" t="s">
        <v>343</v>
      </c>
      <c r="P41" s="178" t="s">
        <v>343</v>
      </c>
      <c r="Q41" s="179" t="s">
        <v>343</v>
      </c>
      <c r="R41" s="179" t="s">
        <v>343</v>
      </c>
      <c r="S41" s="179" t="s">
        <v>343</v>
      </c>
      <c r="T41" s="179" t="s">
        <v>343</v>
      </c>
      <c r="U41" s="180" t="s">
        <v>343</v>
      </c>
      <c r="V41" s="178" t="s">
        <v>343</v>
      </c>
      <c r="W41" s="179" t="s">
        <v>343</v>
      </c>
      <c r="X41" s="68" t="s">
        <v>343</v>
      </c>
      <c r="Y41" s="68" t="s">
        <v>343</v>
      </c>
      <c r="Z41" s="68" t="s">
        <v>343</v>
      </c>
      <c r="AA41" s="69" t="s">
        <v>343</v>
      </c>
      <c r="AB41" s="55" t="s">
        <v>343</v>
      </c>
      <c r="AC41" s="56" t="s">
        <v>343</v>
      </c>
      <c r="AD41" s="56" t="s">
        <v>343</v>
      </c>
      <c r="AE41" s="56" t="s">
        <v>343</v>
      </c>
      <c r="AF41" s="56" t="s">
        <v>343</v>
      </c>
      <c r="AG41" s="57" t="s">
        <v>343</v>
      </c>
      <c r="AH41" s="58" t="s">
        <v>343</v>
      </c>
      <c r="AI41" s="59" t="s">
        <v>343</v>
      </c>
      <c r="AJ41" s="59" t="s">
        <v>343</v>
      </c>
      <c r="AK41" s="59" t="s">
        <v>343</v>
      </c>
      <c r="AL41" s="59" t="s">
        <v>343</v>
      </c>
      <c r="AN41" s="385"/>
      <c r="AO41" s="386"/>
      <c r="AP41" s="386"/>
      <c r="AQ41" s="386"/>
      <c r="AR41" s="386"/>
      <c r="AS41" s="386"/>
      <c r="AT41" s="391"/>
      <c r="AU41" s="391"/>
    </row>
    <row r="42" spans="2:47" ht="15.75" x14ac:dyDescent="0.25">
      <c r="B42" s="396"/>
      <c r="C42" s="396"/>
      <c r="D42" s="397"/>
      <c r="E42" s="370"/>
      <c r="F42" s="368"/>
      <c r="G42" s="368"/>
      <c r="H42" s="368"/>
      <c r="I42" s="368"/>
      <c r="J42" s="76" t="s">
        <v>343</v>
      </c>
      <c r="K42" s="77" t="s">
        <v>343</v>
      </c>
      <c r="L42" s="77" t="s">
        <v>343</v>
      </c>
      <c r="M42" s="77" t="s">
        <v>343</v>
      </c>
      <c r="N42" s="77" t="s">
        <v>343</v>
      </c>
      <c r="O42" s="78" t="s">
        <v>343</v>
      </c>
      <c r="P42" s="178" t="s">
        <v>343</v>
      </c>
      <c r="Q42" s="179" t="s">
        <v>343</v>
      </c>
      <c r="R42" s="179" t="s">
        <v>343</v>
      </c>
      <c r="S42" s="179" t="s">
        <v>343</v>
      </c>
      <c r="T42" s="179" t="s">
        <v>343</v>
      </c>
      <c r="U42" s="180" t="s">
        <v>343</v>
      </c>
      <c r="V42" s="178" t="s">
        <v>343</v>
      </c>
      <c r="W42" s="179" t="s">
        <v>343</v>
      </c>
      <c r="X42" s="68" t="s">
        <v>343</v>
      </c>
      <c r="Y42" s="68" t="s">
        <v>343</v>
      </c>
      <c r="Z42" s="68" t="s">
        <v>343</v>
      </c>
      <c r="AA42" s="69" t="s">
        <v>343</v>
      </c>
      <c r="AB42" s="55" t="s">
        <v>343</v>
      </c>
      <c r="AC42" s="56" t="s">
        <v>343</v>
      </c>
      <c r="AD42" s="56" t="s">
        <v>343</v>
      </c>
      <c r="AE42" s="56" t="s">
        <v>343</v>
      </c>
      <c r="AF42" s="56" t="s">
        <v>343</v>
      </c>
      <c r="AG42" s="57" t="s">
        <v>343</v>
      </c>
      <c r="AH42" s="58" t="s">
        <v>343</v>
      </c>
      <c r="AI42" s="59" t="s">
        <v>343</v>
      </c>
      <c r="AJ42" s="59" t="s">
        <v>343</v>
      </c>
      <c r="AK42" s="59" t="s">
        <v>343</v>
      </c>
      <c r="AL42" s="59" t="s">
        <v>343</v>
      </c>
      <c r="AN42" s="385"/>
      <c r="AO42" s="386"/>
      <c r="AP42" s="386"/>
      <c r="AQ42" s="386"/>
      <c r="AR42" s="386"/>
      <c r="AS42" s="386"/>
      <c r="AT42" s="391"/>
      <c r="AU42" s="391"/>
    </row>
    <row r="43" spans="2:47" ht="15.75" x14ac:dyDescent="0.25">
      <c r="B43" s="396"/>
      <c r="C43" s="396"/>
      <c r="D43" s="397"/>
      <c r="E43" s="370"/>
      <c r="F43" s="368"/>
      <c r="G43" s="368"/>
      <c r="H43" s="368"/>
      <c r="I43" s="368"/>
      <c r="J43" s="76" t="s">
        <v>343</v>
      </c>
      <c r="K43" s="77" t="s">
        <v>343</v>
      </c>
      <c r="L43" s="77" t="s">
        <v>343</v>
      </c>
      <c r="M43" s="77" t="s">
        <v>343</v>
      </c>
      <c r="N43" s="77" t="s">
        <v>343</v>
      </c>
      <c r="O43" s="78" t="s">
        <v>343</v>
      </c>
      <c r="P43" s="178" t="s">
        <v>343</v>
      </c>
      <c r="Q43" s="179" t="s">
        <v>343</v>
      </c>
      <c r="R43" s="179" t="s">
        <v>343</v>
      </c>
      <c r="S43" s="179" t="s">
        <v>343</v>
      </c>
      <c r="T43" s="179" t="s">
        <v>343</v>
      </c>
      <c r="U43" s="180" t="s">
        <v>343</v>
      </c>
      <c r="V43" s="178" t="s">
        <v>343</v>
      </c>
      <c r="W43" s="179" t="s">
        <v>343</v>
      </c>
      <c r="X43" s="68" t="s">
        <v>343</v>
      </c>
      <c r="Y43" s="68" t="s">
        <v>343</v>
      </c>
      <c r="Z43" s="68" t="s">
        <v>343</v>
      </c>
      <c r="AA43" s="69" t="s">
        <v>343</v>
      </c>
      <c r="AB43" s="55" t="s">
        <v>343</v>
      </c>
      <c r="AC43" s="56" t="s">
        <v>343</v>
      </c>
      <c r="AD43" s="56" t="s">
        <v>343</v>
      </c>
      <c r="AE43" s="56" t="s">
        <v>343</v>
      </c>
      <c r="AF43" s="56" t="s">
        <v>343</v>
      </c>
      <c r="AG43" s="57" t="s">
        <v>343</v>
      </c>
      <c r="AH43" s="58" t="s">
        <v>343</v>
      </c>
      <c r="AI43" s="59" t="s">
        <v>343</v>
      </c>
      <c r="AJ43" s="59" t="s">
        <v>343</v>
      </c>
      <c r="AK43" s="59" t="s">
        <v>343</v>
      </c>
      <c r="AL43" s="59" t="s">
        <v>343</v>
      </c>
      <c r="AN43" s="385"/>
      <c r="AO43" s="386"/>
      <c r="AP43" s="386"/>
      <c r="AQ43" s="386"/>
      <c r="AR43" s="386"/>
      <c r="AS43" s="386"/>
      <c r="AT43" s="391"/>
      <c r="AU43" s="391"/>
    </row>
    <row r="44" spans="2:47" ht="15.75" x14ac:dyDescent="0.25">
      <c r="B44" s="396"/>
      <c r="C44" s="396"/>
      <c r="D44" s="397"/>
      <c r="E44" s="370"/>
      <c r="F44" s="368"/>
      <c r="G44" s="368"/>
      <c r="H44" s="368"/>
      <c r="I44" s="368"/>
      <c r="J44" s="76" t="s">
        <v>343</v>
      </c>
      <c r="K44" s="77" t="s">
        <v>343</v>
      </c>
      <c r="L44" s="77" t="s">
        <v>343</v>
      </c>
      <c r="M44" s="77" t="s">
        <v>343</v>
      </c>
      <c r="N44" s="77" t="s">
        <v>343</v>
      </c>
      <c r="O44" s="78" t="s">
        <v>343</v>
      </c>
      <c r="P44" s="178" t="s">
        <v>343</v>
      </c>
      <c r="Q44" s="179" t="s">
        <v>343</v>
      </c>
      <c r="R44" s="179" t="s">
        <v>343</v>
      </c>
      <c r="S44" s="179" t="s">
        <v>343</v>
      </c>
      <c r="T44" s="179" t="s">
        <v>343</v>
      </c>
      <c r="U44" s="180" t="s">
        <v>343</v>
      </c>
      <c r="V44" s="178" t="s">
        <v>343</v>
      </c>
      <c r="W44" s="179" t="s">
        <v>343</v>
      </c>
      <c r="X44" s="68" t="s">
        <v>343</v>
      </c>
      <c r="Y44" s="68" t="s">
        <v>343</v>
      </c>
      <c r="Z44" s="68" t="s">
        <v>343</v>
      </c>
      <c r="AA44" s="69" t="s">
        <v>343</v>
      </c>
      <c r="AB44" s="55" t="s">
        <v>343</v>
      </c>
      <c r="AC44" s="56" t="s">
        <v>343</v>
      </c>
      <c r="AD44" s="56" t="s">
        <v>343</v>
      </c>
      <c r="AE44" s="56" t="s">
        <v>343</v>
      </c>
      <c r="AF44" s="56" t="s">
        <v>343</v>
      </c>
      <c r="AG44" s="57" t="s">
        <v>343</v>
      </c>
      <c r="AH44" s="58" t="s">
        <v>343</v>
      </c>
      <c r="AI44" s="59" t="s">
        <v>343</v>
      </c>
      <c r="AJ44" s="59" t="s">
        <v>343</v>
      </c>
      <c r="AK44" s="59" t="s">
        <v>343</v>
      </c>
      <c r="AL44" s="59" t="s">
        <v>343</v>
      </c>
      <c r="AN44" s="385"/>
      <c r="AO44" s="386"/>
      <c r="AP44" s="386"/>
      <c r="AQ44" s="386"/>
      <c r="AR44" s="386"/>
      <c r="AS44" s="386"/>
      <c r="AT44" s="391"/>
      <c r="AU44" s="391"/>
    </row>
    <row r="45" spans="2:47" ht="3" customHeight="1" thickBot="1" x14ac:dyDescent="0.3">
      <c r="B45" s="396"/>
      <c r="C45" s="396"/>
      <c r="D45" s="397"/>
      <c r="E45" s="370"/>
      <c r="F45" s="368"/>
      <c r="G45" s="368"/>
      <c r="H45" s="368"/>
      <c r="I45" s="368"/>
      <c r="J45" s="76" t="s">
        <v>343</v>
      </c>
      <c r="K45" s="77" t="s">
        <v>343</v>
      </c>
      <c r="L45" s="77" t="s">
        <v>343</v>
      </c>
      <c r="M45" s="77" t="s">
        <v>343</v>
      </c>
      <c r="N45" s="77" t="s">
        <v>343</v>
      </c>
      <c r="O45" s="78" t="s">
        <v>343</v>
      </c>
      <c r="P45" s="178" t="s">
        <v>343</v>
      </c>
      <c r="Q45" s="179" t="s">
        <v>343</v>
      </c>
      <c r="R45" s="179" t="s">
        <v>343</v>
      </c>
      <c r="S45" s="179" t="s">
        <v>343</v>
      </c>
      <c r="T45" s="179" t="s">
        <v>343</v>
      </c>
      <c r="U45" s="180" t="s">
        <v>343</v>
      </c>
      <c r="V45" s="178" t="s">
        <v>343</v>
      </c>
      <c r="W45" s="179" t="s">
        <v>343</v>
      </c>
      <c r="X45" s="68" t="s">
        <v>343</v>
      </c>
      <c r="Y45" s="68" t="s">
        <v>343</v>
      </c>
      <c r="Z45" s="68" t="s">
        <v>343</v>
      </c>
      <c r="AA45" s="69" t="s">
        <v>343</v>
      </c>
      <c r="AB45" s="55" t="s">
        <v>343</v>
      </c>
      <c r="AC45" s="56" t="s">
        <v>343</v>
      </c>
      <c r="AD45" s="56" t="s">
        <v>343</v>
      </c>
      <c r="AE45" s="56" t="s">
        <v>343</v>
      </c>
      <c r="AF45" s="56" t="s">
        <v>343</v>
      </c>
      <c r="AG45" s="57" t="s">
        <v>343</v>
      </c>
      <c r="AH45" s="58" t="s">
        <v>343</v>
      </c>
      <c r="AI45" s="59" t="s">
        <v>343</v>
      </c>
      <c r="AJ45" s="59" t="s">
        <v>343</v>
      </c>
      <c r="AK45" s="59" t="s">
        <v>343</v>
      </c>
      <c r="AL45" s="59" t="s">
        <v>343</v>
      </c>
      <c r="AN45" s="385"/>
      <c r="AO45" s="386"/>
      <c r="AP45" s="386"/>
      <c r="AQ45" s="386"/>
      <c r="AR45" s="386"/>
      <c r="AS45" s="387"/>
      <c r="AT45" s="36"/>
      <c r="AU45" s="36"/>
    </row>
    <row r="46" spans="2:47" ht="16.5" hidden="1" thickBot="1" x14ac:dyDescent="0.3">
      <c r="B46" s="396"/>
      <c r="C46" s="396"/>
      <c r="D46" s="397"/>
      <c r="E46" s="370"/>
      <c r="F46" s="368"/>
      <c r="G46" s="368"/>
      <c r="H46" s="368"/>
      <c r="I46" s="368"/>
      <c r="J46" s="76" t="s">
        <v>343</v>
      </c>
      <c r="K46" s="77" t="s">
        <v>343</v>
      </c>
      <c r="L46" s="77" t="s">
        <v>343</v>
      </c>
      <c r="M46" s="77" t="s">
        <v>343</v>
      </c>
      <c r="N46" s="77" t="s">
        <v>343</v>
      </c>
      <c r="O46" s="78" t="s">
        <v>343</v>
      </c>
      <c r="P46" s="67" t="s">
        <v>343</v>
      </c>
      <c r="Q46" s="68" t="s">
        <v>343</v>
      </c>
      <c r="R46" s="68" t="s">
        <v>343</v>
      </c>
      <c r="S46" s="68" t="s">
        <v>343</v>
      </c>
      <c r="T46" s="68" t="s">
        <v>343</v>
      </c>
      <c r="U46" s="69" t="s">
        <v>343</v>
      </c>
      <c r="V46" s="67" t="s">
        <v>343</v>
      </c>
      <c r="W46" s="68" t="s">
        <v>343</v>
      </c>
      <c r="X46" s="68" t="s">
        <v>343</v>
      </c>
      <c r="Y46" s="68" t="s">
        <v>343</v>
      </c>
      <c r="Z46" s="68" t="s">
        <v>343</v>
      </c>
      <c r="AA46" s="69" t="s">
        <v>343</v>
      </c>
      <c r="AB46" s="55" t="s">
        <v>343</v>
      </c>
      <c r="AC46" s="56" t="s">
        <v>343</v>
      </c>
      <c r="AD46" s="56" t="s">
        <v>343</v>
      </c>
      <c r="AE46" s="56" t="s">
        <v>343</v>
      </c>
      <c r="AF46" s="56" t="s">
        <v>343</v>
      </c>
      <c r="AG46" s="57" t="s">
        <v>343</v>
      </c>
      <c r="AH46" s="58" t="s">
        <v>343</v>
      </c>
      <c r="AI46" s="59" t="s">
        <v>343</v>
      </c>
      <c r="AJ46" s="59" t="s">
        <v>343</v>
      </c>
      <c r="AK46" s="59" t="s">
        <v>343</v>
      </c>
      <c r="AL46" s="59" t="s">
        <v>343</v>
      </c>
      <c r="AN46" s="385"/>
      <c r="AO46" s="386"/>
      <c r="AP46" s="386"/>
      <c r="AQ46" s="386"/>
      <c r="AR46" s="386"/>
      <c r="AS46" s="387"/>
    </row>
    <row r="47" spans="2:47" ht="16.5" hidden="1" thickBot="1" x14ac:dyDescent="0.3">
      <c r="B47" s="396"/>
      <c r="C47" s="396"/>
      <c r="D47" s="397"/>
      <c r="E47" s="371"/>
      <c r="F47" s="372"/>
      <c r="G47" s="372"/>
      <c r="H47" s="372"/>
      <c r="I47" s="372"/>
      <c r="J47" s="79" t="s">
        <v>343</v>
      </c>
      <c r="K47" s="80" t="s">
        <v>343</v>
      </c>
      <c r="L47" s="80" t="s">
        <v>343</v>
      </c>
      <c r="M47" s="80" t="s">
        <v>343</v>
      </c>
      <c r="N47" s="80" t="s">
        <v>343</v>
      </c>
      <c r="O47" s="81" t="s">
        <v>343</v>
      </c>
      <c r="P47" s="67" t="s">
        <v>343</v>
      </c>
      <c r="Q47" s="68" t="s">
        <v>343</v>
      </c>
      <c r="R47" s="68" t="s">
        <v>343</v>
      </c>
      <c r="S47" s="68" t="s">
        <v>343</v>
      </c>
      <c r="T47" s="68" t="s">
        <v>343</v>
      </c>
      <c r="U47" s="69" t="s">
        <v>343</v>
      </c>
      <c r="V47" s="70" t="s">
        <v>343</v>
      </c>
      <c r="W47" s="71" t="s">
        <v>343</v>
      </c>
      <c r="X47" s="71" t="s">
        <v>343</v>
      </c>
      <c r="Y47" s="71" t="s">
        <v>343</v>
      </c>
      <c r="Z47" s="71" t="s">
        <v>343</v>
      </c>
      <c r="AA47" s="72" t="s">
        <v>343</v>
      </c>
      <c r="AB47" s="60" t="s">
        <v>343</v>
      </c>
      <c r="AC47" s="61" t="s">
        <v>343</v>
      </c>
      <c r="AD47" s="61" t="s">
        <v>343</v>
      </c>
      <c r="AE47" s="61" t="s">
        <v>343</v>
      </c>
      <c r="AF47" s="61" t="s">
        <v>343</v>
      </c>
      <c r="AG47" s="62" t="s">
        <v>343</v>
      </c>
      <c r="AH47" s="63" t="s">
        <v>343</v>
      </c>
      <c r="AI47" s="64" t="s">
        <v>343</v>
      </c>
      <c r="AJ47" s="64" t="s">
        <v>343</v>
      </c>
      <c r="AK47" s="64" t="s">
        <v>343</v>
      </c>
      <c r="AL47" s="64" t="s">
        <v>343</v>
      </c>
      <c r="AN47" s="388"/>
      <c r="AO47" s="389"/>
      <c r="AP47" s="389"/>
      <c r="AQ47" s="389"/>
      <c r="AR47" s="389"/>
      <c r="AS47" s="390"/>
    </row>
    <row r="48" spans="2:47" ht="23.25" x14ac:dyDescent="0.35">
      <c r="B48" s="396"/>
      <c r="C48" s="396"/>
      <c r="D48" s="397"/>
      <c r="E48" s="364" t="s">
        <v>354</v>
      </c>
      <c r="F48" s="365"/>
      <c r="G48" s="365"/>
      <c r="H48" s="365"/>
      <c r="I48" s="366"/>
      <c r="J48" s="73" t="s">
        <v>343</v>
      </c>
      <c r="K48" s="74" t="s">
        <v>343</v>
      </c>
      <c r="L48" s="74" t="s">
        <v>343</v>
      </c>
      <c r="M48" s="74" t="s">
        <v>343</v>
      </c>
      <c r="N48" s="74" t="s">
        <v>343</v>
      </c>
      <c r="O48" s="75" t="s">
        <v>343</v>
      </c>
      <c r="P48" s="73" t="s">
        <v>343</v>
      </c>
      <c r="Q48" s="74" t="s">
        <v>343</v>
      </c>
      <c r="R48" s="74" t="s">
        <v>343</v>
      </c>
      <c r="S48" s="74" t="s">
        <v>343</v>
      </c>
      <c r="T48" s="74" t="s">
        <v>343</v>
      </c>
      <c r="U48" s="75" t="s">
        <v>343</v>
      </c>
      <c r="V48" s="175" t="s">
        <v>343</v>
      </c>
      <c r="W48" s="184" t="s">
        <v>343</v>
      </c>
      <c r="X48" s="65" t="s">
        <v>343</v>
      </c>
      <c r="Y48" s="65" t="s">
        <v>343</v>
      </c>
      <c r="Z48" s="65" t="s">
        <v>343</v>
      </c>
      <c r="AA48" s="66" t="s">
        <v>343</v>
      </c>
      <c r="AB48" s="50" t="s">
        <v>343</v>
      </c>
      <c r="AC48" s="51" t="s">
        <v>343</v>
      </c>
      <c r="AD48" s="51" t="s">
        <v>343</v>
      </c>
      <c r="AE48" s="51" t="s">
        <v>343</v>
      </c>
      <c r="AF48" s="51" t="s">
        <v>343</v>
      </c>
      <c r="AG48" s="52" t="s">
        <v>343</v>
      </c>
      <c r="AH48" s="53" t="s">
        <v>343</v>
      </c>
      <c r="AI48" s="54" t="s">
        <v>343</v>
      </c>
      <c r="AJ48" s="54" t="s">
        <v>343</v>
      </c>
      <c r="AK48" s="54" t="s">
        <v>343</v>
      </c>
      <c r="AL48" s="54" t="s">
        <v>343</v>
      </c>
    </row>
    <row r="49" spans="2:38" ht="15.75" x14ac:dyDescent="0.25">
      <c r="B49" s="396"/>
      <c r="C49" s="396"/>
      <c r="D49" s="397"/>
      <c r="E49" s="367"/>
      <c r="F49" s="368"/>
      <c r="G49" s="368"/>
      <c r="H49" s="368"/>
      <c r="I49" s="369"/>
      <c r="J49" s="76" t="s">
        <v>343</v>
      </c>
      <c r="K49" s="77" t="s">
        <v>343</v>
      </c>
      <c r="L49" s="77" t="s">
        <v>343</v>
      </c>
      <c r="M49" s="77" t="s">
        <v>343</v>
      </c>
      <c r="N49" s="77" t="s">
        <v>343</v>
      </c>
      <c r="O49" s="78" t="s">
        <v>343</v>
      </c>
      <c r="P49" s="76" t="s">
        <v>343</v>
      </c>
      <c r="Q49" s="77" t="s">
        <v>343</v>
      </c>
      <c r="R49" s="77" t="s">
        <v>343</v>
      </c>
      <c r="S49" s="77" t="s">
        <v>343</v>
      </c>
      <c r="T49" s="77" t="s">
        <v>343</v>
      </c>
      <c r="U49" s="78" t="s">
        <v>343</v>
      </c>
      <c r="V49" s="178" t="s">
        <v>343</v>
      </c>
      <c r="W49" s="179" t="s">
        <v>343</v>
      </c>
      <c r="X49" s="68" t="s">
        <v>343</v>
      </c>
      <c r="Y49" s="68" t="s">
        <v>343</v>
      </c>
      <c r="Z49" s="68" t="s">
        <v>343</v>
      </c>
      <c r="AA49" s="69" t="s">
        <v>343</v>
      </c>
      <c r="AB49" s="55" t="s">
        <v>343</v>
      </c>
      <c r="AC49" s="56" t="s">
        <v>343</v>
      </c>
      <c r="AD49" s="56" t="s">
        <v>343</v>
      </c>
      <c r="AE49" s="56" t="s">
        <v>343</v>
      </c>
      <c r="AF49" s="56" t="s">
        <v>343</v>
      </c>
      <c r="AG49" s="57" t="s">
        <v>343</v>
      </c>
      <c r="AH49" s="58" t="s">
        <v>343</v>
      </c>
      <c r="AI49" s="59" t="s">
        <v>343</v>
      </c>
      <c r="AJ49" s="59" t="s">
        <v>343</v>
      </c>
      <c r="AK49" s="59" t="s">
        <v>343</v>
      </c>
      <c r="AL49" s="59" t="s">
        <v>343</v>
      </c>
    </row>
    <row r="50" spans="2:38" ht="15.75" x14ac:dyDescent="0.25">
      <c r="B50" s="396"/>
      <c r="C50" s="396"/>
      <c r="D50" s="397"/>
      <c r="E50" s="367"/>
      <c r="F50" s="368"/>
      <c r="G50" s="368"/>
      <c r="H50" s="368"/>
      <c r="I50" s="369"/>
      <c r="J50" s="76" t="s">
        <v>343</v>
      </c>
      <c r="K50" s="77" t="s">
        <v>343</v>
      </c>
      <c r="L50" s="77" t="s">
        <v>343</v>
      </c>
      <c r="M50" s="77" t="s">
        <v>343</v>
      </c>
      <c r="N50" s="77" t="s">
        <v>343</v>
      </c>
      <c r="O50" s="78" t="s">
        <v>343</v>
      </c>
      <c r="P50" s="76" t="s">
        <v>343</v>
      </c>
      <c r="Q50" s="77" t="s">
        <v>343</v>
      </c>
      <c r="R50" s="77" t="s">
        <v>343</v>
      </c>
      <c r="S50" s="77" t="s">
        <v>343</v>
      </c>
      <c r="T50" s="77" t="s">
        <v>343</v>
      </c>
      <c r="U50" s="78" t="s">
        <v>343</v>
      </c>
      <c r="V50" s="178" t="s">
        <v>343</v>
      </c>
      <c r="W50" s="179" t="s">
        <v>343</v>
      </c>
      <c r="X50" s="68" t="s">
        <v>343</v>
      </c>
      <c r="Y50" s="68" t="s">
        <v>343</v>
      </c>
      <c r="Z50" s="68" t="s">
        <v>343</v>
      </c>
      <c r="AA50" s="69" t="s">
        <v>343</v>
      </c>
      <c r="AB50" s="55" t="s">
        <v>343</v>
      </c>
      <c r="AC50" s="56" t="s">
        <v>343</v>
      </c>
      <c r="AD50" s="56" t="s">
        <v>343</v>
      </c>
      <c r="AE50" s="56" t="s">
        <v>343</v>
      </c>
      <c r="AF50" s="56" t="s">
        <v>343</v>
      </c>
      <c r="AG50" s="57" t="s">
        <v>343</v>
      </c>
      <c r="AH50" s="58" t="s">
        <v>343</v>
      </c>
      <c r="AI50" s="59" t="s">
        <v>343</v>
      </c>
      <c r="AJ50" s="59" t="s">
        <v>343</v>
      </c>
      <c r="AK50" s="59" t="s">
        <v>343</v>
      </c>
      <c r="AL50" s="59" t="s">
        <v>343</v>
      </c>
    </row>
    <row r="51" spans="2:38" ht="15.75" x14ac:dyDescent="0.25">
      <c r="B51" s="396"/>
      <c r="C51" s="396"/>
      <c r="D51" s="397"/>
      <c r="E51" s="370"/>
      <c r="F51" s="368"/>
      <c r="G51" s="368"/>
      <c r="H51" s="368"/>
      <c r="I51" s="369"/>
      <c r="J51" s="76" t="s">
        <v>343</v>
      </c>
      <c r="K51" s="77" t="s">
        <v>343</v>
      </c>
      <c r="L51" s="77" t="s">
        <v>343</v>
      </c>
      <c r="M51" s="77" t="s">
        <v>343</v>
      </c>
      <c r="N51" s="77" t="s">
        <v>343</v>
      </c>
      <c r="O51" s="78" t="s">
        <v>343</v>
      </c>
      <c r="P51" s="76" t="s">
        <v>343</v>
      </c>
      <c r="Q51" s="77" t="s">
        <v>343</v>
      </c>
      <c r="R51" s="77" t="s">
        <v>343</v>
      </c>
      <c r="S51" s="77" t="s">
        <v>343</v>
      </c>
      <c r="T51" s="77" t="s">
        <v>343</v>
      </c>
      <c r="U51" s="78" t="s">
        <v>343</v>
      </c>
      <c r="V51" s="178" t="s">
        <v>343</v>
      </c>
      <c r="W51" s="179" t="s">
        <v>343</v>
      </c>
      <c r="X51" s="68" t="s">
        <v>343</v>
      </c>
      <c r="Y51" s="68" t="s">
        <v>343</v>
      </c>
      <c r="Z51" s="68" t="s">
        <v>343</v>
      </c>
      <c r="AA51" s="69" t="s">
        <v>343</v>
      </c>
      <c r="AB51" s="55" t="s">
        <v>343</v>
      </c>
      <c r="AC51" s="56" t="s">
        <v>343</v>
      </c>
      <c r="AD51" s="56" t="s">
        <v>343</v>
      </c>
      <c r="AE51" s="56" t="s">
        <v>343</v>
      </c>
      <c r="AF51" s="56" t="s">
        <v>343</v>
      </c>
      <c r="AG51" s="57" t="s">
        <v>343</v>
      </c>
      <c r="AH51" s="58" t="s">
        <v>343</v>
      </c>
      <c r="AI51" s="59" t="s">
        <v>343</v>
      </c>
      <c r="AJ51" s="59" t="s">
        <v>343</v>
      </c>
      <c r="AK51" s="59" t="s">
        <v>343</v>
      </c>
      <c r="AL51" s="59" t="s">
        <v>343</v>
      </c>
    </row>
    <row r="52" spans="2:38" ht="15.75" x14ac:dyDescent="0.25">
      <c r="B52" s="396"/>
      <c r="C52" s="396"/>
      <c r="D52" s="397"/>
      <c r="E52" s="370"/>
      <c r="F52" s="368"/>
      <c r="G52" s="368"/>
      <c r="H52" s="368"/>
      <c r="I52" s="369"/>
      <c r="J52" s="76" t="s">
        <v>343</v>
      </c>
      <c r="K52" s="77" t="s">
        <v>343</v>
      </c>
      <c r="L52" s="77" t="s">
        <v>343</v>
      </c>
      <c r="M52" s="77" t="s">
        <v>343</v>
      </c>
      <c r="N52" s="77" t="s">
        <v>343</v>
      </c>
      <c r="O52" s="78" t="s">
        <v>343</v>
      </c>
      <c r="P52" s="76" t="s">
        <v>343</v>
      </c>
      <c r="Q52" s="77" t="s">
        <v>343</v>
      </c>
      <c r="R52" s="77" t="s">
        <v>343</v>
      </c>
      <c r="S52" s="77" t="s">
        <v>343</v>
      </c>
      <c r="T52" s="77" t="s">
        <v>343</v>
      </c>
      <c r="U52" s="78" t="s">
        <v>343</v>
      </c>
      <c r="V52" s="178" t="s">
        <v>343</v>
      </c>
      <c r="W52" s="179" t="s">
        <v>343</v>
      </c>
      <c r="X52" s="68" t="s">
        <v>343</v>
      </c>
      <c r="Y52" s="68" t="s">
        <v>343</v>
      </c>
      <c r="Z52" s="68" t="s">
        <v>343</v>
      </c>
      <c r="AA52" s="69" t="s">
        <v>343</v>
      </c>
      <c r="AB52" s="55" t="s">
        <v>343</v>
      </c>
      <c r="AC52" s="56" t="s">
        <v>343</v>
      </c>
      <c r="AD52" s="56" t="s">
        <v>343</v>
      </c>
      <c r="AE52" s="56" t="s">
        <v>343</v>
      </c>
      <c r="AF52" s="56" t="s">
        <v>343</v>
      </c>
      <c r="AG52" s="57" t="s">
        <v>343</v>
      </c>
      <c r="AH52" s="58" t="s">
        <v>343</v>
      </c>
      <c r="AI52" s="59" t="s">
        <v>343</v>
      </c>
      <c r="AJ52" s="59" t="s">
        <v>343</v>
      </c>
      <c r="AK52" s="59" t="s">
        <v>343</v>
      </c>
      <c r="AL52" s="59" t="s">
        <v>343</v>
      </c>
    </row>
    <row r="53" spans="2:38" ht="5.25" customHeight="1" x14ac:dyDescent="0.25">
      <c r="B53" s="396"/>
      <c r="C53" s="396"/>
      <c r="D53" s="397"/>
      <c r="E53" s="370"/>
      <c r="F53" s="368"/>
      <c r="G53" s="368"/>
      <c r="H53" s="368"/>
      <c r="I53" s="369"/>
      <c r="J53" s="76" t="s">
        <v>343</v>
      </c>
      <c r="K53" s="77" t="s">
        <v>343</v>
      </c>
      <c r="L53" s="77" t="s">
        <v>343</v>
      </c>
      <c r="M53" s="77" t="s">
        <v>343</v>
      </c>
      <c r="N53" s="77" t="s">
        <v>343</v>
      </c>
      <c r="O53" s="78" t="s">
        <v>343</v>
      </c>
      <c r="P53" s="76" t="s">
        <v>343</v>
      </c>
      <c r="Q53" s="77" t="s">
        <v>343</v>
      </c>
      <c r="R53" s="77" t="s">
        <v>343</v>
      </c>
      <c r="S53" s="77" t="s">
        <v>343</v>
      </c>
      <c r="T53" s="77" t="s">
        <v>343</v>
      </c>
      <c r="U53" s="78" t="s">
        <v>343</v>
      </c>
      <c r="V53" s="178" t="s">
        <v>343</v>
      </c>
      <c r="W53" s="179" t="s">
        <v>343</v>
      </c>
      <c r="X53" s="68" t="s">
        <v>343</v>
      </c>
      <c r="Y53" s="68" t="s">
        <v>343</v>
      </c>
      <c r="Z53" s="68" t="s">
        <v>343</v>
      </c>
      <c r="AA53" s="69" t="s">
        <v>343</v>
      </c>
      <c r="AB53" s="55" t="s">
        <v>343</v>
      </c>
      <c r="AC53" s="56" t="s">
        <v>343</v>
      </c>
      <c r="AD53" s="56" t="s">
        <v>343</v>
      </c>
      <c r="AE53" s="56" t="s">
        <v>343</v>
      </c>
      <c r="AF53" s="56" t="s">
        <v>343</v>
      </c>
      <c r="AG53" s="57" t="s">
        <v>343</v>
      </c>
      <c r="AH53" s="58" t="s">
        <v>343</v>
      </c>
      <c r="AI53" s="59" t="s">
        <v>343</v>
      </c>
      <c r="AJ53" s="59" t="s">
        <v>343</v>
      </c>
      <c r="AK53" s="59" t="s">
        <v>343</v>
      </c>
      <c r="AL53" s="59" t="s">
        <v>343</v>
      </c>
    </row>
    <row r="54" spans="2:38" ht="3" hidden="1" customHeight="1" x14ac:dyDescent="0.25">
      <c r="B54" s="396"/>
      <c r="C54" s="396"/>
      <c r="D54" s="397"/>
      <c r="E54" s="370"/>
      <c r="F54" s="368"/>
      <c r="G54" s="368"/>
      <c r="H54" s="368"/>
      <c r="I54" s="369"/>
      <c r="J54" s="76" t="s">
        <v>343</v>
      </c>
      <c r="K54" s="77" t="s">
        <v>343</v>
      </c>
      <c r="L54" s="77" t="s">
        <v>343</v>
      </c>
      <c r="M54" s="77" t="s">
        <v>343</v>
      </c>
      <c r="N54" s="77" t="s">
        <v>343</v>
      </c>
      <c r="O54" s="78" t="s">
        <v>343</v>
      </c>
      <c r="P54" s="76" t="s">
        <v>343</v>
      </c>
      <c r="Q54" s="77" t="s">
        <v>343</v>
      </c>
      <c r="R54" s="77" t="s">
        <v>343</v>
      </c>
      <c r="S54" s="77" t="s">
        <v>343</v>
      </c>
      <c r="T54" s="77" t="s">
        <v>343</v>
      </c>
      <c r="U54" s="78" t="s">
        <v>343</v>
      </c>
      <c r="V54" s="178" t="s">
        <v>343</v>
      </c>
      <c r="W54" s="179" t="s">
        <v>343</v>
      </c>
      <c r="X54" s="68" t="s">
        <v>343</v>
      </c>
      <c r="Y54" s="68" t="s">
        <v>343</v>
      </c>
      <c r="Z54" s="68" t="s">
        <v>343</v>
      </c>
      <c r="AA54" s="69" t="s">
        <v>343</v>
      </c>
      <c r="AB54" s="55" t="s">
        <v>343</v>
      </c>
      <c r="AC54" s="56" t="s">
        <v>343</v>
      </c>
      <c r="AD54" s="56" t="s">
        <v>343</v>
      </c>
      <c r="AE54" s="56" t="s">
        <v>343</v>
      </c>
      <c r="AF54" s="56" t="s">
        <v>343</v>
      </c>
      <c r="AG54" s="57" t="s">
        <v>343</v>
      </c>
      <c r="AH54" s="58" t="s">
        <v>343</v>
      </c>
      <c r="AI54" s="59" t="s">
        <v>343</v>
      </c>
      <c r="AJ54" s="59" t="s">
        <v>343</v>
      </c>
      <c r="AK54" s="59" t="s">
        <v>343</v>
      </c>
      <c r="AL54" s="59" t="s">
        <v>343</v>
      </c>
    </row>
    <row r="55" spans="2:38" ht="15.75" hidden="1" x14ac:dyDescent="0.25">
      <c r="B55" s="396"/>
      <c r="C55" s="396"/>
      <c r="D55" s="397"/>
      <c r="E55" s="370"/>
      <c r="F55" s="368"/>
      <c r="G55" s="368"/>
      <c r="H55" s="368"/>
      <c r="I55" s="369"/>
      <c r="J55" s="76" t="s">
        <v>343</v>
      </c>
      <c r="K55" s="77" t="s">
        <v>343</v>
      </c>
      <c r="L55" s="77" t="s">
        <v>343</v>
      </c>
      <c r="M55" s="77" t="s">
        <v>343</v>
      </c>
      <c r="N55" s="77" t="s">
        <v>343</v>
      </c>
      <c r="O55" s="78" t="s">
        <v>343</v>
      </c>
      <c r="P55" s="76" t="s">
        <v>343</v>
      </c>
      <c r="Q55" s="77" t="s">
        <v>343</v>
      </c>
      <c r="R55" s="77" t="s">
        <v>343</v>
      </c>
      <c r="S55" s="77" t="s">
        <v>343</v>
      </c>
      <c r="T55" s="77" t="s">
        <v>343</v>
      </c>
      <c r="U55" s="78" t="s">
        <v>343</v>
      </c>
      <c r="V55" s="178" t="s">
        <v>343</v>
      </c>
      <c r="W55" s="179" t="s">
        <v>343</v>
      </c>
      <c r="X55" s="68" t="s">
        <v>343</v>
      </c>
      <c r="Y55" s="68" t="s">
        <v>343</v>
      </c>
      <c r="Z55" s="68" t="s">
        <v>343</v>
      </c>
      <c r="AA55" s="69" t="s">
        <v>343</v>
      </c>
      <c r="AB55" s="55" t="s">
        <v>343</v>
      </c>
      <c r="AC55" s="56" t="s">
        <v>343</v>
      </c>
      <c r="AD55" s="56" t="s">
        <v>343</v>
      </c>
      <c r="AE55" s="56" t="s">
        <v>343</v>
      </c>
      <c r="AF55" s="56" t="s">
        <v>343</v>
      </c>
      <c r="AG55" s="57" t="s">
        <v>343</v>
      </c>
      <c r="AH55" s="58" t="s">
        <v>343</v>
      </c>
      <c r="AI55" s="59" t="s">
        <v>343</v>
      </c>
      <c r="AJ55" s="59" t="s">
        <v>343</v>
      </c>
      <c r="AK55" s="59" t="s">
        <v>343</v>
      </c>
      <c r="AL55" s="59" t="s">
        <v>343</v>
      </c>
    </row>
    <row r="56" spans="2:38" ht="15.75" hidden="1" x14ac:dyDescent="0.25">
      <c r="B56" s="396"/>
      <c r="C56" s="396"/>
      <c r="D56" s="397"/>
      <c r="E56" s="370"/>
      <c r="F56" s="368"/>
      <c r="G56" s="368"/>
      <c r="H56" s="368"/>
      <c r="I56" s="369"/>
      <c r="J56" s="76" t="s">
        <v>343</v>
      </c>
      <c r="K56" s="77" t="s">
        <v>343</v>
      </c>
      <c r="L56" s="77" t="s">
        <v>343</v>
      </c>
      <c r="M56" s="77" t="s">
        <v>343</v>
      </c>
      <c r="N56" s="77" t="s">
        <v>343</v>
      </c>
      <c r="O56" s="78" t="s">
        <v>343</v>
      </c>
      <c r="P56" s="76" t="s">
        <v>343</v>
      </c>
      <c r="Q56" s="77" t="s">
        <v>343</v>
      </c>
      <c r="R56" s="77" t="s">
        <v>343</v>
      </c>
      <c r="S56" s="77" t="s">
        <v>343</v>
      </c>
      <c r="T56" s="77" t="s">
        <v>343</v>
      </c>
      <c r="U56" s="78" t="s">
        <v>343</v>
      </c>
      <c r="V56" s="178" t="s">
        <v>343</v>
      </c>
      <c r="W56" s="179" t="s">
        <v>343</v>
      </c>
      <c r="X56" s="68" t="s">
        <v>343</v>
      </c>
      <c r="Y56" s="68" t="s">
        <v>343</v>
      </c>
      <c r="Z56" s="68" t="s">
        <v>343</v>
      </c>
      <c r="AA56" s="69" t="s">
        <v>343</v>
      </c>
      <c r="AB56" s="55" t="s">
        <v>343</v>
      </c>
      <c r="AC56" s="56" t="s">
        <v>343</v>
      </c>
      <c r="AD56" s="56" t="s">
        <v>343</v>
      </c>
      <c r="AE56" s="56" t="s">
        <v>343</v>
      </c>
      <c r="AF56" s="56" t="s">
        <v>343</v>
      </c>
      <c r="AG56" s="57" t="s">
        <v>343</v>
      </c>
      <c r="AH56" s="58" t="s">
        <v>343</v>
      </c>
      <c r="AI56" s="59" t="s">
        <v>343</v>
      </c>
      <c r="AJ56" s="59" t="s">
        <v>343</v>
      </c>
      <c r="AK56" s="59" t="s">
        <v>343</v>
      </c>
      <c r="AL56" s="59" t="s">
        <v>343</v>
      </c>
    </row>
    <row r="57" spans="2:38" ht="16.5" thickBot="1" x14ac:dyDescent="0.3">
      <c r="B57" s="396"/>
      <c r="C57" s="396"/>
      <c r="D57" s="397"/>
      <c r="E57" s="371"/>
      <c r="F57" s="372"/>
      <c r="G57" s="372"/>
      <c r="H57" s="372"/>
      <c r="I57" s="373"/>
      <c r="J57" s="79" t="s">
        <v>343</v>
      </c>
      <c r="K57" s="80" t="s">
        <v>343</v>
      </c>
      <c r="L57" s="80" t="s">
        <v>343</v>
      </c>
      <c r="M57" s="80" t="s">
        <v>343</v>
      </c>
      <c r="N57" s="80" t="s">
        <v>343</v>
      </c>
      <c r="O57" s="81" t="s">
        <v>343</v>
      </c>
      <c r="P57" s="79" t="s">
        <v>343</v>
      </c>
      <c r="Q57" s="80" t="s">
        <v>343</v>
      </c>
      <c r="R57" s="80" t="s">
        <v>343</v>
      </c>
      <c r="S57" s="80" t="s">
        <v>343</v>
      </c>
      <c r="T57" s="80" t="s">
        <v>343</v>
      </c>
      <c r="U57" s="81" t="s">
        <v>343</v>
      </c>
      <c r="V57" s="181" t="s">
        <v>343</v>
      </c>
      <c r="W57" s="182" t="s">
        <v>343</v>
      </c>
      <c r="X57" s="71" t="s">
        <v>343</v>
      </c>
      <c r="Y57" s="71" t="s">
        <v>343</v>
      </c>
      <c r="Z57" s="71" t="s">
        <v>343</v>
      </c>
      <c r="AA57" s="72" t="s">
        <v>343</v>
      </c>
      <c r="AB57" s="60" t="s">
        <v>343</v>
      </c>
      <c r="AC57" s="61" t="s">
        <v>343</v>
      </c>
      <c r="AD57" s="61" t="s">
        <v>343</v>
      </c>
      <c r="AE57" s="61" t="s">
        <v>343</v>
      </c>
      <c r="AF57" s="61" t="s">
        <v>343</v>
      </c>
      <c r="AG57" s="62" t="s">
        <v>343</v>
      </c>
      <c r="AH57" s="58" t="s">
        <v>343</v>
      </c>
      <c r="AI57" s="59" t="s">
        <v>343</v>
      </c>
      <c r="AJ57" s="59" t="s">
        <v>343</v>
      </c>
      <c r="AK57" s="59" t="s">
        <v>343</v>
      </c>
      <c r="AL57" s="59" t="s">
        <v>343</v>
      </c>
    </row>
    <row r="58" spans="2:38" ht="15" customHeight="1" x14ac:dyDescent="0.25">
      <c r="J58" s="364" t="s">
        <v>355</v>
      </c>
      <c r="K58" s="365"/>
      <c r="L58" s="365"/>
      <c r="M58" s="365"/>
      <c r="N58" s="365"/>
      <c r="O58" s="366"/>
      <c r="P58" s="364" t="s">
        <v>356</v>
      </c>
      <c r="Q58" s="365"/>
      <c r="R58" s="365"/>
      <c r="S58" s="365"/>
      <c r="T58" s="365"/>
      <c r="U58" s="366"/>
      <c r="V58" s="364" t="s">
        <v>357</v>
      </c>
      <c r="W58" s="365"/>
      <c r="X58" s="365"/>
      <c r="Y58" s="365"/>
      <c r="Z58" s="365"/>
      <c r="AA58" s="366"/>
      <c r="AB58" s="364" t="s">
        <v>358</v>
      </c>
      <c r="AC58" s="392"/>
      <c r="AD58" s="365"/>
      <c r="AE58" s="365"/>
      <c r="AF58" s="365"/>
      <c r="AG58" s="365"/>
      <c r="AH58" s="364" t="s">
        <v>359</v>
      </c>
      <c r="AI58" s="365"/>
      <c r="AJ58" s="365"/>
      <c r="AK58" s="365"/>
      <c r="AL58" s="366"/>
    </row>
    <row r="59" spans="2:38" ht="15" customHeight="1" x14ac:dyDescent="0.25">
      <c r="J59" s="370"/>
      <c r="K59" s="368"/>
      <c r="L59" s="368"/>
      <c r="M59" s="368"/>
      <c r="N59" s="368"/>
      <c r="O59" s="369"/>
      <c r="P59" s="370"/>
      <c r="Q59" s="368"/>
      <c r="R59" s="368"/>
      <c r="S59" s="368"/>
      <c r="T59" s="368"/>
      <c r="U59" s="369"/>
      <c r="V59" s="370"/>
      <c r="W59" s="368"/>
      <c r="X59" s="368"/>
      <c r="Y59" s="368"/>
      <c r="Z59" s="368"/>
      <c r="AA59" s="369"/>
      <c r="AB59" s="370"/>
      <c r="AC59" s="368"/>
      <c r="AD59" s="368"/>
      <c r="AE59" s="368"/>
      <c r="AF59" s="368"/>
      <c r="AG59" s="368"/>
      <c r="AH59" s="367"/>
      <c r="AI59" s="368"/>
      <c r="AJ59" s="368"/>
      <c r="AK59" s="368"/>
      <c r="AL59" s="369"/>
    </row>
    <row r="60" spans="2:38" ht="15" customHeight="1" x14ac:dyDescent="0.25">
      <c r="J60" s="370"/>
      <c r="K60" s="368"/>
      <c r="L60" s="368"/>
      <c r="M60" s="368"/>
      <c r="N60" s="368"/>
      <c r="O60" s="369"/>
      <c r="P60" s="370"/>
      <c r="Q60" s="368"/>
      <c r="R60" s="368"/>
      <c r="S60" s="368"/>
      <c r="T60" s="368"/>
      <c r="U60" s="369"/>
      <c r="V60" s="370"/>
      <c r="W60" s="368"/>
      <c r="X60" s="368"/>
      <c r="Y60" s="368"/>
      <c r="Z60" s="368"/>
      <c r="AA60" s="369"/>
      <c r="AB60" s="370"/>
      <c r="AC60" s="368"/>
      <c r="AD60" s="368"/>
      <c r="AE60" s="368"/>
      <c r="AF60" s="368"/>
      <c r="AG60" s="368"/>
      <c r="AH60" s="367"/>
      <c r="AI60" s="368"/>
      <c r="AJ60" s="368"/>
      <c r="AK60" s="368"/>
      <c r="AL60" s="369"/>
    </row>
    <row r="61" spans="2:38" ht="15" customHeight="1" x14ac:dyDescent="0.25">
      <c r="J61" s="370"/>
      <c r="K61" s="368"/>
      <c r="L61" s="368"/>
      <c r="M61" s="368"/>
      <c r="N61" s="368"/>
      <c r="O61" s="369"/>
      <c r="P61" s="370"/>
      <c r="Q61" s="368"/>
      <c r="R61" s="368"/>
      <c r="S61" s="368"/>
      <c r="T61" s="368"/>
      <c r="U61" s="369"/>
      <c r="V61" s="370"/>
      <c r="W61" s="368"/>
      <c r="X61" s="368"/>
      <c r="Y61" s="368"/>
      <c r="Z61" s="368"/>
      <c r="AA61" s="369"/>
      <c r="AB61" s="370"/>
      <c r="AC61" s="368"/>
      <c r="AD61" s="368"/>
      <c r="AE61" s="368"/>
      <c r="AF61" s="368"/>
      <c r="AG61" s="368"/>
      <c r="AH61" s="370"/>
      <c r="AI61" s="368"/>
      <c r="AJ61" s="368"/>
      <c r="AK61" s="368"/>
      <c r="AL61" s="369"/>
    </row>
    <row r="62" spans="2:38" ht="15" customHeight="1" x14ac:dyDescent="0.25">
      <c r="J62" s="370"/>
      <c r="K62" s="368"/>
      <c r="L62" s="368"/>
      <c r="M62" s="368"/>
      <c r="N62" s="368"/>
      <c r="O62" s="369"/>
      <c r="P62" s="370"/>
      <c r="Q62" s="368"/>
      <c r="R62" s="368"/>
      <c r="S62" s="368"/>
      <c r="T62" s="368"/>
      <c r="U62" s="369"/>
      <c r="V62" s="370"/>
      <c r="W62" s="368"/>
      <c r="X62" s="368"/>
      <c r="Y62" s="368"/>
      <c r="Z62" s="368"/>
      <c r="AA62" s="369"/>
      <c r="AB62" s="370"/>
      <c r="AC62" s="368"/>
      <c r="AD62" s="368"/>
      <c r="AE62" s="368"/>
      <c r="AF62" s="368"/>
      <c r="AG62" s="368"/>
      <c r="AH62" s="370"/>
      <c r="AI62" s="368"/>
      <c r="AJ62" s="368"/>
      <c r="AK62" s="368"/>
      <c r="AL62" s="369"/>
    </row>
    <row r="63" spans="2:38" ht="28.5" customHeight="1" thickBot="1" x14ac:dyDescent="0.3">
      <c r="J63" s="371"/>
      <c r="K63" s="372"/>
      <c r="L63" s="372"/>
      <c r="M63" s="372"/>
      <c r="N63" s="372"/>
      <c r="O63" s="373"/>
      <c r="P63" s="371"/>
      <c r="Q63" s="372"/>
      <c r="R63" s="372"/>
      <c r="S63" s="372"/>
      <c r="T63" s="372"/>
      <c r="U63" s="373"/>
      <c r="V63" s="371"/>
      <c r="W63" s="372"/>
      <c r="X63" s="372"/>
      <c r="Y63" s="372"/>
      <c r="Z63" s="372"/>
      <c r="AA63" s="373"/>
      <c r="AB63" s="371"/>
      <c r="AC63" s="372"/>
      <c r="AD63" s="372"/>
      <c r="AE63" s="372"/>
      <c r="AF63" s="372"/>
      <c r="AG63" s="372"/>
      <c r="AH63" s="371"/>
      <c r="AI63" s="372"/>
      <c r="AJ63" s="372"/>
      <c r="AK63" s="372"/>
      <c r="AL63" s="373"/>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Z61"/>
  <sheetViews>
    <sheetView workbookViewId="0">
      <selection activeCell="Q15" sqref="Q15"/>
    </sheetView>
  </sheetViews>
  <sheetFormatPr baseColWidth="10" defaultColWidth="11.42578125" defaultRowHeight="15" x14ac:dyDescent="0.25"/>
  <cols>
    <col min="2" max="2" width="25.5703125" customWidth="1"/>
    <col min="6" max="6" width="27.42578125" customWidth="1"/>
    <col min="7" max="7" width="24.7109375" style="122" customWidth="1"/>
    <col min="8" max="8" width="11.42578125" style="122"/>
    <col min="9" max="9" width="18.28515625" style="122" customWidth="1"/>
    <col min="10" max="12" width="11.42578125" style="122"/>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22" t="s">
        <v>360</v>
      </c>
      <c r="H1" s="122" t="s">
        <v>361</v>
      </c>
    </row>
    <row r="4" spans="2:26" x14ac:dyDescent="0.25">
      <c r="B4" t="s">
        <v>362</v>
      </c>
      <c r="C4" t="s">
        <v>352</v>
      </c>
      <c r="F4" t="s">
        <v>312</v>
      </c>
      <c r="G4" s="121" t="s">
        <v>363</v>
      </c>
      <c r="H4" s="121">
        <v>0.2</v>
      </c>
      <c r="I4" s="121"/>
      <c r="K4" s="121"/>
      <c r="Q4" t="s">
        <v>364</v>
      </c>
      <c r="R4" s="121">
        <v>0.5</v>
      </c>
      <c r="S4" s="122" t="s">
        <v>238</v>
      </c>
      <c r="T4" s="121">
        <v>0.3</v>
      </c>
      <c r="U4" s="122" t="s">
        <v>253</v>
      </c>
      <c r="V4" s="121">
        <v>0.4</v>
      </c>
      <c r="W4" s="122" t="s">
        <v>256</v>
      </c>
    </row>
    <row r="5" spans="2:26" x14ac:dyDescent="0.25">
      <c r="B5" t="s">
        <v>365</v>
      </c>
      <c r="C5" t="s">
        <v>352</v>
      </c>
      <c r="F5" t="s">
        <v>316</v>
      </c>
      <c r="G5" s="121" t="s">
        <v>363</v>
      </c>
      <c r="H5" s="121">
        <v>0.2</v>
      </c>
      <c r="I5" s="121"/>
      <c r="K5" s="121"/>
      <c r="Q5" t="s">
        <v>366</v>
      </c>
      <c r="R5" s="121">
        <v>0.45</v>
      </c>
      <c r="S5" s="122" t="s">
        <v>238</v>
      </c>
      <c r="T5" s="121">
        <v>0.36</v>
      </c>
      <c r="U5" s="122" t="s">
        <v>253</v>
      </c>
      <c r="V5" s="121">
        <v>0.4</v>
      </c>
      <c r="W5" s="122" t="s">
        <v>256</v>
      </c>
    </row>
    <row r="6" spans="2:26" x14ac:dyDescent="0.25">
      <c r="B6" t="s">
        <v>367</v>
      </c>
      <c r="C6" t="s">
        <v>256</v>
      </c>
      <c r="F6" t="s">
        <v>318</v>
      </c>
      <c r="G6" s="121" t="s">
        <v>240</v>
      </c>
      <c r="H6" s="121">
        <v>0.6</v>
      </c>
      <c r="I6" s="121" t="s">
        <v>368</v>
      </c>
      <c r="K6" s="121"/>
      <c r="Q6" t="s">
        <v>369</v>
      </c>
      <c r="R6" s="121">
        <v>0.4</v>
      </c>
      <c r="S6" s="122" t="s">
        <v>238</v>
      </c>
      <c r="T6" s="121">
        <v>0.36</v>
      </c>
      <c r="U6" s="122" t="s">
        <v>253</v>
      </c>
      <c r="V6" s="121">
        <v>0.4</v>
      </c>
      <c r="W6" s="122" t="s">
        <v>256</v>
      </c>
    </row>
    <row r="7" spans="2:26" x14ac:dyDescent="0.25">
      <c r="B7" t="s">
        <v>370</v>
      </c>
      <c r="C7" t="s">
        <v>371</v>
      </c>
      <c r="G7" s="121"/>
      <c r="I7" s="121"/>
      <c r="K7" s="121"/>
      <c r="Q7" t="s">
        <v>372</v>
      </c>
      <c r="R7" s="121">
        <v>0.35</v>
      </c>
      <c r="S7" s="122" t="s">
        <v>240</v>
      </c>
      <c r="T7" s="121">
        <v>0.42</v>
      </c>
      <c r="U7" s="122" t="s">
        <v>253</v>
      </c>
      <c r="V7" s="121">
        <v>0.4</v>
      </c>
      <c r="W7" s="122" t="s">
        <v>256</v>
      </c>
    </row>
    <row r="8" spans="2:26" x14ac:dyDescent="0.25">
      <c r="B8" t="s">
        <v>373</v>
      </c>
      <c r="C8" t="s">
        <v>344</v>
      </c>
      <c r="G8" s="121"/>
      <c r="I8" s="121"/>
      <c r="K8" s="121"/>
      <c r="Q8" t="s">
        <v>374</v>
      </c>
      <c r="R8" s="121">
        <v>0.35</v>
      </c>
      <c r="S8" s="122" t="s">
        <v>240</v>
      </c>
      <c r="T8" s="121">
        <v>0.6</v>
      </c>
      <c r="U8" s="122" t="s">
        <v>253</v>
      </c>
      <c r="V8" s="121">
        <v>0.26</v>
      </c>
      <c r="W8" s="122" t="s">
        <v>256</v>
      </c>
    </row>
    <row r="9" spans="2:26" x14ac:dyDescent="0.25">
      <c r="B9" t="s">
        <v>375</v>
      </c>
      <c r="C9" t="s">
        <v>352</v>
      </c>
      <c r="G9" s="121"/>
      <c r="I9" s="121"/>
      <c r="K9" s="121"/>
      <c r="Q9" t="s">
        <v>376</v>
      </c>
      <c r="R9" s="121">
        <v>0.3</v>
      </c>
      <c r="S9" s="122" t="s">
        <v>240</v>
      </c>
      <c r="T9" s="121">
        <v>0.6</v>
      </c>
      <c r="U9" s="122" t="s">
        <v>253</v>
      </c>
      <c r="V9" s="121">
        <v>0.3</v>
      </c>
      <c r="W9" s="122" t="s">
        <v>256</v>
      </c>
    </row>
    <row r="10" spans="2:26" x14ac:dyDescent="0.25">
      <c r="B10" t="s">
        <v>377</v>
      </c>
      <c r="C10" t="s">
        <v>256</v>
      </c>
    </row>
    <row r="11" spans="2:26" x14ac:dyDescent="0.25">
      <c r="B11" t="s">
        <v>378</v>
      </c>
      <c r="C11" t="s">
        <v>256</v>
      </c>
      <c r="F11" t="s">
        <v>362</v>
      </c>
      <c r="G11" s="122" t="s">
        <v>236</v>
      </c>
      <c r="H11" s="121">
        <v>0.1</v>
      </c>
      <c r="I11" s="122" t="s">
        <v>363</v>
      </c>
      <c r="J11" s="121">
        <v>0.2</v>
      </c>
      <c r="K11" s="122" t="s">
        <v>352</v>
      </c>
    </row>
    <row r="12" spans="2:26" x14ac:dyDescent="0.25">
      <c r="B12" t="s">
        <v>379</v>
      </c>
      <c r="C12" t="s">
        <v>371</v>
      </c>
      <c r="F12" t="s">
        <v>365</v>
      </c>
      <c r="G12" s="122" t="s">
        <v>236</v>
      </c>
      <c r="H12" s="121">
        <v>0.1</v>
      </c>
      <c r="I12" s="122" t="s">
        <v>253</v>
      </c>
      <c r="J12" s="121">
        <v>0.4</v>
      </c>
      <c r="K12" s="122" t="s">
        <v>352</v>
      </c>
      <c r="Q12" t="s">
        <v>380</v>
      </c>
      <c r="R12" t="s">
        <v>381</v>
      </c>
      <c r="S12" s="122" t="s">
        <v>185</v>
      </c>
      <c r="T12" t="s">
        <v>314</v>
      </c>
      <c r="U12" s="122" t="s">
        <v>320</v>
      </c>
      <c r="V12" t="s">
        <v>382</v>
      </c>
      <c r="W12" s="122" t="s">
        <v>361</v>
      </c>
      <c r="X12" t="s">
        <v>360</v>
      </c>
      <c r="Y12" s="122" t="s">
        <v>361</v>
      </c>
      <c r="Z12" t="s">
        <v>383</v>
      </c>
    </row>
    <row r="13" spans="2:26" x14ac:dyDescent="0.25">
      <c r="B13" t="s">
        <v>384</v>
      </c>
      <c r="C13" t="s">
        <v>344</v>
      </c>
      <c r="F13" t="s">
        <v>367</v>
      </c>
      <c r="G13" s="122" t="s">
        <v>236</v>
      </c>
      <c r="H13" s="121">
        <v>0.1</v>
      </c>
      <c r="I13" s="122" t="s">
        <v>256</v>
      </c>
      <c r="J13" s="121">
        <v>0.6</v>
      </c>
      <c r="K13" s="122" t="s">
        <v>256</v>
      </c>
      <c r="Q13" t="s">
        <v>236</v>
      </c>
      <c r="R13" t="s">
        <v>363</v>
      </c>
      <c r="S13" t="s">
        <v>352</v>
      </c>
      <c r="T13" t="s">
        <v>312</v>
      </c>
      <c r="U13" t="s">
        <v>307</v>
      </c>
      <c r="V13" t="s">
        <v>236</v>
      </c>
      <c r="W13" s="120">
        <v>0.1</v>
      </c>
      <c r="X13" t="s">
        <v>363</v>
      </c>
      <c r="Y13" s="120">
        <v>0.2</v>
      </c>
      <c r="Z13" t="s">
        <v>352</v>
      </c>
    </row>
    <row r="14" spans="2:26" x14ac:dyDescent="0.25">
      <c r="B14" t="s">
        <v>385</v>
      </c>
      <c r="C14" t="s">
        <v>256</v>
      </c>
      <c r="F14" t="s">
        <v>370</v>
      </c>
      <c r="G14" s="122" t="s">
        <v>236</v>
      </c>
      <c r="H14" s="121">
        <v>0.1</v>
      </c>
      <c r="I14" s="122" t="s">
        <v>260</v>
      </c>
      <c r="J14" s="121">
        <v>0.8</v>
      </c>
      <c r="K14" s="122" t="s">
        <v>347</v>
      </c>
      <c r="Q14" t="s">
        <v>236</v>
      </c>
      <c r="R14" t="s">
        <v>253</v>
      </c>
      <c r="S14" t="s">
        <v>352</v>
      </c>
      <c r="T14" t="s">
        <v>312</v>
      </c>
      <c r="U14" t="s">
        <v>307</v>
      </c>
      <c r="V14" t="s">
        <v>236</v>
      </c>
      <c r="W14" s="120">
        <v>0.1</v>
      </c>
      <c r="X14" t="s">
        <v>253</v>
      </c>
      <c r="Y14" s="120">
        <v>0.4</v>
      </c>
      <c r="Z14" t="s">
        <v>352</v>
      </c>
    </row>
    <row r="15" spans="2:26" x14ac:dyDescent="0.25">
      <c r="B15" t="s">
        <v>386</v>
      </c>
      <c r="C15" t="s">
        <v>256</v>
      </c>
      <c r="F15" t="s">
        <v>373</v>
      </c>
      <c r="G15" s="122" t="s">
        <v>236</v>
      </c>
      <c r="H15" s="121">
        <v>0.1</v>
      </c>
      <c r="I15" s="122" t="s">
        <v>264</v>
      </c>
      <c r="J15" s="121">
        <v>1</v>
      </c>
      <c r="K15" s="122" t="s">
        <v>344</v>
      </c>
      <c r="Q15" t="s">
        <v>236</v>
      </c>
      <c r="R15" t="s">
        <v>256</v>
      </c>
      <c r="S15" t="s">
        <v>256</v>
      </c>
      <c r="T15" t="s">
        <v>312</v>
      </c>
      <c r="U15" t="s">
        <v>307</v>
      </c>
      <c r="V15" t="s">
        <v>236</v>
      </c>
      <c r="W15" s="120">
        <v>0.1</v>
      </c>
      <c r="X15" t="s">
        <v>256</v>
      </c>
      <c r="Y15" s="120">
        <v>0.6</v>
      </c>
      <c r="Z15" t="s">
        <v>256</v>
      </c>
    </row>
    <row r="16" spans="2:26" x14ac:dyDescent="0.25">
      <c r="B16" t="s">
        <v>387</v>
      </c>
      <c r="C16" t="s">
        <v>256</v>
      </c>
      <c r="F16" t="s">
        <v>375</v>
      </c>
      <c r="G16" s="122" t="s">
        <v>236</v>
      </c>
      <c r="H16" s="121">
        <v>0.2</v>
      </c>
      <c r="I16" s="122" t="s">
        <v>363</v>
      </c>
      <c r="J16" s="121">
        <v>0.2</v>
      </c>
      <c r="K16" s="122" t="s">
        <v>352</v>
      </c>
      <c r="T16" t="s">
        <v>312</v>
      </c>
      <c r="U16" t="s">
        <v>307</v>
      </c>
    </row>
    <row r="17" spans="2:21" x14ac:dyDescent="0.25">
      <c r="B17" t="s">
        <v>388</v>
      </c>
      <c r="C17" t="s">
        <v>371</v>
      </c>
      <c r="F17" t="s">
        <v>377</v>
      </c>
      <c r="G17" s="122" t="s">
        <v>236</v>
      </c>
      <c r="H17" s="121">
        <v>0.2</v>
      </c>
      <c r="I17" s="122" t="s">
        <v>253</v>
      </c>
      <c r="J17" s="121">
        <v>0.4</v>
      </c>
      <c r="K17" s="122" t="s">
        <v>352</v>
      </c>
      <c r="R17" s="121">
        <v>0.5</v>
      </c>
      <c r="S17" s="120">
        <v>0.5</v>
      </c>
      <c r="T17" t="s">
        <v>312</v>
      </c>
      <c r="U17" t="s">
        <v>307</v>
      </c>
    </row>
    <row r="18" spans="2:21" x14ac:dyDescent="0.25">
      <c r="B18" t="s">
        <v>389</v>
      </c>
      <c r="C18" t="s">
        <v>344</v>
      </c>
      <c r="F18" t="s">
        <v>378</v>
      </c>
      <c r="G18" s="122" t="s">
        <v>236</v>
      </c>
      <c r="H18" s="121">
        <v>0.2</v>
      </c>
      <c r="I18" s="122" t="s">
        <v>256</v>
      </c>
      <c r="J18" s="121">
        <v>0.6</v>
      </c>
      <c r="K18" s="122" t="s">
        <v>256</v>
      </c>
      <c r="R18" s="121">
        <v>0.45</v>
      </c>
      <c r="S18" s="120">
        <v>0.35</v>
      </c>
      <c r="T18" t="s">
        <v>312</v>
      </c>
      <c r="U18" t="s">
        <v>307</v>
      </c>
    </row>
    <row r="19" spans="2:21" x14ac:dyDescent="0.25">
      <c r="B19" t="s">
        <v>390</v>
      </c>
      <c r="C19" t="s">
        <v>256</v>
      </c>
      <c r="F19" t="s">
        <v>379</v>
      </c>
      <c r="G19" s="122" t="s">
        <v>236</v>
      </c>
      <c r="H19" s="121">
        <v>0.2</v>
      </c>
      <c r="I19" s="122" t="s">
        <v>260</v>
      </c>
      <c r="J19" s="121">
        <v>0.8</v>
      </c>
      <c r="K19" s="122" t="s">
        <v>347</v>
      </c>
      <c r="R19" s="121">
        <v>0.4</v>
      </c>
      <c r="T19" t="s">
        <v>312</v>
      </c>
      <c r="U19" t="s">
        <v>307</v>
      </c>
    </row>
    <row r="20" spans="2:21" x14ac:dyDescent="0.25">
      <c r="B20" t="s">
        <v>391</v>
      </c>
      <c r="C20" t="s">
        <v>256</v>
      </c>
      <c r="F20" t="s">
        <v>384</v>
      </c>
      <c r="G20" s="122" t="s">
        <v>236</v>
      </c>
      <c r="H20" s="121">
        <v>0.2</v>
      </c>
      <c r="I20" s="122" t="s">
        <v>264</v>
      </c>
      <c r="J20" s="121">
        <v>1</v>
      </c>
      <c r="K20" s="122" t="s">
        <v>344</v>
      </c>
      <c r="R20" s="121">
        <v>0.35</v>
      </c>
      <c r="T20" t="s">
        <v>312</v>
      </c>
      <c r="U20" t="s">
        <v>307</v>
      </c>
    </row>
    <row r="21" spans="2:21" x14ac:dyDescent="0.25">
      <c r="B21" t="s">
        <v>392</v>
      </c>
      <c r="C21" t="s">
        <v>371</v>
      </c>
      <c r="F21" t="s">
        <v>385</v>
      </c>
      <c r="G21" s="122" t="s">
        <v>238</v>
      </c>
      <c r="H21" s="121">
        <v>0.3</v>
      </c>
      <c r="I21" s="122" t="s">
        <v>363</v>
      </c>
      <c r="J21" s="121">
        <v>0.2</v>
      </c>
      <c r="K21" s="122" t="s">
        <v>352</v>
      </c>
      <c r="R21" s="121">
        <v>0.35</v>
      </c>
      <c r="T21" t="s">
        <v>312</v>
      </c>
      <c r="U21" t="s">
        <v>307</v>
      </c>
    </row>
    <row r="22" spans="2:21" x14ac:dyDescent="0.25">
      <c r="B22" t="s">
        <v>393</v>
      </c>
      <c r="C22" t="s">
        <v>371</v>
      </c>
      <c r="F22" t="s">
        <v>386</v>
      </c>
      <c r="G22" s="122" t="s">
        <v>238</v>
      </c>
      <c r="H22" s="121">
        <v>0.3</v>
      </c>
      <c r="I22" s="122" t="s">
        <v>253</v>
      </c>
      <c r="J22" s="121">
        <v>0.4</v>
      </c>
      <c r="K22" s="122" t="s">
        <v>256</v>
      </c>
      <c r="R22" s="121">
        <v>0.3</v>
      </c>
      <c r="T22" t="s">
        <v>312</v>
      </c>
      <c r="U22" t="s">
        <v>307</v>
      </c>
    </row>
    <row r="23" spans="2:21" x14ac:dyDescent="0.25">
      <c r="B23" t="s">
        <v>394</v>
      </c>
      <c r="C23" t="s">
        <v>344</v>
      </c>
      <c r="F23" t="s">
        <v>387</v>
      </c>
      <c r="G23" s="122" t="s">
        <v>238</v>
      </c>
      <c r="H23" s="121">
        <v>0.3</v>
      </c>
      <c r="I23" s="122" t="s">
        <v>256</v>
      </c>
      <c r="J23" s="121">
        <v>0.6</v>
      </c>
      <c r="K23" s="122" t="s">
        <v>256</v>
      </c>
      <c r="T23" t="s">
        <v>312</v>
      </c>
      <c r="U23" t="s">
        <v>307</v>
      </c>
    </row>
    <row r="24" spans="2:21" x14ac:dyDescent="0.25">
      <c r="B24" t="s">
        <v>395</v>
      </c>
      <c r="C24" t="s">
        <v>371</v>
      </c>
      <c r="F24" t="s">
        <v>388</v>
      </c>
      <c r="G24" s="122" t="s">
        <v>238</v>
      </c>
      <c r="H24" s="121">
        <v>0.3</v>
      </c>
      <c r="I24" s="122" t="s">
        <v>260</v>
      </c>
      <c r="J24" s="121">
        <v>0.8</v>
      </c>
      <c r="K24" s="122" t="s">
        <v>347</v>
      </c>
      <c r="T24" t="s">
        <v>312</v>
      </c>
      <c r="U24" t="s">
        <v>307</v>
      </c>
    </row>
    <row r="25" spans="2:21" x14ac:dyDescent="0.25">
      <c r="B25" t="s">
        <v>396</v>
      </c>
      <c r="C25" t="s">
        <v>371</v>
      </c>
      <c r="F25" t="s">
        <v>389</v>
      </c>
      <c r="G25" s="122" t="s">
        <v>238</v>
      </c>
      <c r="H25" s="121">
        <v>0.3</v>
      </c>
      <c r="I25" s="122" t="s">
        <v>264</v>
      </c>
      <c r="J25" s="121">
        <v>1</v>
      </c>
      <c r="K25" s="122" t="s">
        <v>344</v>
      </c>
    </row>
    <row r="26" spans="2:21" x14ac:dyDescent="0.25">
      <c r="B26" t="s">
        <v>397</v>
      </c>
      <c r="C26" t="s">
        <v>371</v>
      </c>
      <c r="F26" t="s">
        <v>390</v>
      </c>
      <c r="G26" s="122" t="s">
        <v>238</v>
      </c>
      <c r="H26" s="121">
        <v>0.4</v>
      </c>
      <c r="I26" s="122" t="s">
        <v>363</v>
      </c>
      <c r="J26" s="121">
        <v>0.2</v>
      </c>
      <c r="K26" s="122" t="s">
        <v>352</v>
      </c>
    </row>
    <row r="27" spans="2:21" x14ac:dyDescent="0.25">
      <c r="B27" t="s">
        <v>398</v>
      </c>
      <c r="C27" t="s">
        <v>371</v>
      </c>
      <c r="F27" t="s">
        <v>391</v>
      </c>
      <c r="G27" s="122" t="s">
        <v>238</v>
      </c>
      <c r="H27" s="121">
        <v>0.4</v>
      </c>
      <c r="I27" s="122" t="s">
        <v>253</v>
      </c>
      <c r="J27" s="121">
        <v>0.4</v>
      </c>
      <c r="K27" s="122" t="s">
        <v>256</v>
      </c>
    </row>
    <row r="28" spans="2:21" x14ac:dyDescent="0.25">
      <c r="B28" t="s">
        <v>399</v>
      </c>
      <c r="C28" t="s">
        <v>344</v>
      </c>
      <c r="F28" t="s">
        <v>392</v>
      </c>
      <c r="G28" s="122" t="s">
        <v>238</v>
      </c>
      <c r="H28" s="121">
        <v>0.4</v>
      </c>
      <c r="I28" s="122" t="s">
        <v>256</v>
      </c>
      <c r="J28" s="121">
        <v>0.6</v>
      </c>
      <c r="K28" s="122" t="s">
        <v>256</v>
      </c>
    </row>
    <row r="29" spans="2:21" x14ac:dyDescent="0.25">
      <c r="F29" t="s">
        <v>393</v>
      </c>
      <c r="G29" s="122" t="s">
        <v>238</v>
      </c>
      <c r="H29" s="121">
        <v>0.4</v>
      </c>
      <c r="I29" s="122" t="s">
        <v>260</v>
      </c>
      <c r="J29" s="121">
        <v>0.8</v>
      </c>
      <c r="K29" s="122" t="s">
        <v>347</v>
      </c>
    </row>
    <row r="30" spans="2:21" x14ac:dyDescent="0.25">
      <c r="F30" t="s">
        <v>394</v>
      </c>
      <c r="G30" s="122" t="s">
        <v>238</v>
      </c>
      <c r="H30" s="121">
        <v>0.4</v>
      </c>
      <c r="I30" s="122" t="s">
        <v>264</v>
      </c>
      <c r="J30" s="121">
        <v>1</v>
      </c>
      <c r="K30" s="122" t="s">
        <v>344</v>
      </c>
    </row>
    <row r="31" spans="2:21" x14ac:dyDescent="0.25">
      <c r="F31" t="s">
        <v>400</v>
      </c>
      <c r="G31" s="122" t="s">
        <v>240</v>
      </c>
      <c r="H31" s="121">
        <v>0.5</v>
      </c>
      <c r="I31" s="122" t="s">
        <v>363</v>
      </c>
      <c r="J31" s="121">
        <v>0.2</v>
      </c>
      <c r="K31" s="122" t="s">
        <v>256</v>
      </c>
    </row>
    <row r="32" spans="2:21" x14ac:dyDescent="0.25">
      <c r="F32" t="s">
        <v>401</v>
      </c>
      <c r="G32" s="122" t="s">
        <v>240</v>
      </c>
      <c r="H32" s="121">
        <v>0.5</v>
      </c>
      <c r="I32" s="122" t="s">
        <v>253</v>
      </c>
      <c r="J32" s="121">
        <v>0.4</v>
      </c>
      <c r="K32" s="122" t="s">
        <v>256</v>
      </c>
    </row>
    <row r="33" spans="6:11" x14ac:dyDescent="0.25">
      <c r="F33" t="s">
        <v>402</v>
      </c>
      <c r="G33" s="122" t="s">
        <v>240</v>
      </c>
      <c r="H33" s="121">
        <v>0.5</v>
      </c>
      <c r="I33" s="122" t="s">
        <v>256</v>
      </c>
      <c r="J33" s="121">
        <v>0.6</v>
      </c>
      <c r="K33" s="122" t="s">
        <v>256</v>
      </c>
    </row>
    <row r="34" spans="6:11" x14ac:dyDescent="0.25">
      <c r="F34" t="s">
        <v>403</v>
      </c>
      <c r="G34" s="122" t="s">
        <v>240</v>
      </c>
      <c r="H34" s="121">
        <v>0.5</v>
      </c>
      <c r="I34" s="122" t="s">
        <v>260</v>
      </c>
      <c r="J34" s="121">
        <v>0.8</v>
      </c>
      <c r="K34" s="122" t="s">
        <v>347</v>
      </c>
    </row>
    <row r="35" spans="6:11" x14ac:dyDescent="0.25">
      <c r="F35" t="s">
        <v>404</v>
      </c>
      <c r="G35" s="122" t="s">
        <v>240</v>
      </c>
      <c r="H35" s="121">
        <v>0.5</v>
      </c>
      <c r="I35" s="122" t="s">
        <v>264</v>
      </c>
      <c r="J35" s="121">
        <v>1</v>
      </c>
      <c r="K35" s="122" t="s">
        <v>344</v>
      </c>
    </row>
    <row r="37" spans="6:11" ht="45" x14ac:dyDescent="0.25">
      <c r="G37" s="123" t="s">
        <v>405</v>
      </c>
    </row>
    <row r="38" spans="6:11" ht="105" x14ac:dyDescent="0.25">
      <c r="G38" s="123" t="s">
        <v>406</v>
      </c>
    </row>
    <row r="39" spans="6:11" ht="75" x14ac:dyDescent="0.25">
      <c r="G39" s="123" t="s">
        <v>407</v>
      </c>
    </row>
    <row r="40" spans="6:11" ht="75" x14ac:dyDescent="0.25">
      <c r="G40" s="123" t="s">
        <v>408</v>
      </c>
    </row>
    <row r="41" spans="6:11" ht="75" x14ac:dyDescent="0.25">
      <c r="G41" s="123" t="s">
        <v>409</v>
      </c>
    </row>
    <row r="42" spans="6:11" ht="45" x14ac:dyDescent="0.25">
      <c r="G42" s="123" t="s">
        <v>410</v>
      </c>
    </row>
    <row r="43" spans="6:11" ht="105" x14ac:dyDescent="0.25">
      <c r="G43" s="123" t="s">
        <v>411</v>
      </c>
    </row>
    <row r="44" spans="6:11" ht="75" x14ac:dyDescent="0.25">
      <c r="G44" s="123" t="s">
        <v>412</v>
      </c>
    </row>
    <row r="45" spans="6:11" ht="75" x14ac:dyDescent="0.25">
      <c r="G45" s="123" t="s">
        <v>413</v>
      </c>
    </row>
    <row r="46" spans="6:11" ht="75" x14ac:dyDescent="0.25">
      <c r="G46" s="123" t="s">
        <v>414</v>
      </c>
    </row>
    <row r="47" spans="6:11" ht="45" x14ac:dyDescent="0.25">
      <c r="G47" s="123" t="s">
        <v>415</v>
      </c>
    </row>
    <row r="48" spans="6:11" ht="105" x14ac:dyDescent="0.25">
      <c r="G48" s="123" t="s">
        <v>416</v>
      </c>
    </row>
    <row r="49" spans="7:7" ht="75" x14ac:dyDescent="0.25">
      <c r="G49" s="123" t="s">
        <v>417</v>
      </c>
    </row>
    <row r="50" spans="7:7" ht="75" x14ac:dyDescent="0.25">
      <c r="G50" s="123" t="s">
        <v>418</v>
      </c>
    </row>
    <row r="51" spans="7:7" ht="75" x14ac:dyDescent="0.25">
      <c r="G51" s="123" t="s">
        <v>419</v>
      </c>
    </row>
    <row r="52" spans="7:7" ht="45" x14ac:dyDescent="0.25">
      <c r="G52" s="123" t="s">
        <v>420</v>
      </c>
    </row>
    <row r="53" spans="7:7" ht="105" x14ac:dyDescent="0.25">
      <c r="G53" s="123" t="s">
        <v>421</v>
      </c>
    </row>
    <row r="54" spans="7:7" ht="75" x14ac:dyDescent="0.25">
      <c r="G54" s="123" t="s">
        <v>422</v>
      </c>
    </row>
    <row r="55" spans="7:7" ht="75" x14ac:dyDescent="0.25">
      <c r="G55" s="123" t="s">
        <v>423</v>
      </c>
    </row>
    <row r="56" spans="7:7" ht="75" x14ac:dyDescent="0.25">
      <c r="G56" s="123" t="s">
        <v>424</v>
      </c>
    </row>
    <row r="57" spans="7:7" ht="45" x14ac:dyDescent="0.25">
      <c r="G57" s="123" t="s">
        <v>425</v>
      </c>
    </row>
    <row r="58" spans="7:7" ht="105" x14ac:dyDescent="0.25">
      <c r="G58" s="123" t="s">
        <v>426</v>
      </c>
    </row>
    <row r="59" spans="7:7" ht="75" x14ac:dyDescent="0.25">
      <c r="G59" s="123" t="s">
        <v>427</v>
      </c>
    </row>
    <row r="60" spans="7:7" ht="75" x14ac:dyDescent="0.25">
      <c r="G60" s="123" t="s">
        <v>428</v>
      </c>
    </row>
    <row r="61" spans="7:7" ht="75" x14ac:dyDescent="0.25">
      <c r="G61" s="123" t="s">
        <v>429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31"/>
  <sheetViews>
    <sheetView topLeftCell="A6" workbookViewId="0">
      <selection activeCell="B10" sqref="B10"/>
    </sheetView>
  </sheetViews>
  <sheetFormatPr baseColWidth="10" defaultColWidth="11.42578125"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430</v>
      </c>
      <c r="C2" s="4" t="s">
        <v>431</v>
      </c>
      <c r="D2" s="4" t="s">
        <v>432</v>
      </c>
      <c r="E2" s="6" t="s">
        <v>433</v>
      </c>
      <c r="F2" s="4" t="s">
        <v>434</v>
      </c>
      <c r="G2" s="4" t="s">
        <v>435</v>
      </c>
      <c r="H2" s="4" t="s">
        <v>436</v>
      </c>
      <c r="I2" s="4" t="s">
        <v>437</v>
      </c>
      <c r="J2" s="4" t="s">
        <v>438</v>
      </c>
      <c r="K2" s="4" t="s">
        <v>439</v>
      </c>
    </row>
    <row r="3" spans="2:11" ht="30" x14ac:dyDescent="0.25">
      <c r="B3" t="s">
        <v>440</v>
      </c>
      <c r="C3" s="82" t="s">
        <v>441</v>
      </c>
      <c r="D3" s="5" t="s">
        <v>252</v>
      </c>
      <c r="E3" t="s">
        <v>312</v>
      </c>
      <c r="F3" t="s">
        <v>307</v>
      </c>
      <c r="G3" t="s">
        <v>325</v>
      </c>
      <c r="H3" t="s">
        <v>331</v>
      </c>
      <c r="I3" t="s">
        <v>336</v>
      </c>
      <c r="J3" t="s">
        <v>442</v>
      </c>
      <c r="K3" t="s">
        <v>443</v>
      </c>
    </row>
    <row r="4" spans="2:11" ht="75" x14ac:dyDescent="0.25">
      <c r="B4" s="138" t="s">
        <v>268</v>
      </c>
      <c r="C4" t="s">
        <v>444</v>
      </c>
      <c r="D4" s="5" t="s">
        <v>255</v>
      </c>
      <c r="E4" t="s">
        <v>316</v>
      </c>
      <c r="F4" t="s">
        <v>308</v>
      </c>
      <c r="G4" t="s">
        <v>445</v>
      </c>
      <c r="H4" t="s">
        <v>333</v>
      </c>
      <c r="I4" t="s">
        <v>338</v>
      </c>
      <c r="J4" t="s">
        <v>446</v>
      </c>
      <c r="K4" t="s">
        <v>447</v>
      </c>
    </row>
    <row r="5" spans="2:11" ht="60" x14ac:dyDescent="0.25">
      <c r="B5" s="138" t="s">
        <v>274</v>
      </c>
      <c r="C5" t="s">
        <v>448</v>
      </c>
      <c r="D5" s="5" t="s">
        <v>259</v>
      </c>
      <c r="E5" t="s">
        <v>318</v>
      </c>
      <c r="K5" t="s">
        <v>449</v>
      </c>
    </row>
    <row r="6" spans="2:11" ht="45" x14ac:dyDescent="0.25">
      <c r="B6" s="138" t="s">
        <v>294</v>
      </c>
      <c r="C6" t="s">
        <v>450</v>
      </c>
      <c r="D6" s="5" t="s">
        <v>263</v>
      </c>
      <c r="K6" t="s">
        <v>451</v>
      </c>
    </row>
    <row r="7" spans="2:11" ht="60" x14ac:dyDescent="0.25">
      <c r="B7" s="138" t="s">
        <v>452</v>
      </c>
      <c r="C7" t="s">
        <v>453</v>
      </c>
      <c r="D7" s="83" t="s">
        <v>267</v>
      </c>
    </row>
    <row r="8" spans="2:11" ht="30" x14ac:dyDescent="0.25">
      <c r="B8" s="138" t="s">
        <v>454</v>
      </c>
      <c r="C8" t="s">
        <v>455</v>
      </c>
      <c r="D8" s="5" t="s">
        <v>269</v>
      </c>
    </row>
    <row r="9" spans="2:11" ht="30" x14ac:dyDescent="0.25">
      <c r="B9" s="138" t="s">
        <v>456</v>
      </c>
      <c r="C9" t="s">
        <v>457</v>
      </c>
      <c r="D9" s="5" t="s">
        <v>270</v>
      </c>
    </row>
    <row r="10" spans="2:11" ht="30" x14ac:dyDescent="0.25">
      <c r="C10" t="s">
        <v>458</v>
      </c>
      <c r="D10" s="5" t="s">
        <v>271</v>
      </c>
    </row>
    <row r="11" spans="2:11" ht="30" x14ac:dyDescent="0.25">
      <c r="D11" s="5" t="s">
        <v>272</v>
      </c>
    </row>
    <row r="12" spans="2:11" ht="30" x14ac:dyDescent="0.25">
      <c r="D12" s="5" t="s">
        <v>273</v>
      </c>
    </row>
    <row r="13" spans="2:11" ht="30" x14ac:dyDescent="0.25">
      <c r="D13" s="129" t="s">
        <v>275</v>
      </c>
    </row>
    <row r="14" spans="2:11" ht="30" x14ac:dyDescent="0.25">
      <c r="D14" s="129" t="s">
        <v>276</v>
      </c>
    </row>
    <row r="15" spans="2:11" ht="30" x14ac:dyDescent="0.25">
      <c r="D15" s="129" t="s">
        <v>277</v>
      </c>
    </row>
    <row r="16" spans="2:11" ht="30" x14ac:dyDescent="0.25">
      <c r="D16" s="129" t="s">
        <v>278</v>
      </c>
    </row>
    <row r="17" spans="4:4" ht="30" x14ac:dyDescent="0.25">
      <c r="D17" s="129" t="s">
        <v>279</v>
      </c>
    </row>
    <row r="18" spans="4:4" ht="60" x14ac:dyDescent="0.25">
      <c r="D18" s="82" t="s">
        <v>459</v>
      </c>
    </row>
    <row r="19" spans="4:4" ht="60" x14ac:dyDescent="0.25">
      <c r="D19" s="82" t="s">
        <v>460</v>
      </c>
    </row>
    <row r="20" spans="4:4" ht="30" x14ac:dyDescent="0.25">
      <c r="D20" s="123" t="s">
        <v>281</v>
      </c>
    </row>
    <row r="21" spans="4:4" ht="30" x14ac:dyDescent="0.25">
      <c r="D21" s="123" t="s">
        <v>461</v>
      </c>
    </row>
    <row r="22" spans="4:4" ht="30" x14ac:dyDescent="0.25">
      <c r="D22" s="123" t="s">
        <v>462</v>
      </c>
    </row>
    <row r="23" spans="4:4" ht="30" x14ac:dyDescent="0.25">
      <c r="D23" s="123" t="s">
        <v>463</v>
      </c>
    </row>
    <row r="24" spans="4:4" ht="45" x14ac:dyDescent="0.25">
      <c r="D24" s="123" t="s">
        <v>464</v>
      </c>
    </row>
    <row r="25" spans="4:4" ht="45" x14ac:dyDescent="0.25">
      <c r="D25" s="123" t="s">
        <v>298</v>
      </c>
    </row>
    <row r="26" spans="4:4" ht="60" x14ac:dyDescent="0.25">
      <c r="D26" s="123" t="s">
        <v>299</v>
      </c>
    </row>
    <row r="27" spans="4:4" ht="45" x14ac:dyDescent="0.25">
      <c r="D27" s="123" t="s">
        <v>465</v>
      </c>
    </row>
    <row r="28" spans="4:4" ht="45" x14ac:dyDescent="0.25">
      <c r="D28" s="123" t="s">
        <v>466</v>
      </c>
    </row>
    <row r="29" spans="4:4" ht="45" x14ac:dyDescent="0.25">
      <c r="D29" s="123" t="s">
        <v>467</v>
      </c>
    </row>
    <row r="30" spans="4:4" ht="45" x14ac:dyDescent="0.25">
      <c r="D30" s="123" t="s">
        <v>468</v>
      </c>
    </row>
    <row r="31" spans="4:4" ht="45" x14ac:dyDescent="0.25">
      <c r="D31" s="123" t="s">
        <v>469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30"/>
  <sheetViews>
    <sheetView topLeftCell="H12" zoomScale="70" zoomScaleNormal="70" workbookViewId="0">
      <selection activeCell="D16" sqref="D16:D20"/>
    </sheetView>
  </sheetViews>
  <sheetFormatPr baseColWidth="10" defaultColWidth="11.42578125" defaultRowHeight="15" x14ac:dyDescent="0.25"/>
  <cols>
    <col min="1" max="1" width="11.5703125" customWidth="1"/>
    <col min="2" max="2" width="20" customWidth="1"/>
    <col min="3" max="3" width="25.7109375" customWidth="1"/>
    <col min="4" max="4" width="43.42578125" customWidth="1"/>
    <col min="5" max="5" width="21.5703125" customWidth="1"/>
    <col min="6" max="6" width="30.7109375" customWidth="1"/>
    <col min="7" max="7" width="23.28515625" customWidth="1"/>
    <col min="8" max="8" width="12.140625" customWidth="1"/>
    <col min="9" max="9" width="13.28515625" customWidth="1"/>
    <col min="10" max="10" width="11.5703125"/>
    <col min="11" max="11" width="24.28515625" customWidth="1"/>
    <col min="12" max="12" width="22.85546875" customWidth="1"/>
    <col min="13" max="15" width="11.5703125"/>
    <col min="16" max="16" width="33.42578125" customWidth="1"/>
    <col min="17" max="17" width="13.140625" customWidth="1"/>
    <col min="18" max="20" width="11.5703125"/>
    <col min="21" max="21" width="14.5703125" customWidth="1"/>
    <col min="22" max="22" width="11.5703125"/>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6.5703125" hidden="1" customWidth="1"/>
    <col min="31" max="31" width="13.42578125" customWidth="1"/>
    <col min="32" max="32" width="11.5703125"/>
    <col min="33" max="33" width="13.42578125" customWidth="1"/>
    <col min="34" max="34" width="21.140625" customWidth="1"/>
    <col min="35" max="35" width="15.7109375" customWidth="1"/>
    <col min="36" max="36" width="15" customWidth="1"/>
    <col min="37" max="37" width="16.140625" customWidth="1"/>
    <col min="38" max="38" width="17.85546875" bestFit="1" customWidth="1"/>
    <col min="39" max="39" width="12" bestFit="1" customWidth="1"/>
    <col min="40" max="40" width="11.5703125"/>
    <col min="41" max="298" width="11.42578125" style="26"/>
    <col min="299" max="16384" width="11.42578125" style="29"/>
  </cols>
  <sheetData>
    <row r="1" spans="1:298" s="140" customFormat="1" ht="16.5" customHeight="1" x14ac:dyDescent="0.3">
      <c r="A1" s="451"/>
      <c r="B1" s="452"/>
      <c r="C1" s="452"/>
      <c r="D1" s="433" t="s">
        <v>470</v>
      </c>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5" t="s">
        <v>471</v>
      </c>
      <c r="AM1" s="435"/>
      <c r="AN1" s="435"/>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c r="JS1" s="139"/>
      <c r="JT1" s="139"/>
      <c r="JU1" s="139"/>
      <c r="JV1" s="139"/>
      <c r="JW1" s="139"/>
      <c r="JX1" s="139"/>
      <c r="JY1" s="139"/>
      <c r="JZ1" s="139"/>
      <c r="KA1" s="139"/>
      <c r="KB1" s="139"/>
      <c r="KC1" s="139"/>
      <c r="KD1" s="139"/>
      <c r="KE1" s="139"/>
      <c r="KF1" s="139"/>
      <c r="KG1" s="139"/>
      <c r="KH1" s="139"/>
      <c r="KI1" s="139"/>
      <c r="KJ1" s="139"/>
      <c r="KK1" s="139"/>
      <c r="KL1" s="139"/>
    </row>
    <row r="2" spans="1:298" s="140" customFormat="1" ht="39.75" customHeight="1" x14ac:dyDescent="0.3">
      <c r="A2" s="453"/>
      <c r="B2" s="454"/>
      <c r="C2" s="45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5"/>
      <c r="AM2" s="435"/>
      <c r="AN2" s="435"/>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row>
    <row r="3" spans="1:298" s="140" customFormat="1" ht="16.5" x14ac:dyDescent="0.3">
      <c r="A3" s="2"/>
      <c r="B3" s="2"/>
      <c r="C3" s="3"/>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5"/>
      <c r="AM3" s="435"/>
      <c r="AN3" s="435"/>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row>
    <row r="4" spans="1:298" s="140" customFormat="1" ht="26.25" customHeight="1" x14ac:dyDescent="0.3">
      <c r="A4" s="444" t="s">
        <v>472</v>
      </c>
      <c r="B4" s="445"/>
      <c r="C4" s="446"/>
      <c r="D4" s="447" t="s">
        <v>473</v>
      </c>
      <c r="E4" s="448"/>
      <c r="F4" s="448"/>
      <c r="G4" s="448"/>
      <c r="H4" s="448"/>
      <c r="I4" s="448"/>
      <c r="J4" s="448"/>
      <c r="K4" s="448"/>
      <c r="L4" s="448"/>
      <c r="M4" s="448"/>
      <c r="N4" s="449"/>
      <c r="O4" s="450"/>
      <c r="P4" s="450"/>
      <c r="Q4" s="450"/>
      <c r="R4" s="1"/>
      <c r="S4" s="1"/>
      <c r="T4" s="1"/>
      <c r="U4" s="1"/>
      <c r="V4" s="1"/>
      <c r="W4" s="1"/>
      <c r="X4" s="1"/>
      <c r="Y4" s="1"/>
      <c r="Z4" s="1"/>
      <c r="AA4" s="1"/>
      <c r="AB4" s="1"/>
      <c r="AC4" s="1"/>
      <c r="AD4" s="1"/>
      <c r="AE4" s="1"/>
      <c r="AF4" s="1"/>
      <c r="AG4" s="1"/>
      <c r="AH4" s="1"/>
      <c r="AI4" s="1"/>
      <c r="AJ4" s="1"/>
      <c r="AK4" s="1"/>
      <c r="AL4" s="1"/>
      <c r="AM4" s="1"/>
      <c r="AN4" s="1"/>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row>
    <row r="5" spans="1:298" s="140" customFormat="1" ht="60.75" customHeight="1" x14ac:dyDescent="0.3">
      <c r="A5" s="444" t="s">
        <v>474</v>
      </c>
      <c r="B5" s="445"/>
      <c r="C5" s="446"/>
      <c r="D5" s="455" t="s">
        <v>475</v>
      </c>
      <c r="E5" s="456"/>
      <c r="F5" s="456"/>
      <c r="G5" s="456"/>
      <c r="H5" s="456"/>
      <c r="I5" s="456"/>
      <c r="J5" s="456"/>
      <c r="K5" s="456"/>
      <c r="L5" s="456"/>
      <c r="M5" s="456"/>
      <c r="N5" s="457"/>
      <c r="O5" s="1"/>
      <c r="P5" s="1"/>
      <c r="Q5" s="1"/>
      <c r="R5" s="1"/>
      <c r="S5" s="1"/>
      <c r="T5" s="1"/>
      <c r="U5" s="1"/>
      <c r="V5" s="1"/>
      <c r="W5" s="1"/>
      <c r="X5" s="1"/>
      <c r="Y5" s="1"/>
      <c r="Z5" s="1"/>
      <c r="AA5" s="1"/>
      <c r="AB5" s="1"/>
      <c r="AC5" s="1"/>
      <c r="AD5" s="1"/>
      <c r="AE5" s="1"/>
      <c r="AF5" s="1"/>
      <c r="AG5" s="1"/>
      <c r="AH5" s="1"/>
      <c r="AI5" s="1"/>
      <c r="AJ5" s="1"/>
      <c r="AK5" s="1"/>
      <c r="AL5" s="1"/>
      <c r="AM5" s="1"/>
      <c r="AN5" s="1"/>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c r="JS5" s="139"/>
      <c r="JT5" s="139"/>
      <c r="JU5" s="139"/>
      <c r="JV5" s="139"/>
      <c r="JW5" s="139"/>
      <c r="JX5" s="139"/>
      <c r="JY5" s="139"/>
      <c r="JZ5" s="139"/>
      <c r="KA5" s="139"/>
      <c r="KB5" s="139"/>
      <c r="KC5" s="139"/>
      <c r="KD5" s="139"/>
      <c r="KE5" s="139"/>
      <c r="KF5" s="139"/>
      <c r="KG5" s="139"/>
      <c r="KH5" s="139"/>
      <c r="KI5" s="139"/>
      <c r="KJ5" s="139"/>
      <c r="KK5" s="139"/>
      <c r="KL5" s="139"/>
    </row>
    <row r="6" spans="1:298" s="140" customFormat="1" ht="49.5" customHeight="1" x14ac:dyDescent="0.3">
      <c r="A6" s="444" t="s">
        <v>476</v>
      </c>
      <c r="B6" s="445"/>
      <c r="C6" s="446"/>
      <c r="D6" s="455" t="s">
        <v>477</v>
      </c>
      <c r="E6" s="456"/>
      <c r="F6" s="456"/>
      <c r="G6" s="456"/>
      <c r="H6" s="456"/>
      <c r="I6" s="456"/>
      <c r="J6" s="456"/>
      <c r="K6" s="456"/>
      <c r="L6" s="456"/>
      <c r="M6" s="456"/>
      <c r="N6" s="457"/>
      <c r="O6" s="1"/>
      <c r="P6" s="1"/>
      <c r="Q6" s="1"/>
      <c r="R6" s="1"/>
      <c r="S6" s="1"/>
      <c r="T6" s="1"/>
      <c r="U6" s="1"/>
      <c r="V6" s="1"/>
      <c r="W6" s="1"/>
      <c r="X6" s="1"/>
      <c r="Y6" s="1"/>
      <c r="Z6" s="1"/>
      <c r="AA6" s="1"/>
      <c r="AB6" s="1"/>
      <c r="AC6" s="1"/>
      <c r="AD6" s="1"/>
      <c r="AE6" s="1"/>
      <c r="AF6" s="1"/>
      <c r="AG6" s="1"/>
      <c r="AH6" s="1"/>
      <c r="AI6" s="1"/>
      <c r="AJ6" s="1"/>
      <c r="AK6" s="1"/>
      <c r="AL6" s="1"/>
      <c r="AM6" s="1"/>
      <c r="AN6" s="1"/>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c r="JS6" s="139"/>
      <c r="JT6" s="139"/>
      <c r="JU6" s="139"/>
      <c r="JV6" s="139"/>
      <c r="JW6" s="139"/>
      <c r="JX6" s="139"/>
      <c r="JY6" s="139"/>
      <c r="JZ6" s="139"/>
      <c r="KA6" s="139"/>
      <c r="KB6" s="139"/>
      <c r="KC6" s="139"/>
      <c r="KD6" s="139"/>
      <c r="KE6" s="139"/>
      <c r="KF6" s="139"/>
      <c r="KG6" s="139"/>
      <c r="KH6" s="139"/>
      <c r="KI6" s="139"/>
      <c r="KJ6" s="139"/>
      <c r="KK6" s="139"/>
      <c r="KL6" s="139"/>
    </row>
    <row r="7" spans="1:298" s="140" customFormat="1" ht="16.5" x14ac:dyDescent="0.3">
      <c r="A7" s="430" t="s">
        <v>478</v>
      </c>
      <c r="B7" s="431"/>
      <c r="C7" s="431"/>
      <c r="D7" s="431"/>
      <c r="E7" s="431"/>
      <c r="F7" s="431"/>
      <c r="G7" s="431"/>
      <c r="H7" s="432"/>
      <c r="I7" s="430" t="s">
        <v>479</v>
      </c>
      <c r="J7" s="431"/>
      <c r="K7" s="431"/>
      <c r="L7" s="431"/>
      <c r="M7" s="431"/>
      <c r="N7" s="432"/>
      <c r="O7" s="430" t="s">
        <v>480</v>
      </c>
      <c r="P7" s="431"/>
      <c r="Q7" s="431"/>
      <c r="R7" s="431"/>
      <c r="S7" s="431"/>
      <c r="T7" s="431"/>
      <c r="U7" s="431"/>
      <c r="V7" s="431"/>
      <c r="W7" s="432"/>
      <c r="X7" s="430" t="s">
        <v>481</v>
      </c>
      <c r="Y7" s="431"/>
      <c r="Z7" s="431"/>
      <c r="AA7" s="431"/>
      <c r="AB7" s="431"/>
      <c r="AC7" s="431"/>
      <c r="AD7" s="431"/>
      <c r="AE7" s="431"/>
      <c r="AF7" s="431"/>
      <c r="AG7" s="431"/>
      <c r="AH7" s="432"/>
      <c r="AI7" s="430" t="s">
        <v>129</v>
      </c>
      <c r="AJ7" s="431"/>
      <c r="AK7" s="431"/>
      <c r="AL7" s="431"/>
      <c r="AM7" s="431"/>
      <c r="AN7" s="436"/>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39"/>
      <c r="JW7" s="139"/>
      <c r="JX7" s="139"/>
      <c r="JY7" s="139"/>
      <c r="JZ7" s="139"/>
      <c r="KA7" s="139"/>
      <c r="KB7" s="139"/>
      <c r="KC7" s="139"/>
      <c r="KD7" s="139"/>
      <c r="KE7" s="139"/>
      <c r="KF7" s="139"/>
      <c r="KG7" s="139"/>
      <c r="KH7" s="139"/>
      <c r="KI7" s="139"/>
      <c r="KJ7" s="139"/>
      <c r="KK7" s="139"/>
      <c r="KL7" s="139"/>
    </row>
    <row r="8" spans="1:298" s="140" customFormat="1" ht="16.5" customHeight="1" x14ac:dyDescent="0.3">
      <c r="A8" s="460" t="s">
        <v>482</v>
      </c>
      <c r="B8" s="458" t="s">
        <v>483</v>
      </c>
      <c r="C8" s="462" t="s">
        <v>171</v>
      </c>
      <c r="D8" s="463" t="s">
        <v>484</v>
      </c>
      <c r="E8" s="463" t="s">
        <v>175</v>
      </c>
      <c r="F8" s="464" t="s">
        <v>177</v>
      </c>
      <c r="G8" s="437" t="s">
        <v>179</v>
      </c>
      <c r="H8" s="463" t="s">
        <v>485</v>
      </c>
      <c r="I8" s="438" t="s">
        <v>380</v>
      </c>
      <c r="J8" s="439" t="s">
        <v>361</v>
      </c>
      <c r="K8" s="437" t="s">
        <v>486</v>
      </c>
      <c r="L8" s="437" t="s">
        <v>487</v>
      </c>
      <c r="M8" s="439" t="s">
        <v>361</v>
      </c>
      <c r="N8" s="463" t="s">
        <v>185</v>
      </c>
      <c r="O8" s="465" t="s">
        <v>488</v>
      </c>
      <c r="P8" s="440" t="s">
        <v>187</v>
      </c>
      <c r="Q8" s="437" t="s">
        <v>189</v>
      </c>
      <c r="R8" s="440" t="s">
        <v>489</v>
      </c>
      <c r="S8" s="440"/>
      <c r="T8" s="440"/>
      <c r="U8" s="440"/>
      <c r="V8" s="440"/>
      <c r="W8" s="440"/>
      <c r="X8" s="467" t="s">
        <v>490</v>
      </c>
      <c r="Y8" s="465" t="s">
        <v>491</v>
      </c>
      <c r="Z8" s="465" t="s">
        <v>361</v>
      </c>
      <c r="AA8" s="132"/>
      <c r="AB8" s="132"/>
      <c r="AC8" s="465" t="s">
        <v>360</v>
      </c>
      <c r="AD8" s="465" t="s">
        <v>361</v>
      </c>
      <c r="AE8" s="132"/>
      <c r="AF8" s="132"/>
      <c r="AG8" s="467" t="s">
        <v>492</v>
      </c>
      <c r="AH8" s="465" t="s">
        <v>205</v>
      </c>
      <c r="AI8" s="440" t="s">
        <v>129</v>
      </c>
      <c r="AJ8" s="440" t="s">
        <v>493</v>
      </c>
      <c r="AK8" s="440" t="s">
        <v>494</v>
      </c>
      <c r="AL8" s="440" t="s">
        <v>495</v>
      </c>
      <c r="AM8" s="441" t="s">
        <v>496</v>
      </c>
      <c r="AN8" s="441" t="s">
        <v>209</v>
      </c>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c r="IR8" s="139"/>
      <c r="IS8" s="139"/>
      <c r="IT8" s="139"/>
      <c r="IU8" s="139"/>
      <c r="IV8" s="139"/>
      <c r="IW8" s="139"/>
      <c r="IX8" s="139"/>
      <c r="IY8" s="139"/>
      <c r="IZ8" s="139"/>
      <c r="JA8" s="139"/>
      <c r="JB8" s="139"/>
      <c r="JC8" s="139"/>
      <c r="JD8" s="139"/>
      <c r="JE8" s="139"/>
      <c r="JF8" s="139"/>
      <c r="JG8" s="139"/>
      <c r="JH8" s="139"/>
      <c r="JI8" s="139"/>
      <c r="JJ8" s="139"/>
      <c r="JK8" s="139"/>
      <c r="JL8" s="139"/>
      <c r="JM8" s="139"/>
      <c r="JN8" s="139"/>
      <c r="JO8" s="139"/>
      <c r="JP8" s="139"/>
      <c r="JQ8" s="139"/>
      <c r="JR8" s="139"/>
      <c r="JS8" s="139"/>
      <c r="JT8" s="139"/>
      <c r="JU8" s="139"/>
      <c r="JV8" s="139"/>
      <c r="JW8" s="139"/>
      <c r="JX8" s="139"/>
      <c r="JY8" s="139"/>
      <c r="JZ8" s="139"/>
      <c r="KA8" s="139"/>
      <c r="KB8" s="139"/>
      <c r="KC8" s="139"/>
      <c r="KD8" s="139"/>
      <c r="KE8" s="139"/>
      <c r="KF8" s="139"/>
      <c r="KG8" s="139"/>
      <c r="KH8" s="139"/>
      <c r="KI8" s="139"/>
      <c r="KJ8" s="139"/>
      <c r="KK8" s="139"/>
      <c r="KL8" s="139"/>
    </row>
    <row r="9" spans="1:298" s="142" customFormat="1" ht="94.5" customHeight="1" thickBot="1" x14ac:dyDescent="0.3">
      <c r="A9" s="461"/>
      <c r="B9" s="459"/>
      <c r="C9" s="458"/>
      <c r="D9" s="437"/>
      <c r="E9" s="437"/>
      <c r="F9" s="458"/>
      <c r="G9" s="438"/>
      <c r="H9" s="437"/>
      <c r="I9" s="438"/>
      <c r="J9" s="439"/>
      <c r="K9" s="438"/>
      <c r="L9" s="438"/>
      <c r="M9" s="439"/>
      <c r="N9" s="437"/>
      <c r="O9" s="466"/>
      <c r="P9" s="437"/>
      <c r="Q9" s="438"/>
      <c r="R9" s="124" t="s">
        <v>314</v>
      </c>
      <c r="S9" s="124" t="s">
        <v>320</v>
      </c>
      <c r="T9" s="124" t="s">
        <v>497</v>
      </c>
      <c r="U9" s="124" t="s">
        <v>324</v>
      </c>
      <c r="V9" s="124" t="s">
        <v>330</v>
      </c>
      <c r="W9" s="124" t="s">
        <v>335</v>
      </c>
      <c r="X9" s="465"/>
      <c r="Y9" s="468"/>
      <c r="Z9" s="468"/>
      <c r="AA9" s="135" t="s">
        <v>382</v>
      </c>
      <c r="AB9" s="135" t="s">
        <v>361</v>
      </c>
      <c r="AC9" s="468"/>
      <c r="AD9" s="468"/>
      <c r="AE9" s="133" t="s">
        <v>360</v>
      </c>
      <c r="AF9" s="133" t="s">
        <v>361</v>
      </c>
      <c r="AG9" s="465"/>
      <c r="AH9" s="466"/>
      <c r="AI9" s="437"/>
      <c r="AJ9" s="437"/>
      <c r="AK9" s="437"/>
      <c r="AL9" s="437"/>
      <c r="AM9" s="442"/>
      <c r="AN9" s="442"/>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1"/>
      <c r="IT9" s="141"/>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row>
    <row r="10" spans="1:298" ht="57.75" customHeight="1" x14ac:dyDescent="0.25">
      <c r="A10" s="443">
        <v>1</v>
      </c>
      <c r="B10" s="422" t="s">
        <v>498</v>
      </c>
      <c r="C10" s="443" t="s">
        <v>452</v>
      </c>
      <c r="D10" s="471" t="s">
        <v>499</v>
      </c>
      <c r="E10" s="443" t="s">
        <v>500</v>
      </c>
      <c r="F10" s="443" t="s">
        <v>501</v>
      </c>
      <c r="G10" s="443" t="s">
        <v>450</v>
      </c>
      <c r="H10" s="443">
        <v>3</v>
      </c>
      <c r="I10" s="472" t="str">
        <f>IF(H10&lt;=2,'Tabla probabilidad'!$B$5,IF(H10&lt;=24,'Tabla probabilidad'!$B$6,IF(H10&lt;=500,'Tabla probabilidad'!$B$7,IF(H10&lt;=5000,'Tabla probabilidad'!$B$8,IF(H10&gt;5000,'Tabla probabilidad'!$B$9)))))</f>
        <v>Baja</v>
      </c>
      <c r="J10" s="469">
        <f>IF(H10&lt;=2,'Tabla probabilidad'!$D$5,IF(H10&lt;=24,'Tabla probabilidad'!$D$6,IF(H10&lt;=500,'Tabla probabilidad'!$D$7,IF(H10&lt;=5000,'Tabla probabilidad'!$D$8,IF(H10&gt;5000,'Tabla probabilidad'!$D$9)))))</f>
        <v>0.4</v>
      </c>
      <c r="K10" s="443" t="s">
        <v>281</v>
      </c>
      <c r="L10" s="443"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443"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443" t="str">
        <f>VLOOKUP((I10&amp;L10),Hoja1!$B$4:$C$28,2,0)</f>
        <v>Bajo</v>
      </c>
      <c r="O10" s="125">
        <v>1</v>
      </c>
      <c r="P10" s="150" t="s">
        <v>502</v>
      </c>
      <c r="Q10" s="125" t="str">
        <f t="shared" ref="Q10:Q25" si="0">IF(R10="Preventivo","Probabilidad",IF(R10="Detectivo","Probabilidad", IF(R10="Correctivo","Impacto")))</f>
        <v>Probabilidad</v>
      </c>
      <c r="R10" s="125" t="s">
        <v>312</v>
      </c>
      <c r="S10" s="125" t="s">
        <v>308</v>
      </c>
      <c r="T10" s="126">
        <f>VLOOKUP(R10&amp;S10,Hoja1!$Q$4:$R$9,2,0)</f>
        <v>0.45</v>
      </c>
      <c r="U10" s="125" t="s">
        <v>325</v>
      </c>
      <c r="V10" s="125" t="s">
        <v>331</v>
      </c>
      <c r="W10" s="125" t="s">
        <v>336</v>
      </c>
      <c r="X10" s="126">
        <f>IF(Q10="Probabilidad",($J$10*T10),IF(Q10="Impacto"," "))</f>
        <v>0.18000000000000002</v>
      </c>
      <c r="Y10" s="126" t="str">
        <f>IF(Z10&lt;=20%,'Tabla probabilidad'!$B$5,IF(Z10&lt;=40%,'Tabla probabilidad'!$B$6,IF(Z10&lt;=60%,'Tabla probabilidad'!$B$7,IF(Z10&lt;=80%,'Tabla probabilidad'!$B$8,IF(Z10&lt;=100%,'Tabla probabilidad'!$B$9)))))</f>
        <v>Baja</v>
      </c>
      <c r="Z10" s="126">
        <f>IF(R10="Preventivo",(J10-(J10*T10)),IF(R10="Detectivo",(J10-(J10*T10)),IF(R10="Correctivo",(J10))))</f>
        <v>0.22</v>
      </c>
      <c r="AA10" s="426" t="str">
        <f>IF(AB10&lt;=20%,'Tabla probabilidad'!$B$5,IF(AB10&lt;=40%,'Tabla probabilidad'!$B$6,IF(AB10&lt;=60%,'Tabla probabilidad'!$B$7,IF(AB10&lt;=80%,'Tabla probabilidad'!$B$8,IF(AB10&lt;=100%,'Tabla probabilidad'!$B$9)))))</f>
        <v>Baja</v>
      </c>
      <c r="AB10" s="426">
        <f>AVERAGE(Z10:Z13)</f>
        <v>0.22</v>
      </c>
      <c r="AC10" s="126" t="str">
        <f t="shared" ref="AC10:AC25" si="1">IF(AD10&lt;=20%,"Leve",IF(AD10&lt;=40%,"Menor",IF(AD10&lt;=60%,"Moderado",IF(AD10&lt;=80%,"Mayor",IF(AD10&lt;=100%,"Catastrófico")))))</f>
        <v>Leve</v>
      </c>
      <c r="AD10" s="126">
        <f>IF(Q10="Probabilidad",(($M$10-0)),IF(Q10="Impacto",($M$10-($M$10*T10))))</f>
        <v>0.2</v>
      </c>
      <c r="AE10" s="426" t="str">
        <f>IF(AF10&lt;=20%,"Leve",IF(AF10&lt;=40%,"Menor",IF(AF10&lt;=60%,"Moderado",IF(AF10&lt;=80%,"Mayor",IF(AF10&lt;=100%,"Catastrófico")))))</f>
        <v>Leve</v>
      </c>
      <c r="AF10" s="426">
        <f>AVERAGE(AD10:AD13)</f>
        <v>0.2</v>
      </c>
      <c r="AG10" s="422" t="str">
        <f>VLOOKUP(AA10&amp;AE10,Hoja1!$B$4:$C$28,2,0)</f>
        <v>Bajo</v>
      </c>
      <c r="AH10" s="422" t="s">
        <v>443</v>
      </c>
      <c r="AI10" s="422"/>
      <c r="AJ10" s="422"/>
      <c r="AK10" s="422"/>
      <c r="AL10" s="422"/>
      <c r="AM10" s="424"/>
      <c r="AN10" s="443"/>
    </row>
    <row r="11" spans="1:298" ht="57.75" customHeight="1" x14ac:dyDescent="0.25">
      <c r="A11" s="443"/>
      <c r="B11" s="423"/>
      <c r="C11" s="443"/>
      <c r="D11" s="471"/>
      <c r="E11" s="443"/>
      <c r="F11" s="443"/>
      <c r="G11" s="443"/>
      <c r="H11" s="443"/>
      <c r="I11" s="472"/>
      <c r="J11" s="469"/>
      <c r="K11" s="443"/>
      <c r="L11" s="470"/>
      <c r="M11" s="470"/>
      <c r="N11" s="443"/>
      <c r="O11" s="125">
        <v>2</v>
      </c>
      <c r="P11" s="151" t="s">
        <v>503</v>
      </c>
      <c r="Q11" s="125" t="str">
        <f t="shared" si="0"/>
        <v>Probabilidad</v>
      </c>
      <c r="R11" s="125" t="s">
        <v>312</v>
      </c>
      <c r="S11" s="125" t="s">
        <v>308</v>
      </c>
      <c r="T11" s="126">
        <f>VLOOKUP(R11&amp;S11,Hoja1!$Q$4:$R$9,2,0)</f>
        <v>0.45</v>
      </c>
      <c r="U11" s="125" t="s">
        <v>325</v>
      </c>
      <c r="V11" s="125" t="s">
        <v>331</v>
      </c>
      <c r="W11" s="125" t="s">
        <v>336</v>
      </c>
      <c r="X11" s="126">
        <f>IF(Q11="Probabilidad",($J$10*T11),IF(Q11="Impacto"," "))</f>
        <v>0.18000000000000002</v>
      </c>
      <c r="Y11" s="126" t="str">
        <f>IF(Z11&lt;=20%,'Tabla probabilidad'!$B$5,IF(Z11&lt;=40%,'Tabla probabilidad'!$B$6,IF(Z11&lt;=60%,'Tabla probabilidad'!$B$7,IF(Z11&lt;=80%,'Tabla probabilidad'!$B$8,IF(Z11&lt;=100%,'Tabla probabilidad'!$B$9)))))</f>
        <v>Baja</v>
      </c>
      <c r="Z11" s="126">
        <f>IF(R11="Preventivo",(J10-(J10*T11)),IF(R11="Detectivo",(J10-(J10*T11)),IF(R11="Correctivo",(J10))))</f>
        <v>0.22</v>
      </c>
      <c r="AA11" s="427"/>
      <c r="AB11" s="427"/>
      <c r="AC11" s="126" t="str">
        <f t="shared" si="1"/>
        <v>Leve</v>
      </c>
      <c r="AD11" s="126">
        <f>IF(Q11="Probabilidad",(($M$10-0)),IF(Q11="Impacto",($M$10-($M$10*T11))))</f>
        <v>0.2</v>
      </c>
      <c r="AE11" s="427"/>
      <c r="AF11" s="427"/>
      <c r="AG11" s="423"/>
      <c r="AH11" s="423"/>
      <c r="AI11" s="423"/>
      <c r="AJ11" s="423"/>
      <c r="AK11" s="423"/>
      <c r="AL11" s="423"/>
      <c r="AM11" s="425"/>
      <c r="AN11" s="443"/>
    </row>
    <row r="12" spans="1:298" ht="69.75" customHeight="1" x14ac:dyDescent="0.25">
      <c r="A12" s="443"/>
      <c r="B12" s="423"/>
      <c r="C12" s="443"/>
      <c r="D12" s="471"/>
      <c r="E12" s="443"/>
      <c r="F12" s="443"/>
      <c r="G12" s="443"/>
      <c r="H12" s="443"/>
      <c r="I12" s="472"/>
      <c r="J12" s="469"/>
      <c r="K12" s="443"/>
      <c r="L12" s="470"/>
      <c r="M12" s="470"/>
      <c r="N12" s="443"/>
      <c r="O12" s="125">
        <v>3</v>
      </c>
      <c r="P12" s="151" t="s">
        <v>504</v>
      </c>
      <c r="Q12" s="125" t="str">
        <f t="shared" si="0"/>
        <v>Probabilidad</v>
      </c>
      <c r="R12" s="125" t="s">
        <v>312</v>
      </c>
      <c r="S12" s="125" t="s">
        <v>308</v>
      </c>
      <c r="T12" s="126">
        <f>VLOOKUP(R12&amp;S12,Hoja1!$Q$4:$R$9,2,0)</f>
        <v>0.45</v>
      </c>
      <c r="U12" s="125" t="s">
        <v>325</v>
      </c>
      <c r="V12" s="125" t="s">
        <v>331</v>
      </c>
      <c r="W12" s="125" t="s">
        <v>336</v>
      </c>
      <c r="X12" s="126">
        <f t="shared" ref="X12:X13" si="2">IF(Q12="Probabilidad",($J$10*T12),IF(Q12="Impacto"," "))</f>
        <v>0.18000000000000002</v>
      </c>
      <c r="Y12" s="126" t="str">
        <f>IF(Z12&lt;=20%,'Tabla probabilidad'!$B$5,IF(Z12&lt;=40%,'Tabla probabilidad'!$B$6,IF(Z12&lt;=60%,'Tabla probabilidad'!$B$7,IF(Z12&lt;=80%,'Tabla probabilidad'!$B$8,IF(Z12&lt;=100%,'Tabla probabilidad'!$B$9)))))</f>
        <v>Baja</v>
      </c>
      <c r="Z12" s="126">
        <f>IF(R12="Preventivo",(J10-(J10*T12)),IF(R12="Detectivo",(J10-(J10*T12)),IF(R12="Correctivo",(J10))))</f>
        <v>0.22</v>
      </c>
      <c r="AA12" s="427"/>
      <c r="AB12" s="427"/>
      <c r="AC12" s="126" t="str">
        <f t="shared" si="1"/>
        <v>Leve</v>
      </c>
      <c r="AD12" s="126">
        <f>IF(Q12="Probabilidad",(($M$10-0)),IF(Q12="Impacto",($M$10-($M$10*T12))))</f>
        <v>0.2</v>
      </c>
      <c r="AE12" s="427"/>
      <c r="AF12" s="427"/>
      <c r="AG12" s="423"/>
      <c r="AH12" s="423"/>
      <c r="AI12" s="423"/>
      <c r="AJ12" s="423"/>
      <c r="AK12" s="423"/>
      <c r="AL12" s="423"/>
      <c r="AM12" s="425"/>
      <c r="AN12" s="443"/>
    </row>
    <row r="13" spans="1:298" ht="72" customHeight="1" thickBot="1" x14ac:dyDescent="0.3">
      <c r="A13" s="443"/>
      <c r="B13" s="423"/>
      <c r="C13" s="443"/>
      <c r="D13" s="471"/>
      <c r="E13" s="443"/>
      <c r="F13" s="443"/>
      <c r="G13" s="443"/>
      <c r="H13" s="443"/>
      <c r="I13" s="472"/>
      <c r="J13" s="469"/>
      <c r="K13" s="443"/>
      <c r="L13" s="470"/>
      <c r="M13" s="470"/>
      <c r="N13" s="443"/>
      <c r="O13" s="125">
        <v>4</v>
      </c>
      <c r="P13" s="154" t="s">
        <v>505</v>
      </c>
      <c r="Q13" s="125" t="str">
        <f t="shared" si="0"/>
        <v>Probabilidad</v>
      </c>
      <c r="R13" s="125" t="s">
        <v>312</v>
      </c>
      <c r="S13" s="125" t="s">
        <v>308</v>
      </c>
      <c r="T13" s="126">
        <f>VLOOKUP(R13&amp;S13,Hoja1!$Q$4:$R$9,2,0)</f>
        <v>0.45</v>
      </c>
      <c r="U13" s="125" t="s">
        <v>325</v>
      </c>
      <c r="V13" s="125" t="s">
        <v>331</v>
      </c>
      <c r="W13" s="125" t="s">
        <v>336</v>
      </c>
      <c r="X13" s="126">
        <f t="shared" si="2"/>
        <v>0.18000000000000002</v>
      </c>
      <c r="Y13" s="126" t="str">
        <f>IF(Z13&lt;=20%,'Tabla probabilidad'!$B$5,IF(Z13&lt;=40%,'Tabla probabilidad'!$B$6,IF(Z13&lt;=60%,'Tabla probabilidad'!$B$7,IF(Z13&lt;=80%,'Tabla probabilidad'!$B$8,IF(Z13&lt;=100%,'Tabla probabilidad'!$B$9)))))</f>
        <v>Baja</v>
      </c>
      <c r="Z13" s="126">
        <f>IF(R13="Preventivo",(J10-(J10*T13)),IF(R13="Detectivo",(J10-(J10*T13)),IF(R13="Correctivo",(J10))))</f>
        <v>0.22</v>
      </c>
      <c r="AA13" s="427"/>
      <c r="AB13" s="427"/>
      <c r="AC13" s="126" t="str">
        <f t="shared" si="1"/>
        <v>Leve</v>
      </c>
      <c r="AD13" s="126">
        <f>IF(Q13="Probabilidad",(($M$10-0)),IF(Q13="Impacto",($M$10-($M$10*T13))))</f>
        <v>0.2</v>
      </c>
      <c r="AE13" s="427"/>
      <c r="AF13" s="427"/>
      <c r="AG13" s="423"/>
      <c r="AH13" s="423"/>
      <c r="AI13" s="423"/>
      <c r="AJ13" s="423"/>
      <c r="AK13" s="423"/>
      <c r="AL13" s="423"/>
      <c r="AM13" s="425"/>
      <c r="AN13" s="443"/>
    </row>
    <row r="14" spans="1:298" ht="75" customHeight="1" thickBot="1" x14ac:dyDescent="0.3">
      <c r="A14" s="125">
        <v>2</v>
      </c>
      <c r="B14" s="148" t="s">
        <v>506</v>
      </c>
      <c r="C14" s="125" t="s">
        <v>274</v>
      </c>
      <c r="D14" s="186" t="s">
        <v>507</v>
      </c>
      <c r="E14" s="148" t="s">
        <v>508</v>
      </c>
      <c r="F14" s="148" t="s">
        <v>509</v>
      </c>
      <c r="G14" s="125" t="s">
        <v>441</v>
      </c>
      <c r="H14" s="148">
        <v>4</v>
      </c>
      <c r="I14" s="187" t="str">
        <f>IF(H14&lt;=2,'Tabla probabilidad'!$B$5,IF(H14&lt;=24,'Tabla probabilidad'!$B$6,IF(H14&lt;=500,'Tabla probabilidad'!$B$7,IF(H14&lt;=5000,'Tabla probabilidad'!$B$8,IF(H14&gt;5000,'Tabla probabilidad'!$B$9)))))</f>
        <v>Baja</v>
      </c>
      <c r="J14" s="126">
        <f>IF(H14&lt;=2,'Tabla probabilidad'!$D$5,IF(H14&lt;=24,'Tabla probabilidad'!$D$6,IF(H14&lt;=500,'Tabla probabilidad'!$D$7,IF(H14&lt;=5000,'Tabla probabilidad'!$D$8,IF(H14&gt;5000,'Tabla probabilidad'!$D$9)))))</f>
        <v>0.4</v>
      </c>
      <c r="K14" s="125" t="s">
        <v>275</v>
      </c>
      <c r="L14" s="125" t="str">
        <f>IF(K14="El riesgo afecta la imagen de alguna área de la organización","Leve",IF(K14="El riesgo afecta la imagen de la entidad internamente, de conocimiento general, nivel interno, alta dirección, contratista y/o de provedores","Menor",IF(K14="El riesgo afecta la imagen de la entidad con algunos usuarios de relevancia frente al logro de los objetivos","Moderado",IF(K14="El riesgo afecta la imagen de de la entidad con efecto publicitario sostenido a nivel del sector justicia","Mayor",IF(K14="El riesgo afecta la imagen de la entidad a nivel nacional, con efecto publicitarios sostenible a nivel país","Catastrófico",IF(K14="Impacto que afecte la ejecución presupuestal en un valor ≥0,5%.","Leve",IF(K14="Impacto que afecte la ejecución presupuestal en un valor ≥1%.","Menor",IF(K14="Impacto que afecte la ejecución presupuestal en un valor ≥5%.","Moderado",IF(K14="Impacto que afecte la ejecución presupuestal en un valor ≥20%.","Mayor",IF(K14="Impacto que afecte la ejecución presupuestal en un valor ≥50%.","Catastrófico",IF(K14="Incumplimiento máximo del 5% de la meta planeada","Leve",IF(K14="Incumplimiento máximo del 15% de la meta planeada","Menor",IF(K14="Incumplimiento máximo del 20% de la meta planeada","Moderado",IF(K14="Incumplimiento máximo del 50% de la meta planeada","Mayor",IF(K14="Incumplimiento máximo del 80% de la meta planeada","Catastrófico",IF(K14="Cualquier afectación a la violacion de los derechos de los ciudadanos se considera con consecuencias altas","Mayor",IF(K14="Cualquier afectación a la violacion de los derechos de los ciudadanos se considera con consecuencias desastrosas","Catastrófico",IF(K14="Afecta la Prestación del Servicio de Administración de Justicia en 5%","Leve",IF(K14="Afecta la Prestación del Servicio de Administración de Justicia en 10%","Menor",IF(K14="Afecta la Prestación del Servicio de Administración de Justicia en 15%","Moderado",IF(K14="Afecta la Prestación del Servicio de Administración de Justicia en 20%","Mayor",IF(K14="Afecta la Prestación del Servicio de Administración de Justicia en más del 50%","Catastrófico",IF(K14="Cualquier acto indebido de los servidores judiciales genera altas consecuencias para la entidad","Mayor",IF(K14="Cualquier acto indebido de los servidores judiciales genera consecuencias desastrosas para la entidad","Catastrófico",IF(K14="Si el hecho llegara a presentarse, tendría consecuencias o efectos mínimos sobre la entidad","Leve",IF(K14="Si el hecho llegara a presentarse, tendría bajo impacto o efecto sobre la entidad","Menor",IF(K14="Si el hecho llegara a presentarse, tendría medianas consecuencias o efectos sobre la entidad","Moderado",IF(K14="Si el hecho llegara a presentarse, tendría altas consecuencias o efectos sobre la entidad","Mayor",IF(K14="Si el hecho llegara a presentarse, tendría desastrosas consecuencias o efectos sobre la entidad","Catastrófico")))))))))))))))))))))))))))))</f>
        <v>Leve</v>
      </c>
      <c r="M14" s="125" t="str">
        <f>IF(K14="El riesgo afecta la imagen de alguna área de la organización","20%",IF(K14="El riesgo afecta la imagen de la entidad internamente, de conocimiento general, nivel interno, alta dirección, contratista y/o de provedores","40%",IF(K14="El riesgo afecta la imagen de la entidad con algunos usuarios de relevancia frente al logro de los objetivos","60%",IF(K14="El riesgo afecta la imagen de de la entidad con efecto publicitario sostenido a nivel del sector justicia","80%",IF(K14="El riesgo afecta la imagen de la entidad a nivel nacional, con efecto publicitarios sostenible a nivel país","100%",IF(K14="Impacto que afecte la ejecución presupuestal en un valor ≥0,5%.","20%",IF(K14="Impacto que afecte la ejecución presupuestal en un valor ≥1%.","40%",IF(K14="Impacto que afecte la ejecución presupuestal en un valor ≥5%.","60%",IF(K14="Impacto que afecte la ejecución presupuestal en un valor ≥20%.","80%",IF(K14="Impacto que afecte la ejecución presupuestal en un valor ≥50%.","100%",IF(K14="Incumplimiento máximo del 5% de la meta planeada","20%",IF(K14="Incumplimiento máximo del 15% de la meta planeada","40%",IF(K14="Incumplimiento máximo del 20% de la meta planeada","60%",IF(K14="Incumplimiento máximo del 50% de la meta planeada","80%",IF(K14="Incumplimiento máximo del 80% de la meta planeada","100%",IF(K14="Cualquier afectación a la violacion de los derechos de los ciudadanos se considera con consecuencias altas","80%",IF(K14="Cualquier afectación a la violacion de los derechos de los ciudadanos se considera con consecuencias desastrosas","100%",IF(K14="Afecta la Prestación del Servicio de Administración de Justicia en 5%","20%",IF(K14="Afecta la Prestación del Servicio de Administración de Justicia en 10%","40%",IF(K14="Afecta la Prestación del Servicio de Administración de Justicia en 15%","60%",IF(K14="Afecta la Prestación del Servicio de Administración de Justicia en 20%","80%",IF(K14="Afecta la Prestación del Servicio de Administración de Justicia en más del 50%","100%",IF(K14="Cualquier acto indebido de los servidores judiciales genera altas consecuencias para la entidad","80%",IF(K14="Cualquier acto indebido de los servidores judiciales genera consecuencias desastrosas para la entidad","100%",IF(K14="Si el hecho llegara a presentarse, tendría consecuencias o efectos mínimos sobre la entidad","20%",IF(K14="Si el hecho llegara a presentarse, tendría bajo impacto o efecto sobre la entidad","40%",IF(K14="Si el hecho llegara a presentarse, tendría medianas consecuencias o efectos sobre la entidad","60%",IF(K14="Si el hecho llegara a presentarse, tendría altas consecuencias o efectos sobre la entidad","80%",IF(K14="Si el hecho llegara a presentarse, tendría desastrosas consecuencias o efectos sobre la entidad","100%")))))))))))))))))))))))))))))</f>
        <v>20%</v>
      </c>
      <c r="N14" s="125" t="str">
        <f>VLOOKUP((I14&amp;L14),Hoja1!$B$4:$C$28,2,0)</f>
        <v>Bajo</v>
      </c>
      <c r="O14" s="148">
        <v>1</v>
      </c>
      <c r="P14" s="150" t="s">
        <v>510</v>
      </c>
      <c r="Q14" s="125" t="str">
        <f t="shared" si="0"/>
        <v>Probabilidad</v>
      </c>
      <c r="R14" s="125" t="s">
        <v>312</v>
      </c>
      <c r="S14" s="125" t="s">
        <v>308</v>
      </c>
      <c r="T14" s="126">
        <f>VLOOKUP(R14&amp;S14,Hoja1!$Q$4:$R$9,2,0)</f>
        <v>0.45</v>
      </c>
      <c r="U14" s="125" t="s">
        <v>325</v>
      </c>
      <c r="V14" s="125" t="s">
        <v>331</v>
      </c>
      <c r="W14" s="125" t="s">
        <v>336</v>
      </c>
      <c r="X14" s="126">
        <f>IF(Q14="Probabilidad",($J$14*T14),IF(Q14="Impacto"," "))</f>
        <v>0.18000000000000002</v>
      </c>
      <c r="Y14" s="126" t="str">
        <f>IF(Z14&lt;=20%,'Tabla probabilidad'!$B$5,IF(Z14&lt;=40%,'Tabla probabilidad'!$B$6,IF(Z14&lt;=60%,'Tabla probabilidad'!$B$7,IF(Z14&lt;=80%,'Tabla probabilidad'!$B$8,IF(Z14&lt;=100%,'Tabla probabilidad'!$B$9)))))</f>
        <v>Baja</v>
      </c>
      <c r="Z14" s="126">
        <f>IF(R14="Preventivo",(J14-(J14*T14)),IF(R14="Detectivo",(J14-(J14*T14)),IF(R14="Correctivo",(J14))))</f>
        <v>0.22</v>
      </c>
      <c r="AA14" s="149" t="str">
        <f>IF(AB14&lt;=20%,'Tabla probabilidad'!$B$5,IF(AB14&lt;=40%,'Tabla probabilidad'!$B$6,IF(AB14&lt;=60%,'Tabla probabilidad'!$B$7,IF(AB14&lt;=80%,'Tabla probabilidad'!$B$8,IF(AB14&lt;=100%,'Tabla probabilidad'!$B$9)))))</f>
        <v>Baja</v>
      </c>
      <c r="AB14" s="149">
        <f>AVERAGE(Z14:Z14)</f>
        <v>0.22</v>
      </c>
      <c r="AC14" s="126" t="str">
        <f t="shared" si="1"/>
        <v>Leve</v>
      </c>
      <c r="AD14" s="126">
        <f>IF(Q14="Probabilidad",(($M$14-0)),IF(Q14="Impacto",($M$14-($M$14*T14))))</f>
        <v>0.2</v>
      </c>
      <c r="AE14" s="149" t="str">
        <f>IF(AF14&lt;=20%,"Leve",IF(AF14&lt;=40%,"Menor",IF(AF14&lt;=60%,"Moderado",IF(AF14&lt;=80%,"Mayor",IF(AF14&lt;=100%,"Catastrófico")))))</f>
        <v>Leve</v>
      </c>
      <c r="AF14" s="149">
        <f>AVERAGE(AD14:AD14)</f>
        <v>0.2</v>
      </c>
      <c r="AG14" s="148" t="str">
        <f>VLOOKUP(AA14&amp;AE14,Hoja1!$B$4:$C$28,2,0)</f>
        <v>Bajo</v>
      </c>
      <c r="AH14" s="148" t="s">
        <v>443</v>
      </c>
      <c r="AI14" s="148"/>
      <c r="AJ14" s="148"/>
      <c r="AK14" s="148"/>
      <c r="AL14" s="148"/>
      <c r="AM14" s="185"/>
      <c r="AN14" s="125"/>
    </row>
    <row r="15" spans="1:298" ht="66.75" customHeight="1" x14ac:dyDescent="0.25">
      <c r="A15" s="125">
        <v>3</v>
      </c>
      <c r="B15" s="148" t="s">
        <v>511</v>
      </c>
      <c r="C15" s="125" t="s">
        <v>440</v>
      </c>
      <c r="D15" s="186" t="s">
        <v>512</v>
      </c>
      <c r="E15" s="125" t="s">
        <v>513</v>
      </c>
      <c r="F15" s="125" t="s">
        <v>514</v>
      </c>
      <c r="G15" s="125" t="s">
        <v>441</v>
      </c>
      <c r="H15" s="125">
        <v>25</v>
      </c>
      <c r="I15" s="187" t="str">
        <f>IF(H15&lt;=2,'Tabla probabilidad'!$B$5,IF(H15&lt;=24,'Tabla probabilidad'!$B$6,IF(H15&lt;=500,'Tabla probabilidad'!$B$7,IF(H15&lt;=5000,'Tabla probabilidad'!$B$8,IF(H15&gt;5000,'Tabla probabilidad'!$B$9)))))</f>
        <v>Media</v>
      </c>
      <c r="J15" s="126">
        <f>IF(H15&lt;=2,'Tabla probabilidad'!$D$5,IF(H15&lt;=24,'Tabla probabilidad'!$D$6,IF(H15&lt;=500,'Tabla probabilidad'!$D$7,IF(H15&lt;=5000,'Tabla probabilidad'!$D$8,IF(H15&gt;5000,'Tabla probabilidad'!$D$9)))))</f>
        <v>0.6</v>
      </c>
      <c r="K15" s="125" t="s">
        <v>259</v>
      </c>
      <c r="L15" s="125"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Moderado</v>
      </c>
      <c r="M15" s="125"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60%</v>
      </c>
      <c r="N15" s="125" t="str">
        <f>VLOOKUP((I15&amp;L15),Hoja1!$B$4:$C$28,2,0)</f>
        <v>Moderado</v>
      </c>
      <c r="O15" s="125">
        <v>1</v>
      </c>
      <c r="P15" s="150" t="s">
        <v>515</v>
      </c>
      <c r="Q15" s="125" t="str">
        <f t="shared" si="0"/>
        <v>Probabilidad</v>
      </c>
      <c r="R15" s="125" t="s">
        <v>312</v>
      </c>
      <c r="S15" s="125" t="s">
        <v>308</v>
      </c>
      <c r="T15" s="126">
        <f>VLOOKUP(R15&amp;S15,Hoja1!$Q$4:$R$9,2,0)</f>
        <v>0.45</v>
      </c>
      <c r="U15" s="125" t="s">
        <v>325</v>
      </c>
      <c r="V15" s="125" t="s">
        <v>331</v>
      </c>
      <c r="W15" s="125" t="s">
        <v>336</v>
      </c>
      <c r="X15" s="126">
        <f>IF(Q15="Probabilidad",($J$15*T15),IF(Q15="Impacto"," "))</f>
        <v>0.27</v>
      </c>
      <c r="Y15" s="126" t="str">
        <f>IF(Z15&lt;=20%,'Tabla probabilidad'!$B$5,IF(Z15&lt;=40%,'Tabla probabilidad'!$B$6,IF(Z15&lt;=60%,'Tabla probabilidad'!$B$7,IF(Z15&lt;=80%,'Tabla probabilidad'!$B$8,IF(Z15&lt;=100%,'Tabla probabilidad'!$B$9)))))</f>
        <v>Baja</v>
      </c>
      <c r="Z15" s="126">
        <f>IF(R15="Preventivo",(J15-(J15*T15)),IF(R15="Detectivo",(J15-(J15*T15)),IF(R15="Correctivo",(J15))))</f>
        <v>0.32999999999999996</v>
      </c>
      <c r="AA15" s="149" t="str">
        <f>IF(AB15&lt;=20%,'Tabla probabilidad'!$B$5,IF(AB15&lt;=40%,'Tabla probabilidad'!$B$6,IF(AB15&lt;=60%,'Tabla probabilidad'!$B$7,IF(AB15&lt;=80%,'Tabla probabilidad'!$B$8,IF(AB15&lt;=100%,'Tabla probabilidad'!$B$9)))))</f>
        <v>Baja</v>
      </c>
      <c r="AB15" s="149">
        <f>AVERAGE(Z15:Z15)</f>
        <v>0.32999999999999996</v>
      </c>
      <c r="AC15" s="126" t="str">
        <f t="shared" si="1"/>
        <v>Moderado</v>
      </c>
      <c r="AD15" s="126">
        <f>IF(Q15="Probabilidad",(($M$15-0)),IF(Q15="Impacto",($M$15-($M$15*T15))))</f>
        <v>0.6</v>
      </c>
      <c r="AE15" s="149" t="str">
        <f>IF(AF15&lt;=20%,"Leve",IF(AF15&lt;=40%,"Menor",IF(AF15&lt;=60%,"Moderado",IF(AF15&lt;=80%,"Mayor",IF(AF15&lt;=100%,"Catastrófico")))))</f>
        <v>Moderado</v>
      </c>
      <c r="AF15" s="149">
        <f>AVERAGE(AD15:AD15)</f>
        <v>0.6</v>
      </c>
      <c r="AG15" s="148" t="str">
        <f>VLOOKUP(AA15&amp;AE15,Hoja1!$B$4:$C$28,2,0)</f>
        <v>Moderado</v>
      </c>
      <c r="AH15" s="148" t="s">
        <v>443</v>
      </c>
      <c r="AI15" s="148"/>
      <c r="AJ15" s="148"/>
      <c r="AK15" s="148"/>
      <c r="AL15" s="148"/>
      <c r="AM15" s="185"/>
      <c r="AN15" s="125"/>
    </row>
    <row r="16" spans="1:298" ht="57" customHeight="1" x14ac:dyDescent="0.25">
      <c r="A16" s="443">
        <v>5</v>
      </c>
      <c r="B16" s="422" t="s">
        <v>516</v>
      </c>
      <c r="C16" s="443" t="s">
        <v>454</v>
      </c>
      <c r="D16" s="473" t="s">
        <v>517</v>
      </c>
      <c r="E16" s="443" t="s">
        <v>518</v>
      </c>
      <c r="F16" s="443" t="s">
        <v>519</v>
      </c>
      <c r="G16" s="443" t="s">
        <v>448</v>
      </c>
      <c r="H16" s="443">
        <v>10000</v>
      </c>
      <c r="I16" s="472" t="str">
        <f>IF(H16&lt;=2,'Tabla probabilidad'!$B$5,IF(H16&lt;=24,'Tabla probabilidad'!$B$6,IF(H16&lt;=500,'Tabla probabilidad'!$B$7,IF(H16&lt;=5000,'Tabla probabilidad'!$B$8,IF(H16&gt;5000,'Tabla probabilidad'!$B$9)))))</f>
        <v>Muy Alta</v>
      </c>
      <c r="J16" s="469">
        <f>IF(H16&lt;=2,'Tabla probabilidad'!$D$5,IF(H16&lt;=24,'Tabla probabilidad'!$D$6,IF(H16&lt;=500,'Tabla probabilidad'!$D$7,IF(H16&lt;=5000,'Tabla probabilidad'!$D$8,IF(H16&gt;5000,'Tabla probabilidad'!$D$9)))))</f>
        <v>1</v>
      </c>
      <c r="K16" s="443" t="s">
        <v>298</v>
      </c>
      <c r="L16" s="443" t="str">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Mayor</v>
      </c>
      <c r="M16" s="443" t="str">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80%</v>
      </c>
      <c r="N16" s="443" t="str">
        <f>VLOOKUP((I16&amp;L16),Hoja1!$B$4:$C$28,2,0)</f>
        <v xml:space="preserve">Alto </v>
      </c>
      <c r="O16" s="125">
        <v>1</v>
      </c>
      <c r="P16" s="151" t="s">
        <v>520</v>
      </c>
      <c r="Q16" s="125" t="str">
        <f t="shared" si="0"/>
        <v>Probabilidad</v>
      </c>
      <c r="R16" s="125" t="s">
        <v>312</v>
      </c>
      <c r="S16" s="125" t="s">
        <v>308</v>
      </c>
      <c r="T16" s="126">
        <f>VLOOKUP(R16&amp;S16,Hoja1!$Q$4:$R$9,2,0)</f>
        <v>0.45</v>
      </c>
      <c r="U16" s="125" t="s">
        <v>325</v>
      </c>
      <c r="V16" s="125" t="s">
        <v>331</v>
      </c>
      <c r="W16" s="125" t="s">
        <v>336</v>
      </c>
      <c r="X16" s="126">
        <f>IF(Q16="Probabilidad",($J$16*T16),IF(Q16="Impacto"," "))</f>
        <v>0.45</v>
      </c>
      <c r="Y16" s="126" t="str">
        <f>IF(Z16&lt;=20%,'Tabla probabilidad'!$B$5,IF(Z16&lt;=40%,'Tabla probabilidad'!$B$6,IF(Z16&lt;=60%,'Tabla probabilidad'!$B$7,IF(Z16&lt;=80%,'Tabla probabilidad'!$B$8,IF(Z16&lt;=100%,'Tabla probabilidad'!$B$9)))))</f>
        <v>Media</v>
      </c>
      <c r="Z16" s="126">
        <f>IF(R16="Preventivo",(J16-(J16*T16)),IF(R16="Detectivo",(J16-(J16*T16)),IF(R16="Correctivo",(J16))))</f>
        <v>0.55000000000000004</v>
      </c>
      <c r="AA16" s="426" t="str">
        <f>IF(AB16&lt;=20%,'Tabla probabilidad'!$B$5,IF(AB16&lt;=40%,'Tabla probabilidad'!$B$6,IF(AB16&lt;=60%,'Tabla probabilidad'!$B$7,IF(AB16&lt;=80%,'Tabla probabilidad'!$B$8,IF(AB16&lt;=100%,'Tabla probabilidad'!$B$9)))))</f>
        <v>Media</v>
      </c>
      <c r="AB16" s="426">
        <f>AVERAGE(Z16:Z20)</f>
        <v>0.59000000000000008</v>
      </c>
      <c r="AC16" s="126" t="str">
        <f t="shared" si="1"/>
        <v>Mayor</v>
      </c>
      <c r="AD16" s="126">
        <f>IF(Q16="Probabilidad",(($M$16-0)),IF(Q16="Impacto",($M$16-($M$16*T16))))</f>
        <v>0.8</v>
      </c>
      <c r="AE16" s="426" t="str">
        <f>IF(AF16&lt;=20%,"Leve",IF(AF16&lt;=40%,"Menor",IF(AF16&lt;=60%,"Moderado",IF(AF16&lt;=80%,"Mayor",IF(AF16&lt;=100%,"Catastrófico")))))</f>
        <v>Mayor</v>
      </c>
      <c r="AF16" s="426">
        <f>AVERAGE(AD16:AD20)</f>
        <v>0.8</v>
      </c>
      <c r="AG16" s="422" t="str">
        <f>VLOOKUP(AA16&amp;AE16,Hoja1!$B$4:$C$28,2,0)</f>
        <v xml:space="preserve">Alto </v>
      </c>
      <c r="AH16" s="422" t="s">
        <v>451</v>
      </c>
      <c r="AI16" s="422"/>
      <c r="AJ16" s="422"/>
      <c r="AK16" s="422"/>
      <c r="AL16" s="422"/>
      <c r="AM16" s="424"/>
      <c r="AN16" s="443"/>
    </row>
    <row r="17" spans="1:40" ht="42.75" customHeight="1" x14ac:dyDescent="0.25">
      <c r="A17" s="443"/>
      <c r="B17" s="423"/>
      <c r="C17" s="443"/>
      <c r="D17" s="474"/>
      <c r="E17" s="443"/>
      <c r="F17" s="443"/>
      <c r="G17" s="443"/>
      <c r="H17" s="443"/>
      <c r="I17" s="472"/>
      <c r="J17" s="469"/>
      <c r="K17" s="443"/>
      <c r="L17" s="470"/>
      <c r="M17" s="470"/>
      <c r="N17" s="443"/>
      <c r="O17" s="125">
        <v>2</v>
      </c>
      <c r="P17" s="151" t="s">
        <v>521</v>
      </c>
      <c r="Q17" s="125" t="str">
        <f t="shared" si="0"/>
        <v>Probabilidad</v>
      </c>
      <c r="R17" s="125" t="s">
        <v>312</v>
      </c>
      <c r="S17" s="125" t="s">
        <v>308</v>
      </c>
      <c r="T17" s="126">
        <f>VLOOKUP(R17&amp;S17,Hoja1!$Q$4:$R$9,2,0)</f>
        <v>0.45</v>
      </c>
      <c r="U17" s="125" t="s">
        <v>325</v>
      </c>
      <c r="V17" s="125" t="s">
        <v>331</v>
      </c>
      <c r="W17" s="125" t="s">
        <v>336</v>
      </c>
      <c r="X17" s="126">
        <f t="shared" ref="X17:X20" si="3">IF(Q17="Probabilidad",($J$16*T17),IF(Q17="Impacto"," "))</f>
        <v>0.45</v>
      </c>
      <c r="Y17" s="126" t="str">
        <f>IF(Z17&lt;=20%,'Tabla probabilidad'!$B$5,IF(Z17&lt;=40%,'Tabla probabilidad'!$B$6,IF(Z17&lt;=60%,'Tabla probabilidad'!$B$7,IF(Z17&lt;=80%,'Tabla probabilidad'!$B$8,IF(Z17&lt;=100%,'Tabla probabilidad'!$B$9)))))</f>
        <v>Media</v>
      </c>
      <c r="Z17" s="126">
        <f>IF(R17="Preventivo",(J16-(J16*T17)),IF(R17="Detectivo",(J16-(J16*T17)),IF(R17="Correctivo",(J16))))</f>
        <v>0.55000000000000004</v>
      </c>
      <c r="AA17" s="427"/>
      <c r="AB17" s="427"/>
      <c r="AC17" s="126" t="str">
        <f t="shared" si="1"/>
        <v>Mayor</v>
      </c>
      <c r="AD17" s="126">
        <f t="shared" ref="AD17:AD20" si="4">IF(Q17="Probabilidad",(($M$16-0)),IF(Q17="Impacto",($M$16-($M$16*T17))))</f>
        <v>0.8</v>
      </c>
      <c r="AE17" s="427"/>
      <c r="AF17" s="427"/>
      <c r="AG17" s="423"/>
      <c r="AH17" s="423"/>
      <c r="AI17" s="423"/>
      <c r="AJ17" s="423"/>
      <c r="AK17" s="423"/>
      <c r="AL17" s="423"/>
      <c r="AM17" s="425"/>
      <c r="AN17" s="443"/>
    </row>
    <row r="18" spans="1:40" ht="75.75" customHeight="1" x14ac:dyDescent="0.25">
      <c r="A18" s="443"/>
      <c r="B18" s="423"/>
      <c r="C18" s="443"/>
      <c r="D18" s="474"/>
      <c r="E18" s="443"/>
      <c r="F18" s="443"/>
      <c r="G18" s="443"/>
      <c r="H18" s="443"/>
      <c r="I18" s="472"/>
      <c r="J18" s="469"/>
      <c r="K18" s="443"/>
      <c r="L18" s="470"/>
      <c r="M18" s="470"/>
      <c r="N18" s="443"/>
      <c r="O18" s="125">
        <v>3</v>
      </c>
      <c r="P18" s="151" t="s">
        <v>522</v>
      </c>
      <c r="Q18" s="125" t="str">
        <f t="shared" si="0"/>
        <v>Probabilidad</v>
      </c>
      <c r="R18" s="125" t="s">
        <v>312</v>
      </c>
      <c r="S18" s="125" t="s">
        <v>308</v>
      </c>
      <c r="T18" s="126">
        <f>VLOOKUP(R18&amp;S18,Hoja1!$Q$4:$R$9,2,0)</f>
        <v>0.45</v>
      </c>
      <c r="U18" s="125" t="s">
        <v>325</v>
      </c>
      <c r="V18" s="125" t="s">
        <v>331</v>
      </c>
      <c r="W18" s="125" t="s">
        <v>336</v>
      </c>
      <c r="X18" s="126">
        <f t="shared" si="3"/>
        <v>0.45</v>
      </c>
      <c r="Y18" s="126" t="str">
        <f>IF(Z18&lt;=20%,'Tabla probabilidad'!$B$5,IF(Z18&lt;=40%,'Tabla probabilidad'!$B$6,IF(Z18&lt;=60%,'Tabla probabilidad'!$B$7,IF(Z18&lt;=80%,'Tabla probabilidad'!$B$8,IF(Z18&lt;=100%,'Tabla probabilidad'!$B$9)))))</f>
        <v>Media</v>
      </c>
      <c r="Z18" s="126">
        <f>IF(R18="Preventivo",(J16-(J16*T18)),IF(R18="Detectivo",(J16-(J16*T18)),IF(R18="Correctivo",(J16))))</f>
        <v>0.55000000000000004</v>
      </c>
      <c r="AA18" s="427"/>
      <c r="AB18" s="427"/>
      <c r="AC18" s="126" t="str">
        <f t="shared" si="1"/>
        <v>Mayor</v>
      </c>
      <c r="AD18" s="126">
        <f t="shared" si="4"/>
        <v>0.8</v>
      </c>
      <c r="AE18" s="427"/>
      <c r="AF18" s="427"/>
      <c r="AG18" s="423"/>
      <c r="AH18" s="423"/>
      <c r="AI18" s="423"/>
      <c r="AJ18" s="423"/>
      <c r="AK18" s="423"/>
      <c r="AL18" s="423"/>
      <c r="AM18" s="425"/>
      <c r="AN18" s="443"/>
    </row>
    <row r="19" spans="1:40" ht="72" customHeight="1" thickBot="1" x14ac:dyDescent="0.3">
      <c r="A19" s="443"/>
      <c r="B19" s="423"/>
      <c r="C19" s="443"/>
      <c r="D19" s="474"/>
      <c r="E19" s="443"/>
      <c r="F19" s="443"/>
      <c r="G19" s="443"/>
      <c r="H19" s="443"/>
      <c r="I19" s="472"/>
      <c r="J19" s="469"/>
      <c r="K19" s="443"/>
      <c r="L19" s="470"/>
      <c r="M19" s="470"/>
      <c r="N19" s="443"/>
      <c r="O19" s="125">
        <v>4</v>
      </c>
      <c r="P19" s="152" t="s">
        <v>523</v>
      </c>
      <c r="Q19" s="125" t="str">
        <f t="shared" si="0"/>
        <v>Probabilidad</v>
      </c>
      <c r="R19" s="125" t="s">
        <v>316</v>
      </c>
      <c r="S19" s="125" t="s">
        <v>308</v>
      </c>
      <c r="T19" s="126">
        <f>VLOOKUP(R19&amp;S19,Hoja1!$Q$4:$R$9,2,0)</f>
        <v>0.35</v>
      </c>
      <c r="U19" s="125" t="s">
        <v>325</v>
      </c>
      <c r="V19" s="125" t="s">
        <v>331</v>
      </c>
      <c r="W19" s="125" t="s">
        <v>336</v>
      </c>
      <c r="X19" s="126">
        <f t="shared" si="3"/>
        <v>0.35</v>
      </c>
      <c r="Y19" s="126" t="str">
        <f>IF(Z19&lt;=20%,'Tabla probabilidad'!$B$5,IF(Z19&lt;=40%,'Tabla probabilidad'!$B$6,IF(Z19&lt;=60%,'Tabla probabilidad'!$B$7,IF(Z19&lt;=80%,'Tabla probabilidad'!$B$8,IF(Z19&lt;=100%,'Tabla probabilidad'!$B$9)))))</f>
        <v>Alta</v>
      </c>
      <c r="Z19" s="126">
        <f>IF(R19="Preventivo",(J16-(J16*T19)),IF(R19="Detectivo",(J16-(J16*T19)),IF(R19="Correctivo",(J16))))</f>
        <v>0.65</v>
      </c>
      <c r="AA19" s="427"/>
      <c r="AB19" s="427"/>
      <c r="AC19" s="126" t="str">
        <f t="shared" si="1"/>
        <v>Mayor</v>
      </c>
      <c r="AD19" s="126">
        <f t="shared" si="4"/>
        <v>0.8</v>
      </c>
      <c r="AE19" s="427"/>
      <c r="AF19" s="427"/>
      <c r="AG19" s="423"/>
      <c r="AH19" s="423"/>
      <c r="AI19" s="423"/>
      <c r="AJ19" s="423"/>
      <c r="AK19" s="423"/>
      <c r="AL19" s="423"/>
      <c r="AM19" s="425"/>
      <c r="AN19" s="443"/>
    </row>
    <row r="20" spans="1:40" ht="74.25" customHeight="1" thickBot="1" x14ac:dyDescent="0.3">
      <c r="A20" s="443"/>
      <c r="B20" s="429"/>
      <c r="C20" s="443"/>
      <c r="D20" s="475"/>
      <c r="E20" s="443"/>
      <c r="F20" s="443"/>
      <c r="G20" s="443"/>
      <c r="H20" s="443"/>
      <c r="I20" s="472"/>
      <c r="J20" s="469"/>
      <c r="K20" s="443"/>
      <c r="L20" s="470"/>
      <c r="M20" s="470"/>
      <c r="N20" s="443"/>
      <c r="O20" s="125">
        <v>5</v>
      </c>
      <c r="P20" s="147" t="s">
        <v>524</v>
      </c>
      <c r="Q20" s="125" t="str">
        <f t="shared" si="0"/>
        <v>Probabilidad</v>
      </c>
      <c r="R20" s="125" t="s">
        <v>316</v>
      </c>
      <c r="S20" s="125" t="s">
        <v>308</v>
      </c>
      <c r="T20" s="126">
        <f>VLOOKUP(R20&amp;S20,Hoja1!$Q$4:$R$9,2,0)</f>
        <v>0.35</v>
      </c>
      <c r="U20" s="125" t="s">
        <v>325</v>
      </c>
      <c r="V20" s="125" t="s">
        <v>331</v>
      </c>
      <c r="W20" s="125" t="s">
        <v>336</v>
      </c>
      <c r="X20" s="126">
        <f t="shared" si="3"/>
        <v>0.35</v>
      </c>
      <c r="Y20" s="126" t="str">
        <f>IF(Z20&lt;=20%,'Tabla probabilidad'!$B$5,IF(Z20&lt;=40%,'Tabla probabilidad'!$B$6,IF(Z20&lt;=60%,'Tabla probabilidad'!$B$7,IF(Z20&lt;=80%,'Tabla probabilidad'!$B$8,IF(Z20&lt;=100%,'Tabla probabilidad'!$B$9)))))</f>
        <v>Alta</v>
      </c>
      <c r="Z20" s="126">
        <f>IF(R20="Preventivo",(J16-(J16*T20)),IF(R20="Detectivo",(J16-(J16*T20)),IF(R20="Correctivo",(J16))))</f>
        <v>0.65</v>
      </c>
      <c r="AA20" s="428"/>
      <c r="AB20" s="428"/>
      <c r="AC20" s="126" t="str">
        <f t="shared" si="1"/>
        <v>Mayor</v>
      </c>
      <c r="AD20" s="126">
        <f t="shared" si="4"/>
        <v>0.8</v>
      </c>
      <c r="AE20" s="428"/>
      <c r="AF20" s="428"/>
      <c r="AG20" s="429"/>
      <c r="AH20" s="429"/>
      <c r="AI20" s="429"/>
      <c r="AJ20" s="429"/>
      <c r="AK20" s="429"/>
      <c r="AL20" s="429"/>
      <c r="AM20" s="477"/>
      <c r="AN20" s="443"/>
    </row>
    <row r="21" spans="1:40" ht="48" customHeight="1" x14ac:dyDescent="0.25">
      <c r="A21" s="443">
        <v>6</v>
      </c>
      <c r="B21" s="422" t="s">
        <v>525</v>
      </c>
      <c r="C21" s="443" t="s">
        <v>452</v>
      </c>
      <c r="D21" s="473" t="s">
        <v>526</v>
      </c>
      <c r="E21" s="443" t="s">
        <v>527</v>
      </c>
      <c r="F21" s="443" t="s">
        <v>528</v>
      </c>
      <c r="G21" s="443" t="s">
        <v>455</v>
      </c>
      <c r="H21" s="443">
        <v>10000</v>
      </c>
      <c r="I21" s="472" t="str">
        <f>IF(H21&lt;=2,'Tabla probabilidad'!$B$5,IF(H21&lt;=24,'Tabla probabilidad'!$B$6,IF(H21&lt;=500,'Tabla probabilidad'!$B$7,IF(H21&lt;=5000,'Tabla probabilidad'!$B$8,IF(H21&gt;5000,'Tabla probabilidad'!$B$9)))))</f>
        <v>Muy Alta</v>
      </c>
      <c r="J21" s="469">
        <f>IF(H21&lt;=2,'Tabla probabilidad'!$D$5,IF(H21&lt;=24,'Tabla probabilidad'!$D$6,IF(H21&lt;=500,'Tabla probabilidad'!$D$7,IF(H21&lt;=5000,'Tabla probabilidad'!$D$8,IF(H21&gt;5000,'Tabla probabilidad'!$D$9)))))</f>
        <v>1</v>
      </c>
      <c r="K21" s="443" t="s">
        <v>462</v>
      </c>
      <c r="L21" s="443" t="str">
        <f>IF(K21="El riesgo afecta la imagen de alguna área de la organización","Leve",IF(K21="El riesgo afecta la imagen de la entidad internamente, de conocimiento general, nivel interno, alta dirección, contratista y/o de provedores","Menor",IF(K21="El riesgo afecta la imagen de la entidad con algunos usuarios de relevancia frente al logro de los objetivos","Moderado",IF(K21="El riesgo afecta la imagen de de la entidad con efecto publicitario sostenido a nivel del sector justicia","Mayor",IF(K21="El riesgo afecta la imagen de la entidad a nivel nacional, con efecto publicitarios sostenible a nivel país","Catastrófico",IF(K21="Impacto que afecte la ejecución presupuestal en un valor ≥0,5%.","Leve",IF(K21="Impacto que afecte la ejecución presupuestal en un valor ≥1%.","Menor",IF(K21="Impacto que afecte la ejecución presupuestal en un valor ≥5%.","Moderado",IF(K21="Impacto que afecte la ejecución presupuestal en un valor ≥20%.","Mayor",IF(K21="Impacto que afecte la ejecución presupuestal en un valor ≥50%.","Catastrófico",IF(K21="Incumplimiento máximo del 5% de la meta planeada","Leve",IF(K21="Incumplimiento máximo del 15% de la meta planeada","Menor",IF(K21="Incumplimiento máximo del 20% de la meta planeada","Moderado",IF(K21="Incumplimiento máximo del 50% de la meta planeada","Mayor",IF(K21="Incumplimiento máximo del 80% de la meta planeada","Catastrófico",IF(K21="Cualquier afectación a la violacion de los derechos de los ciudadanos se considera con consecuencias altas","Mayor",IF(K21="Cualquier afectación a la violacion de los derechos de los ciudadanos se considera con consecuencias desastrosas","Catastrófico",IF(K21="Afecta la Prestación del Servicio de Administración de Justicia en 5%","Leve",IF(K21="Afecta la Prestación del Servicio de Administración de Justicia en 10%","Menor",IF(K21="Afecta la Prestación del Servicio de Administración de Justicia en 15%","Moderado",IF(K21="Afecta la Prestación del Servicio de Administración de Justicia en 20%","Mayor",IF(K21="Afecta la Prestación del Servicio de Administración de Justicia en más del 50%","Catastrófico",IF(K21="Cualquier acto indebido de los servidores judiciales genera altas consecuencias para la entidad","Mayor",IF(K21="Cualquier acto indebido de los servidores judiciales genera consecuencias desastrosas para la entidad","Catastrófico",IF(K21="Si el hecho llegara a presentarse, tendría consecuencias o efectos mínimos sobre la entidad","Leve",IF(K21="Si el hecho llegara a presentarse, tendría bajo impacto o efecto sobre la entidad","Menor",IF(K21="Si el hecho llegara a presentarse, tendría medianas consecuencias o efectos sobre la entidad","Moderado",IF(K21="Si el hecho llegara a presentarse, tendría altas consecuencias o efectos sobre la entidad","Mayor",IF(K21="Si el hecho llegara a presentarse, tendría desastrosas consecuencias o efectos sobre la entidad","Catastrófico")))))))))))))))))))))))))))))</f>
        <v>Moderado</v>
      </c>
      <c r="M21" s="443" t="str">
        <f>IF(K21="El riesgo afecta la imagen de alguna área de la organización","20%",IF(K21="El riesgo afecta la imagen de la entidad internamente, de conocimiento general, nivel interno, alta dirección, contratista y/o de provedores","40%",IF(K21="El riesgo afecta la imagen de la entidad con algunos usuarios de relevancia frente al logro de los objetivos","60%",IF(K21="El riesgo afecta la imagen de de la entidad con efecto publicitario sostenido a nivel del sector justicia","80%",IF(K21="El riesgo afecta la imagen de la entidad a nivel nacional, con efecto publicitarios sostenible a nivel país","100%",IF(K21="Impacto que afecte la ejecución presupuestal en un valor ≥0,5%.","20%",IF(K21="Impacto que afecte la ejecución presupuestal en un valor ≥1%.","40%",IF(K21="Impacto que afecte la ejecución presupuestal en un valor ≥5%.","60%",IF(K21="Impacto que afecte la ejecución presupuestal en un valor ≥20%.","80%",IF(K21="Impacto que afecte la ejecución presupuestal en un valor ≥50%.","100%",IF(K21="Incumplimiento máximo del 5% de la meta planeada","20%",IF(K21="Incumplimiento máximo del 15% de la meta planeada","40%",IF(K21="Incumplimiento máximo del 20% de la meta planeada","60%",IF(K21="Incumplimiento máximo del 50% de la meta planeada","80%",IF(K21="Incumplimiento máximo del 80% de la meta planeada","100%",IF(K21="Cualquier afectación a la violacion de los derechos de los ciudadanos se considera con consecuencias altas","80%",IF(K21="Cualquier afectación a la violacion de los derechos de los ciudadanos se considera con consecuencias desastrosas","100%",IF(K21="Afecta la Prestación del Servicio de Administración de Justicia en 5%","20%",IF(K21="Afecta la Prestación del Servicio de Administración de Justicia en 10%","40%",IF(K21="Afecta la Prestación del Servicio de Administración de Justicia en 15%","60%",IF(K21="Afecta la Prestación del Servicio de Administración de Justicia en 20%","80%",IF(K21="Afecta la Prestación del Servicio de Administración de Justicia en más del 50%","100%",IF(K21="Cualquier acto indebido de los servidores judiciales genera altas consecuencias para la entidad","80%",IF(K21="Cualquier acto indebido de los servidores judiciales genera consecuencias desastrosas para la entidad","100%",IF(K21="Si el hecho llegara a presentarse, tendría consecuencias o efectos mínimos sobre la entidad","20%",IF(K21="Si el hecho llegara a presentarse, tendría bajo impacto o efecto sobre la entidad","40%",IF(K21="Si el hecho llegara a presentarse, tendría medianas consecuencias o efectos sobre la entidad","60%",IF(K21="Si el hecho llegara a presentarse, tendría altas consecuencias o efectos sobre la entidad","80%",IF(K21="Si el hecho llegara a presentarse, tendría desastrosas consecuencias o efectos sobre la entidad","100%")))))))))))))))))))))))))))))</f>
        <v>60%</v>
      </c>
      <c r="N21" s="443" t="str">
        <f>VLOOKUP((I21&amp;L21),Hoja1!$B$4:$C$28,2,0)</f>
        <v xml:space="preserve">Alto </v>
      </c>
      <c r="O21" s="125">
        <v>1</v>
      </c>
      <c r="P21" s="151" t="s">
        <v>529</v>
      </c>
      <c r="Q21" s="125" t="str">
        <f t="shared" si="0"/>
        <v>Probabilidad</v>
      </c>
      <c r="R21" s="125" t="s">
        <v>312</v>
      </c>
      <c r="S21" s="125" t="s">
        <v>308</v>
      </c>
      <c r="T21" s="126">
        <f>VLOOKUP(R21&amp;S21,Hoja1!$Q$4:$R$9,2,0)</f>
        <v>0.45</v>
      </c>
      <c r="U21" s="125" t="s">
        <v>325</v>
      </c>
      <c r="V21" s="125" t="s">
        <v>331</v>
      </c>
      <c r="W21" s="125" t="s">
        <v>336</v>
      </c>
      <c r="X21" s="126">
        <f>IF(Q21="Probabilidad",($J$21*T21),IF(Q21="Impacto"," "))</f>
        <v>0.45</v>
      </c>
      <c r="Y21" s="126" t="str">
        <f>IF(Z21&lt;=20%,'Tabla probabilidad'!$B$5,IF(Z21&lt;=40%,'Tabla probabilidad'!$B$6,IF(Z21&lt;=60%,'Tabla probabilidad'!$B$7,IF(Z21&lt;=80%,'Tabla probabilidad'!$B$8,IF(Z21&lt;=100%,'Tabla probabilidad'!$B$9)))))</f>
        <v>Media</v>
      </c>
      <c r="Z21" s="126">
        <f>IF(R21="Preventivo",(J21-(J21*T21)),IF(R21="Detectivo",(J21-(J21*T21)),IF(R21="Correctivo",(J21))))</f>
        <v>0.55000000000000004</v>
      </c>
      <c r="AA21" s="426" t="str">
        <f>IF(AB21&lt;=20%,'Tabla probabilidad'!$B$5,IF(AB21&lt;=40%,'Tabla probabilidad'!$B$6,IF(AB21&lt;=60%,'Tabla probabilidad'!$B$7,IF(AB21&lt;=80%,'Tabla probabilidad'!$B$8,IF(AB21&lt;=100%,'Tabla probabilidad'!$B$9)))))</f>
        <v>Media</v>
      </c>
      <c r="AB21" s="426">
        <f>AVERAGE(Z21:Z25)</f>
        <v>0.55000000000000004</v>
      </c>
      <c r="AC21" s="126" t="str">
        <f t="shared" si="1"/>
        <v>Moderado</v>
      </c>
      <c r="AD21" s="126">
        <f>IF(Q21="Probabilidad",(($M$21-0)),IF(Q21="Impacto",($M$21-($M$21*T21))))</f>
        <v>0.6</v>
      </c>
      <c r="AE21" s="426" t="str">
        <f>IF(AF21&lt;=20%,"Leve",IF(AF21&lt;=40%,"Menor",IF(AF21&lt;=60%,"Moderado",IF(AF21&lt;=80%,"Mayor",IF(AF21&lt;=100%,"Catastrófico")))))</f>
        <v>Moderado</v>
      </c>
      <c r="AF21" s="426">
        <f>AVERAGE(AD21:AD25)</f>
        <v>0.6</v>
      </c>
      <c r="AG21" s="422" t="str">
        <f>VLOOKUP(AA21&amp;AE21,Hoja1!$B$4:$C$28,2,0)</f>
        <v>Moderado</v>
      </c>
      <c r="AH21" s="422" t="s">
        <v>443</v>
      </c>
      <c r="AI21" s="422"/>
      <c r="AJ21" s="422"/>
      <c r="AK21" s="422"/>
      <c r="AL21" s="422"/>
      <c r="AM21" s="424"/>
      <c r="AN21" s="443"/>
    </row>
    <row r="22" spans="1:40" ht="55.5" customHeight="1" x14ac:dyDescent="0.25">
      <c r="A22" s="443"/>
      <c r="B22" s="423"/>
      <c r="C22" s="443"/>
      <c r="D22" s="474"/>
      <c r="E22" s="443"/>
      <c r="F22" s="443"/>
      <c r="G22" s="443"/>
      <c r="H22" s="443"/>
      <c r="I22" s="472"/>
      <c r="J22" s="469"/>
      <c r="K22" s="443"/>
      <c r="L22" s="470"/>
      <c r="M22" s="470"/>
      <c r="N22" s="443"/>
      <c r="O22" s="125">
        <v>2</v>
      </c>
      <c r="P22" s="151" t="s">
        <v>530</v>
      </c>
      <c r="Q22" s="125" t="str">
        <f t="shared" si="0"/>
        <v>Probabilidad</v>
      </c>
      <c r="R22" s="125" t="s">
        <v>312</v>
      </c>
      <c r="S22" s="125" t="s">
        <v>308</v>
      </c>
      <c r="T22" s="126">
        <f>VLOOKUP(R22&amp;S22,Hoja1!$Q$4:$R$9,2,0)</f>
        <v>0.45</v>
      </c>
      <c r="U22" s="125" t="s">
        <v>325</v>
      </c>
      <c r="V22" s="125" t="s">
        <v>331</v>
      </c>
      <c r="W22" s="125" t="s">
        <v>336</v>
      </c>
      <c r="X22" s="126">
        <f t="shared" ref="X22:X25" si="5">IF(Q22="Probabilidad",($J$21*T22),IF(Q22="Impacto"," "))</f>
        <v>0.45</v>
      </c>
      <c r="Y22" s="126" t="str">
        <f>IF(Z22&lt;=20%,'Tabla probabilidad'!$B$5,IF(Z22&lt;=40%,'Tabla probabilidad'!$B$6,IF(Z22&lt;=60%,'Tabla probabilidad'!$B$7,IF(Z22&lt;=80%,'Tabla probabilidad'!$B$8,IF(Z22&lt;=100%,'Tabla probabilidad'!$B$9)))))</f>
        <v>Media</v>
      </c>
      <c r="Z22" s="126">
        <f>IF(R22="Preventivo",(J21-(J21*T22)),IF(R22="Detectivo",(J21-(J21*T22)),IF(R22="Correctivo",(J21))))</f>
        <v>0.55000000000000004</v>
      </c>
      <c r="AA22" s="427"/>
      <c r="AB22" s="427"/>
      <c r="AC22" s="126" t="str">
        <f t="shared" si="1"/>
        <v>Moderado</v>
      </c>
      <c r="AD22" s="126">
        <f t="shared" ref="AD22:AD25" si="6">IF(Q22="Probabilidad",(($M$21-0)),IF(Q22="Impacto",($M$21-($M$21*T22))))</f>
        <v>0.6</v>
      </c>
      <c r="AE22" s="427"/>
      <c r="AF22" s="427"/>
      <c r="AG22" s="423"/>
      <c r="AH22" s="423"/>
      <c r="AI22" s="423"/>
      <c r="AJ22" s="423"/>
      <c r="AK22" s="423"/>
      <c r="AL22" s="423"/>
      <c r="AM22" s="425"/>
      <c r="AN22" s="443"/>
    </row>
    <row r="23" spans="1:40" ht="42" customHeight="1" x14ac:dyDescent="0.25">
      <c r="A23" s="443"/>
      <c r="B23" s="423"/>
      <c r="C23" s="443"/>
      <c r="D23" s="474"/>
      <c r="E23" s="443"/>
      <c r="F23" s="443"/>
      <c r="G23" s="443"/>
      <c r="H23" s="443"/>
      <c r="I23" s="472"/>
      <c r="J23" s="469"/>
      <c r="K23" s="443"/>
      <c r="L23" s="470"/>
      <c r="M23" s="470"/>
      <c r="N23" s="443"/>
      <c r="O23" s="125">
        <v>3</v>
      </c>
      <c r="P23" s="151" t="s">
        <v>531</v>
      </c>
      <c r="Q23" s="125" t="str">
        <f t="shared" si="0"/>
        <v>Probabilidad</v>
      </c>
      <c r="R23" s="125" t="s">
        <v>312</v>
      </c>
      <c r="S23" s="125" t="s">
        <v>308</v>
      </c>
      <c r="T23" s="126">
        <f>VLOOKUP(R23&amp;S23,Hoja1!$Q$4:$R$9,2,0)</f>
        <v>0.45</v>
      </c>
      <c r="U23" s="125" t="s">
        <v>325</v>
      </c>
      <c r="V23" s="125" t="s">
        <v>331</v>
      </c>
      <c r="W23" s="125" t="s">
        <v>336</v>
      </c>
      <c r="X23" s="126">
        <f t="shared" si="5"/>
        <v>0.45</v>
      </c>
      <c r="Y23" s="126" t="str">
        <f>IF(Z23&lt;=20%,'Tabla probabilidad'!$B$5,IF(Z23&lt;=40%,'Tabla probabilidad'!$B$6,IF(Z23&lt;=60%,'Tabla probabilidad'!$B$7,IF(Z23&lt;=80%,'Tabla probabilidad'!$B$8,IF(Z23&lt;=100%,'Tabla probabilidad'!$B$9)))))</f>
        <v>Media</v>
      </c>
      <c r="Z23" s="126">
        <f>IF(R23="Preventivo",(J21-(J21*T23)),IF(R23="Detectivo",(J21-(J21*T23)),IF(R23="Correctivo",(J21))))</f>
        <v>0.55000000000000004</v>
      </c>
      <c r="AA23" s="427"/>
      <c r="AB23" s="427"/>
      <c r="AC23" s="126" t="str">
        <f t="shared" si="1"/>
        <v>Moderado</v>
      </c>
      <c r="AD23" s="126">
        <f t="shared" si="6"/>
        <v>0.6</v>
      </c>
      <c r="AE23" s="427"/>
      <c r="AF23" s="427"/>
      <c r="AG23" s="423"/>
      <c r="AH23" s="423"/>
      <c r="AI23" s="423"/>
      <c r="AJ23" s="423"/>
      <c r="AK23" s="423"/>
      <c r="AL23" s="423"/>
      <c r="AM23" s="425"/>
      <c r="AN23" s="443"/>
    </row>
    <row r="24" spans="1:40" ht="96.75" customHeight="1" thickBot="1" x14ac:dyDescent="0.3">
      <c r="A24" s="443"/>
      <c r="B24" s="423"/>
      <c r="C24" s="443"/>
      <c r="D24" s="474"/>
      <c r="E24" s="443"/>
      <c r="F24" s="443"/>
      <c r="G24" s="443"/>
      <c r="H24" s="443"/>
      <c r="I24" s="472"/>
      <c r="J24" s="469"/>
      <c r="K24" s="443"/>
      <c r="L24" s="470"/>
      <c r="M24" s="470"/>
      <c r="N24" s="443"/>
      <c r="O24" s="125">
        <v>4</v>
      </c>
      <c r="P24" s="152" t="s">
        <v>532</v>
      </c>
      <c r="Q24" s="125" t="str">
        <f t="shared" si="0"/>
        <v>Probabilidad</v>
      </c>
      <c r="R24" s="125" t="s">
        <v>312</v>
      </c>
      <c r="S24" s="125" t="s">
        <v>308</v>
      </c>
      <c r="T24" s="126">
        <f>VLOOKUP(R24&amp;S24,Hoja1!$Q$4:$R$9,2,0)</f>
        <v>0.45</v>
      </c>
      <c r="U24" s="125" t="s">
        <v>325</v>
      </c>
      <c r="V24" s="125" t="s">
        <v>331</v>
      </c>
      <c r="W24" s="125" t="s">
        <v>336</v>
      </c>
      <c r="X24" s="126">
        <f t="shared" si="5"/>
        <v>0.45</v>
      </c>
      <c r="Y24" s="126" t="str">
        <f>IF(Z24&lt;=20%,'Tabla probabilidad'!$B$5,IF(Z24&lt;=40%,'Tabla probabilidad'!$B$6,IF(Z24&lt;=60%,'Tabla probabilidad'!$B$7,IF(Z24&lt;=80%,'Tabla probabilidad'!$B$8,IF(Z24&lt;=100%,'Tabla probabilidad'!$B$9)))))</f>
        <v>Media</v>
      </c>
      <c r="Z24" s="126">
        <f>IF(R24="Preventivo",(J21-(J21*T24)),IF(R24="Detectivo",(J21-(J21*T24)),IF(R24="Correctivo",(J21))))</f>
        <v>0.55000000000000004</v>
      </c>
      <c r="AA24" s="427"/>
      <c r="AB24" s="427"/>
      <c r="AC24" s="126" t="str">
        <f t="shared" si="1"/>
        <v>Moderado</v>
      </c>
      <c r="AD24" s="126">
        <f t="shared" si="6"/>
        <v>0.6</v>
      </c>
      <c r="AE24" s="427"/>
      <c r="AF24" s="427"/>
      <c r="AG24" s="423"/>
      <c r="AH24" s="423"/>
      <c r="AI24" s="423"/>
      <c r="AJ24" s="423"/>
      <c r="AK24" s="423"/>
      <c r="AL24" s="423"/>
      <c r="AM24" s="425"/>
      <c r="AN24" s="443"/>
    </row>
    <row r="25" spans="1:40" ht="104.25" customHeight="1" x14ac:dyDescent="0.25">
      <c r="A25" s="422"/>
      <c r="B25" s="429"/>
      <c r="C25" s="443"/>
      <c r="D25" s="474"/>
      <c r="E25" s="422"/>
      <c r="F25" s="422"/>
      <c r="G25" s="443"/>
      <c r="H25" s="422"/>
      <c r="I25" s="476"/>
      <c r="J25" s="426"/>
      <c r="K25" s="443"/>
      <c r="L25" s="470"/>
      <c r="M25" s="470"/>
      <c r="N25" s="422"/>
      <c r="O25" s="148">
        <v>5</v>
      </c>
      <c r="P25" s="153" t="s">
        <v>533</v>
      </c>
      <c r="Q25" s="148" t="str">
        <f t="shared" si="0"/>
        <v>Probabilidad</v>
      </c>
      <c r="R25" s="148" t="s">
        <v>312</v>
      </c>
      <c r="S25" s="148" t="s">
        <v>308</v>
      </c>
      <c r="T25" s="149">
        <f>VLOOKUP(R25&amp;S25,Hoja1!$Q$4:$R$9,2,0)</f>
        <v>0.45</v>
      </c>
      <c r="U25" s="148" t="s">
        <v>325</v>
      </c>
      <c r="V25" s="148" t="s">
        <v>331</v>
      </c>
      <c r="W25" s="148" t="s">
        <v>336</v>
      </c>
      <c r="X25" s="149">
        <f t="shared" si="5"/>
        <v>0.45</v>
      </c>
      <c r="Y25" s="149" t="str">
        <f>IF(Z25&lt;=20%,'Tabla probabilidad'!$B$5,IF(Z25&lt;=40%,'Tabla probabilidad'!$B$6,IF(Z25&lt;=60%,'Tabla probabilidad'!$B$7,IF(Z25&lt;=80%,'Tabla probabilidad'!$B$8,IF(Z25&lt;=100%,'Tabla probabilidad'!$B$9)))))</f>
        <v>Media</v>
      </c>
      <c r="Z25" s="149">
        <f>IF(R25="Preventivo",(J21-(J21*T25)),IF(R25="Detectivo",(J21-(J21*T25)),IF(R25="Correctivo",(J21))))</f>
        <v>0.55000000000000004</v>
      </c>
      <c r="AA25" s="428"/>
      <c r="AB25" s="427"/>
      <c r="AC25" s="149" t="str">
        <f t="shared" si="1"/>
        <v>Moderado</v>
      </c>
      <c r="AD25" s="149">
        <f t="shared" si="6"/>
        <v>0.6</v>
      </c>
      <c r="AE25" s="427"/>
      <c r="AF25" s="427"/>
      <c r="AG25" s="423"/>
      <c r="AH25" s="423"/>
      <c r="AI25" s="423"/>
      <c r="AJ25" s="423"/>
      <c r="AK25" s="423"/>
      <c r="AL25" s="423"/>
      <c r="AM25" s="425"/>
      <c r="AN25" s="422"/>
    </row>
    <row r="26" spans="1:40" ht="102" customHeight="1" x14ac:dyDescent="0.25">
      <c r="A26" s="443">
        <v>7</v>
      </c>
      <c r="B26" s="422" t="s">
        <v>534</v>
      </c>
      <c r="C26" s="443" t="s">
        <v>456</v>
      </c>
      <c r="D26" s="471" t="s">
        <v>535</v>
      </c>
      <c r="E26" s="443" t="s">
        <v>536</v>
      </c>
      <c r="F26" s="443" t="s">
        <v>537</v>
      </c>
      <c r="G26" s="443" t="s">
        <v>458</v>
      </c>
      <c r="H26" s="443">
        <v>120</v>
      </c>
      <c r="I26" s="472" t="str">
        <f>IF(H26&lt;=2,'Tabla probabilidad'!$B$5,IF(H26&lt;=24,'Tabla probabilidad'!$B$6,IF(H26&lt;=500,'Tabla probabilidad'!$B$7,IF(H26&lt;=5000,'Tabla probabilidad'!$B$8,IF(H26&gt;5000,'Tabla probabilidad'!$B$9)))))</f>
        <v>Media</v>
      </c>
      <c r="J26" s="469">
        <f>IF(H26&lt;=2,'Tabla probabilidad'!$D$5,IF(H26&lt;=24,'Tabla probabilidad'!$D$6,IF(H26&lt;=500,'Tabla probabilidad'!$D$7,IF(H26&lt;=5000,'Tabla probabilidad'!$D$8,IF(H26&gt;5000,'Tabla probabilidad'!$D$9)))))</f>
        <v>0.6</v>
      </c>
      <c r="K26" s="443" t="s">
        <v>467</v>
      </c>
      <c r="L26" s="443" t="str">
        <f>IF(K26="El riesgo afecta la imagen de alguna área de la organización","Leve",IF(K26="El riesgo afecta la imagen de la entidad internamente, de conocimiento general, nivel interno, alta dirección, contratista y/o de provedores","Menor",IF(K26="El riesgo afecta la imagen de la entidad con algunos usuarios de relevancia frente al logro de los objetivos","Moderado",IF(K26="El riesgo afecta la imagen de de la entidad con efecto publicitario sostenido a nivel del sector justicia","Mayor",IF(K26="El riesgo afecta la imagen de la entidad a nivel nacional, con efecto publicitarios sostenible a nivel país","Catastrófico",IF(K26="Impacto que afecte la ejecución presupuestal en un valor ≥0,5%.","Leve",IF(K26="Impacto que afecte la ejecución presupuestal en un valor ≥1%.","Menor",IF(K26="Impacto que afecte la ejecución presupuestal en un valor ≥5%.","Moderado",IF(K26="Impacto que afecte la ejecución presupuestal en un valor ≥20%.","Mayor",IF(K26="Impacto que afecte la ejecución presupuestal en un valor ≥50%.","Catastrófico",IF(K26="Incumplimiento máximo del 5% de la meta planeada","Leve",IF(K26="Incumplimiento máximo del 15% de la meta planeada","Menor",IF(K26="Incumplimiento máximo del 20% de la meta planeada","Moderado",IF(K26="Incumplimiento máximo del 50% de la meta planeada","Mayor",IF(K26="Incumplimiento máximo del 80% de la meta planeada","Catastrófico",IF(K26="Cualquier afectación a la violacion de los derechos de los ciudadanos se considera con consecuencias altas","Mayor",IF(K26="Cualquier afectación a la violacion de los derechos de los ciudadanos se considera con consecuencias desastrosas","Catastrófico",IF(K26="Afecta la Prestación del Servicio de Administración de Justicia en 5%","Leve",IF(K26="Afecta la Prestación del Servicio de Administración de Justicia en 10%","Menor",IF(K26="Afecta la Prestación del Servicio de Administración de Justicia en 15%","Moderado",IF(K26="Afecta la Prestación del Servicio de Administración de Justicia en 20%","Mayor",IF(K26="Afecta la Prestación del Servicio de Administración de Justicia en más del 50%","Catastrófico",IF(K26="Cualquier acto indebido de los servidores judiciales genera altas consecuencias para la entidad","Mayor",IF(K26="Cualquier acto indebido de los servidores judiciales genera consecuencias desastrosas para la entidad","Catastrófico",IF(K26="Si el hecho llegara a presentarse, tendría consecuencias o efectos mínimos sobre la entidad","Leve",IF(K26="Si el hecho llegara a presentarse, tendría bajo impacto o efecto sobre la entidad","Menor",IF(K26="Si el hecho llegara a presentarse, tendría medianas consecuencias o efectos sobre la entidad","Moderado",IF(K26="Si el hecho llegara a presentarse, tendría altas consecuencias o efectos sobre la entidad","Mayor",IF(K26="Si el hecho llegara a presentarse, tendría desastrosas consecuencias o efectos sobre la entidad","Catastrófico")))))))))))))))))))))))))))))</f>
        <v>Moderado</v>
      </c>
      <c r="M26" s="443" t="str">
        <f>IF(K26="El riesgo afecta la imagen de alguna área de la organización","20%",IF(K26="El riesgo afecta la imagen de la entidad internamente, de conocimiento general, nivel interno, alta dirección, contratista y/o de provedores","40%",IF(K26="El riesgo afecta la imagen de la entidad con algunos usuarios de relevancia frente al logro de los objetivos","60%",IF(K26="El riesgo afecta la imagen de de la entidad con efecto publicitario sostenido a nivel del sector justicia","80%",IF(K26="El riesgo afecta la imagen de la entidad a nivel nacional, con efecto publicitarios sostenible a nivel país","100%",IF(K26="Impacto que afecte la ejecución presupuestal en un valor ≥0,5%.","20%",IF(K26="Impacto que afecte la ejecución presupuestal en un valor ≥1%.","40%",IF(K26="Impacto que afecte la ejecución presupuestal en un valor ≥5%.","60%",IF(K26="Impacto que afecte la ejecución presupuestal en un valor ≥20%.","80%",IF(K26="Impacto que afecte la ejecución presupuestal en un valor ≥50%.","100%",IF(K26="Incumplimiento máximo del 5% de la meta planeada","20%",IF(K26="Incumplimiento máximo del 15% de la meta planeada","40%",IF(K26="Incumplimiento máximo del 20% de la meta planeada","60%",IF(K26="Incumplimiento máximo del 50% de la meta planeada","80%",IF(K26="Incumplimiento máximo del 80% de la meta planeada","100%",IF(K26="Cualquier afectación a la violacion de los derechos de los ciudadanos se considera con consecuencias altas","80%",IF(K26="Cualquier afectación a la violacion de los derechos de los ciudadanos se considera con consecuencias desastrosas","100%",IF(K26="Afecta la Prestación del Servicio de Administración de Justicia en 5%","20%",IF(K26="Afecta la Prestación del Servicio de Administración de Justicia en 10%","40%",IF(K26="Afecta la Prestación del Servicio de Administración de Justicia en 15%","60%",IF(K26="Afecta la Prestación del Servicio de Administración de Justicia en 20%","80%",IF(K26="Afecta la Prestación del Servicio de Administración de Justicia en más del 50%","100%",IF(K26="Cualquier acto indebido de los servidores judiciales genera altas consecuencias para la entidad","80%",IF(K26="Cualquier acto indebido de los servidores judiciales genera consecuencias desastrosas para la entidad","100%",IF(K26="Si el hecho llegara a presentarse, tendría consecuencias o efectos mínimos sobre la entidad","20%",IF(K26="Si el hecho llegara a presentarse, tendría bajo impacto o efecto sobre la entidad","40%",IF(K26="Si el hecho llegara a presentarse, tendría medianas consecuencias o efectos sobre la entidad","60%",IF(K26="Si el hecho llegara a presentarse, tendría altas consecuencias o efectos sobre la entidad","80%",IF(K26="Si el hecho llegara a presentarse, tendría desastrosas consecuencias o efectos sobre la entidad","100%")))))))))))))))))))))))))))))</f>
        <v>60%</v>
      </c>
      <c r="N26" s="443" t="str">
        <f>VLOOKUP((I26&amp;L26),Hoja1!$B$4:$C$28,2,0)</f>
        <v>Moderado</v>
      </c>
      <c r="O26" s="125">
        <v>1</v>
      </c>
      <c r="P26" s="143" t="s">
        <v>538</v>
      </c>
      <c r="Q26" s="125" t="str">
        <f t="shared" ref="Q26:Q30" si="7">IF(R26="Preventivo","Probabilidad",IF(R26="Detectivo","Probabilidad", IF(R26="Correctivo","Impacto")))</f>
        <v>Probabilidad</v>
      </c>
      <c r="R26" s="125" t="s">
        <v>312</v>
      </c>
      <c r="S26" s="125" t="s">
        <v>308</v>
      </c>
      <c r="T26" s="126">
        <f>VLOOKUP(R26&amp;S26,Hoja1!$Q$4:$R$9,2,0)</f>
        <v>0.45</v>
      </c>
      <c r="U26" s="125" t="s">
        <v>325</v>
      </c>
      <c r="V26" s="125" t="s">
        <v>331</v>
      </c>
      <c r="W26" s="125" t="s">
        <v>336</v>
      </c>
      <c r="X26" s="126">
        <f>IF(Q26="Probabilidad",($J$26*T26),IF(Q26="Impacto"," "))</f>
        <v>0.27</v>
      </c>
      <c r="Y26" s="126" t="str">
        <f>IF(Z26&lt;=20%,'Tabla probabilidad'!$B$5,IF(Z26&lt;=40%,'Tabla probabilidad'!$B$6,IF(Z26&lt;=60%,'Tabla probabilidad'!$B$7,IF(Z26&lt;=80%,'Tabla probabilidad'!$B$8,IF(Z26&lt;=100%,'Tabla probabilidad'!$B$9)))))</f>
        <v>Baja</v>
      </c>
      <c r="Z26" s="126">
        <f>IF(R26="Preventivo",(J26-(J26*T26)),IF(R26="Detectivo",(J26-(J26*T26)),IF(R26="Correctivo",(J26))))</f>
        <v>0.32999999999999996</v>
      </c>
      <c r="AA26" s="426" t="str">
        <f>IF(AB26&lt;=20%,'Tabla probabilidad'!$B$5,IF(AB26&lt;=40%,'Tabla probabilidad'!$B$6,IF(AB26&lt;=60%,'Tabla probabilidad'!$B$7,IF(AB26&lt;=80%,'Tabla probabilidad'!$B$8,IF(AB26&lt;=100%,'Tabla probabilidad'!$B$9)))))</f>
        <v>Baja</v>
      </c>
      <c r="AB26" s="426">
        <f>AVERAGE(Z26:Z30)</f>
        <v>0.34199999999999997</v>
      </c>
      <c r="AC26" s="126" t="str">
        <f t="shared" ref="AC26:AC30" si="8">IF(AD26&lt;=20%,"Leve",IF(AD26&lt;=40%,"Menor",IF(AD26&lt;=60%,"Moderado",IF(AD26&lt;=80%,"Mayor",IF(AD26&lt;=100%,"Catastrófico")))))</f>
        <v>Moderado</v>
      </c>
      <c r="AD26" s="126">
        <f>IF(Q26="Probabilidad",(($M$26-0)),IF(Q26="Impacto",($M$26-($M$26*T26))))</f>
        <v>0.6</v>
      </c>
      <c r="AE26" s="426" t="str">
        <f>IF(AF26&lt;=20%,"Leve",IF(AF26&lt;=40%,"Menor",IF(AF26&lt;=60%,"Moderado",IF(AF26&lt;=80%,"Mayor",IF(AF26&lt;=100%,"Catastrófico")))))</f>
        <v>Moderado</v>
      </c>
      <c r="AF26" s="426">
        <f>AVERAGE(AD26:AD30)</f>
        <v>0.6</v>
      </c>
      <c r="AG26" s="422" t="str">
        <f>VLOOKUP(AA26&amp;AE26,Hoja1!$B$4:$C$28,2,0)</f>
        <v>Moderado</v>
      </c>
      <c r="AH26" s="422" t="s">
        <v>443</v>
      </c>
      <c r="AI26" s="419"/>
      <c r="AJ26" s="419"/>
      <c r="AK26" s="419"/>
      <c r="AL26" s="419"/>
      <c r="AM26" s="419"/>
      <c r="AN26" s="443"/>
    </row>
    <row r="27" spans="1:40" ht="84.75" customHeight="1" x14ac:dyDescent="0.25">
      <c r="A27" s="443"/>
      <c r="B27" s="423"/>
      <c r="C27" s="443"/>
      <c r="D27" s="471"/>
      <c r="E27" s="443"/>
      <c r="F27" s="443"/>
      <c r="G27" s="443"/>
      <c r="H27" s="443"/>
      <c r="I27" s="472"/>
      <c r="J27" s="469"/>
      <c r="K27" s="443"/>
      <c r="L27" s="470"/>
      <c r="M27" s="470"/>
      <c r="N27" s="443"/>
      <c r="O27" s="125">
        <v>2</v>
      </c>
      <c r="P27" s="143" t="s">
        <v>539</v>
      </c>
      <c r="Q27" s="125" t="str">
        <f t="shared" si="7"/>
        <v>Probabilidad</v>
      </c>
      <c r="R27" s="125" t="s">
        <v>312</v>
      </c>
      <c r="S27" s="125" t="s">
        <v>308</v>
      </c>
      <c r="T27" s="126">
        <f>VLOOKUP(R27&amp;S27,Hoja1!$Q$4:$R$9,2,0)</f>
        <v>0.45</v>
      </c>
      <c r="U27" s="125" t="s">
        <v>325</v>
      </c>
      <c r="V27" s="125" t="s">
        <v>331</v>
      </c>
      <c r="W27" s="125" t="s">
        <v>336</v>
      </c>
      <c r="X27" s="126">
        <f t="shared" ref="X27:X30" si="9">IF(Q27="Probabilidad",($J$26*T27),IF(Q27="Impacto"," "))</f>
        <v>0.27</v>
      </c>
      <c r="Y27" s="126" t="str">
        <f>IF(Z27&lt;=20%,'Tabla probabilidad'!$B$5,IF(Z27&lt;=40%,'Tabla probabilidad'!$B$6,IF(Z27&lt;=60%,'Tabla probabilidad'!$B$7,IF(Z27&lt;=80%,'Tabla probabilidad'!$B$8,IF(Z27&lt;=100%,'Tabla probabilidad'!$B$9)))))</f>
        <v>Baja</v>
      </c>
      <c r="Z27" s="126">
        <f>IF(R27="Preventivo",(J26-(J26*T27)),IF(R27="Detectivo",(J26-(J26*T27)),IF(R27="Correctivo",(J26))))</f>
        <v>0.32999999999999996</v>
      </c>
      <c r="AA27" s="427"/>
      <c r="AB27" s="427"/>
      <c r="AC27" s="126" t="str">
        <f t="shared" si="8"/>
        <v>Moderado</v>
      </c>
      <c r="AD27" s="126">
        <f t="shared" ref="AD27:AD30" si="10">IF(Q27="Probabilidad",(($M$26-0)),IF(Q27="Impacto",($M$26-($M$26*T27))))</f>
        <v>0.6</v>
      </c>
      <c r="AE27" s="427"/>
      <c r="AF27" s="427"/>
      <c r="AG27" s="423"/>
      <c r="AH27" s="423"/>
      <c r="AI27" s="420"/>
      <c r="AJ27" s="420"/>
      <c r="AK27" s="420"/>
      <c r="AL27" s="420"/>
      <c r="AM27" s="420"/>
      <c r="AN27" s="443"/>
    </row>
    <row r="28" spans="1:40" ht="45" x14ac:dyDescent="0.25">
      <c r="A28" s="443"/>
      <c r="B28" s="423"/>
      <c r="C28" s="443"/>
      <c r="D28" s="471"/>
      <c r="E28" s="443"/>
      <c r="F28" s="443"/>
      <c r="G28" s="443"/>
      <c r="H28" s="443"/>
      <c r="I28" s="472"/>
      <c r="J28" s="469"/>
      <c r="K28" s="443"/>
      <c r="L28" s="470"/>
      <c r="M28" s="470"/>
      <c r="N28" s="443"/>
      <c r="O28" s="125">
        <v>3</v>
      </c>
      <c r="P28" s="143" t="s">
        <v>540</v>
      </c>
      <c r="Q28" s="125" t="str">
        <f t="shared" si="7"/>
        <v>Probabilidad</v>
      </c>
      <c r="R28" s="125" t="s">
        <v>316</v>
      </c>
      <c r="S28" s="125" t="s">
        <v>308</v>
      </c>
      <c r="T28" s="126">
        <f>VLOOKUP(R28&amp;S28,Hoja1!$Q$4:$R$9,2,0)</f>
        <v>0.35</v>
      </c>
      <c r="U28" s="125" t="s">
        <v>325</v>
      </c>
      <c r="V28" s="125" t="s">
        <v>331</v>
      </c>
      <c r="W28" s="125" t="s">
        <v>336</v>
      </c>
      <c r="X28" s="126">
        <f t="shared" si="9"/>
        <v>0.21</v>
      </c>
      <c r="Y28" s="126" t="str">
        <f>IF(Z28&lt;=20%,'Tabla probabilidad'!$B$5,IF(Z28&lt;=40%,'Tabla probabilidad'!$B$6,IF(Z28&lt;=60%,'Tabla probabilidad'!$B$7,IF(Z28&lt;=80%,'Tabla probabilidad'!$B$8,IF(Z28&lt;=100%,'Tabla probabilidad'!$B$9)))))</f>
        <v>Baja</v>
      </c>
      <c r="Z28" s="126">
        <f>IF(R28="Preventivo",(J26-(J26*T28)),IF(R28="Detectivo",(J26-(J26*T28)),IF(R28="Correctivo",(J26))))</f>
        <v>0.39</v>
      </c>
      <c r="AA28" s="427"/>
      <c r="AB28" s="427"/>
      <c r="AC28" s="126" t="str">
        <f t="shared" si="8"/>
        <v>Moderado</v>
      </c>
      <c r="AD28" s="126">
        <f t="shared" si="10"/>
        <v>0.6</v>
      </c>
      <c r="AE28" s="427"/>
      <c r="AF28" s="427"/>
      <c r="AG28" s="423"/>
      <c r="AH28" s="423"/>
      <c r="AI28" s="420"/>
      <c r="AJ28" s="420"/>
      <c r="AK28" s="420"/>
      <c r="AL28" s="420"/>
      <c r="AM28" s="420"/>
      <c r="AN28" s="443"/>
    </row>
    <row r="29" spans="1:40" ht="121.5" customHeight="1" x14ac:dyDescent="0.25">
      <c r="A29" s="443"/>
      <c r="B29" s="423"/>
      <c r="C29" s="443"/>
      <c r="D29" s="471"/>
      <c r="E29" s="443"/>
      <c r="F29" s="443"/>
      <c r="G29" s="443"/>
      <c r="H29" s="443"/>
      <c r="I29" s="472"/>
      <c r="J29" s="469"/>
      <c r="K29" s="443"/>
      <c r="L29" s="470"/>
      <c r="M29" s="470"/>
      <c r="N29" s="443"/>
      <c r="O29" s="125">
        <v>4</v>
      </c>
      <c r="P29" s="143" t="s">
        <v>541</v>
      </c>
      <c r="Q29" s="125" t="str">
        <f t="shared" si="7"/>
        <v>Probabilidad</v>
      </c>
      <c r="R29" s="125" t="s">
        <v>312</v>
      </c>
      <c r="S29" s="125" t="s">
        <v>308</v>
      </c>
      <c r="T29" s="126">
        <f>VLOOKUP(R29&amp;S29,Hoja1!$Q$4:$R$9,2,0)</f>
        <v>0.45</v>
      </c>
      <c r="U29" s="125" t="s">
        <v>325</v>
      </c>
      <c r="V29" s="125" t="s">
        <v>331</v>
      </c>
      <c r="W29" s="125" t="s">
        <v>336</v>
      </c>
      <c r="X29" s="126">
        <f t="shared" si="9"/>
        <v>0.27</v>
      </c>
      <c r="Y29" s="126" t="str">
        <f>IF(Z29&lt;=20%,'Tabla probabilidad'!$B$5,IF(Z29&lt;=40%,'Tabla probabilidad'!$B$6,IF(Z29&lt;=60%,'Tabla probabilidad'!$B$7,IF(Z29&lt;=80%,'Tabla probabilidad'!$B$8,IF(Z29&lt;=100%,'Tabla probabilidad'!$B$9)))))</f>
        <v>Baja</v>
      </c>
      <c r="Z29" s="126">
        <f>IF(R29="Preventivo",(J26-(J26*T29)),IF(R29="Detectivo",(J26-(J26*T29)),IF(R29="Correctivo",(J26))))</f>
        <v>0.32999999999999996</v>
      </c>
      <c r="AA29" s="427"/>
      <c r="AB29" s="427"/>
      <c r="AC29" s="126" t="str">
        <f t="shared" si="8"/>
        <v>Moderado</v>
      </c>
      <c r="AD29" s="126">
        <f t="shared" si="10"/>
        <v>0.6</v>
      </c>
      <c r="AE29" s="427"/>
      <c r="AF29" s="427"/>
      <c r="AG29" s="423"/>
      <c r="AH29" s="423"/>
      <c r="AI29" s="420"/>
      <c r="AJ29" s="420"/>
      <c r="AK29" s="420"/>
      <c r="AL29" s="420"/>
      <c r="AM29" s="420"/>
      <c r="AN29" s="443"/>
    </row>
    <row r="30" spans="1:40" ht="162" customHeight="1" x14ac:dyDescent="0.25">
      <c r="A30" s="443"/>
      <c r="B30" s="429"/>
      <c r="C30" s="443"/>
      <c r="D30" s="471"/>
      <c r="E30" s="443"/>
      <c r="F30" s="443"/>
      <c r="G30" s="443"/>
      <c r="H30" s="443"/>
      <c r="I30" s="472"/>
      <c r="J30" s="469"/>
      <c r="K30" s="443"/>
      <c r="L30" s="470"/>
      <c r="M30" s="470"/>
      <c r="N30" s="443"/>
      <c r="O30" s="125">
        <v>5</v>
      </c>
      <c r="P30" s="155" t="s">
        <v>542</v>
      </c>
      <c r="Q30" s="125" t="str">
        <f t="shared" si="7"/>
        <v>Probabilidad</v>
      </c>
      <c r="R30" s="125" t="s">
        <v>312</v>
      </c>
      <c r="S30" s="125" t="s">
        <v>308</v>
      </c>
      <c r="T30" s="126">
        <f>VLOOKUP(R30&amp;S30,Hoja1!$Q$4:$R$9,2,0)</f>
        <v>0.45</v>
      </c>
      <c r="U30" s="125" t="s">
        <v>325</v>
      </c>
      <c r="V30" s="125" t="s">
        <v>331</v>
      </c>
      <c r="W30" s="125" t="s">
        <v>336</v>
      </c>
      <c r="X30" s="126">
        <f t="shared" si="9"/>
        <v>0.27</v>
      </c>
      <c r="Y30" s="126" t="str">
        <f>IF(Z30&lt;=20%,'Tabla probabilidad'!$B$5,IF(Z30&lt;=40%,'Tabla probabilidad'!$B$6,IF(Z30&lt;=60%,'Tabla probabilidad'!$B$7,IF(Z30&lt;=80%,'Tabla probabilidad'!$B$8,IF(Z30&lt;=100%,'Tabla probabilidad'!$B$9)))))</f>
        <v>Baja</v>
      </c>
      <c r="Z30" s="126">
        <f>IF(R30="Preventivo",(J26-(J26*T30)),IF(R30="Detectivo",(J26-(J26*T30)),IF(R30="Correctivo",(J26))))</f>
        <v>0.32999999999999996</v>
      </c>
      <c r="AA30" s="428"/>
      <c r="AB30" s="428"/>
      <c r="AC30" s="126" t="str">
        <f t="shared" si="8"/>
        <v>Moderado</v>
      </c>
      <c r="AD30" s="126">
        <f t="shared" si="10"/>
        <v>0.6</v>
      </c>
      <c r="AE30" s="428"/>
      <c r="AF30" s="428"/>
      <c r="AG30" s="429"/>
      <c r="AH30" s="423"/>
      <c r="AI30" s="421"/>
      <c r="AJ30" s="421"/>
      <c r="AK30" s="421"/>
      <c r="AL30" s="421"/>
      <c r="AM30" s="421"/>
      <c r="AN30" s="422"/>
    </row>
  </sheetData>
  <mergeCells count="150">
    <mergeCell ref="AB16:AB20"/>
    <mergeCell ref="AE16:AE20"/>
    <mergeCell ref="AF16:AF20"/>
    <mergeCell ref="AN26:AN30"/>
    <mergeCell ref="A26:A30"/>
    <mergeCell ref="D26:D30"/>
    <mergeCell ref="E26:E30"/>
    <mergeCell ref="F26:F30"/>
    <mergeCell ref="C21:C25"/>
    <mergeCell ref="B16:B20"/>
    <mergeCell ref="B21:B25"/>
    <mergeCell ref="B26:B30"/>
    <mergeCell ref="AN21:AN25"/>
    <mergeCell ref="AH16:AH20"/>
    <mergeCell ref="AI16:AI20"/>
    <mergeCell ref="AJ16:AJ20"/>
    <mergeCell ref="AK16:AK20"/>
    <mergeCell ref="AL16:AL20"/>
    <mergeCell ref="AM16:AM20"/>
    <mergeCell ref="AN16:AN20"/>
    <mergeCell ref="AG16:AG20"/>
    <mergeCell ref="G26:G30"/>
    <mergeCell ref="H26:H30"/>
    <mergeCell ref="I26:I30"/>
    <mergeCell ref="AG21:AG25"/>
    <mergeCell ref="C26:C30"/>
    <mergeCell ref="D21:D25"/>
    <mergeCell ref="E21:E25"/>
    <mergeCell ref="F21:F25"/>
    <mergeCell ref="G21:G25"/>
    <mergeCell ref="H21:H25"/>
    <mergeCell ref="I21:I25"/>
    <mergeCell ref="J21:J25"/>
    <mergeCell ref="J26:J30"/>
    <mergeCell ref="AB21:AB25"/>
    <mergeCell ref="AE21:AE25"/>
    <mergeCell ref="AF21:AF25"/>
    <mergeCell ref="K21:K25"/>
    <mergeCell ref="L21:L25"/>
    <mergeCell ref="M21:M25"/>
    <mergeCell ref="K26:K30"/>
    <mergeCell ref="L26:L30"/>
    <mergeCell ref="M26:M30"/>
    <mergeCell ref="N21:N25"/>
    <mergeCell ref="AA21:AA25"/>
    <mergeCell ref="N26:N30"/>
    <mergeCell ref="AA26:AA30"/>
    <mergeCell ref="AB26:AB30"/>
    <mergeCell ref="A21:A25"/>
    <mergeCell ref="A16:A20"/>
    <mergeCell ref="C16:C20"/>
    <mergeCell ref="D16:D20"/>
    <mergeCell ref="E16:E20"/>
    <mergeCell ref="F16:F20"/>
    <mergeCell ref="G16:G20"/>
    <mergeCell ref="H16:H20"/>
    <mergeCell ref="I16:I20"/>
    <mergeCell ref="J16:J20"/>
    <mergeCell ref="K16:K20"/>
    <mergeCell ref="L16:L20"/>
    <mergeCell ref="M16:M20"/>
    <mergeCell ref="N16:N20"/>
    <mergeCell ref="AA16:AA20"/>
    <mergeCell ref="AN10:AN13"/>
    <mergeCell ref="A10:A13"/>
    <mergeCell ref="C10:C13"/>
    <mergeCell ref="D10:D13"/>
    <mergeCell ref="E10:E13"/>
    <mergeCell ref="F10:F13"/>
    <mergeCell ref="L10:L13"/>
    <mergeCell ref="M10:M13"/>
    <mergeCell ref="G10:G13"/>
    <mergeCell ref="H10:H13"/>
    <mergeCell ref="I10:I13"/>
    <mergeCell ref="J10:J13"/>
    <mergeCell ref="K10:K13"/>
    <mergeCell ref="B10:B13"/>
    <mergeCell ref="AI10:AI13"/>
    <mergeCell ref="AJ10:AJ13"/>
    <mergeCell ref="AK10:AK13"/>
    <mergeCell ref="AL10:AL13"/>
    <mergeCell ref="AM10:AM13"/>
    <mergeCell ref="A8:A9"/>
    <mergeCell ref="C8:C9"/>
    <mergeCell ref="D8:D9"/>
    <mergeCell ref="E8:E9"/>
    <mergeCell ref="F8:F9"/>
    <mergeCell ref="AK8:AK9"/>
    <mergeCell ref="G8:G9"/>
    <mergeCell ref="H8:H9"/>
    <mergeCell ref="I8:I9"/>
    <mergeCell ref="J8:J9"/>
    <mergeCell ref="O8:O9"/>
    <mergeCell ref="AI8:AI9"/>
    <mergeCell ref="AJ8:AJ9"/>
    <mergeCell ref="AG8:AG9"/>
    <mergeCell ref="AH8:AH9"/>
    <mergeCell ref="Z8:Z9"/>
    <mergeCell ref="N8:N9"/>
    <mergeCell ref="X8:X9"/>
    <mergeCell ref="Q8:Q9"/>
    <mergeCell ref="R8:W8"/>
    <mergeCell ref="Y8:Y9"/>
    <mergeCell ref="AC8:AC9"/>
    <mergeCell ref="AD8:AD9"/>
    <mergeCell ref="P8:P9"/>
    <mergeCell ref="A4:C4"/>
    <mergeCell ref="D4:N4"/>
    <mergeCell ref="O4:Q4"/>
    <mergeCell ref="A1:C2"/>
    <mergeCell ref="A5:C5"/>
    <mergeCell ref="D5:N5"/>
    <mergeCell ref="A6:C6"/>
    <mergeCell ref="D6:N6"/>
    <mergeCell ref="A7:H7"/>
    <mergeCell ref="I7:N7"/>
    <mergeCell ref="B8:B9"/>
    <mergeCell ref="AE26:AE30"/>
    <mergeCell ref="AF26:AF30"/>
    <mergeCell ref="AG26:AG30"/>
    <mergeCell ref="O7:W7"/>
    <mergeCell ref="D1:AK3"/>
    <mergeCell ref="AL1:AN3"/>
    <mergeCell ref="AI7:AN7"/>
    <mergeCell ref="X7:AH7"/>
    <mergeCell ref="K8:K9"/>
    <mergeCell ref="L8:L9"/>
    <mergeCell ref="M8:M9"/>
    <mergeCell ref="AL8:AL9"/>
    <mergeCell ref="AM8:AM9"/>
    <mergeCell ref="AN8:AN9"/>
    <mergeCell ref="N10:N13"/>
    <mergeCell ref="AH10:AH13"/>
    <mergeCell ref="AB10:AB13"/>
    <mergeCell ref="AA10:AA13"/>
    <mergeCell ref="AF10:AF13"/>
    <mergeCell ref="AE10:AE13"/>
    <mergeCell ref="AG10:AG13"/>
    <mergeCell ref="AH26:AH30"/>
    <mergeCell ref="AI26:AI30"/>
    <mergeCell ref="AJ26:AJ30"/>
    <mergeCell ref="AK26:AK30"/>
    <mergeCell ref="AL26:AL30"/>
    <mergeCell ref="AM26:AM30"/>
    <mergeCell ref="AH21:AH25"/>
    <mergeCell ref="AI21:AI25"/>
    <mergeCell ref="AJ21:AJ25"/>
    <mergeCell ref="AK21:AK25"/>
    <mergeCell ref="AL21:AL25"/>
    <mergeCell ref="AM21:AM25"/>
  </mergeCells>
  <conditionalFormatting sqref="I10">
    <cfRule type="containsText" dxfId="1809" priority="769" operator="containsText" text="Muy Baja">
      <formula>NOT(ISERROR(SEARCH("Muy Baja",I10)))</formula>
    </cfRule>
    <cfRule type="containsText" dxfId="1808" priority="770" operator="containsText" text="Baja">
      <formula>NOT(ISERROR(SEARCH("Baja",I10)))</formula>
    </cfRule>
    <cfRule type="containsText" dxfId="1807" priority="894" operator="containsText" text="Muy Alta">
      <formula>NOT(ISERROR(SEARCH("Muy Alta",I10)))</formula>
    </cfRule>
    <cfRule type="containsText" dxfId="1806" priority="895" operator="containsText" text="Alta">
      <formula>NOT(ISERROR(SEARCH("Alta",I10)))</formula>
    </cfRule>
    <cfRule type="containsText" dxfId="1805" priority="896" operator="containsText" text="Media">
      <formula>NOT(ISERROR(SEARCH("Media",I10)))</formula>
    </cfRule>
    <cfRule type="containsText" dxfId="1804" priority="897" operator="containsText" text="Media">
      <formula>NOT(ISERROR(SEARCH("Media",I10)))</formula>
    </cfRule>
    <cfRule type="containsText" dxfId="1803" priority="898" operator="containsText" text="Media">
      <formula>NOT(ISERROR(SEARCH("Media",I10)))</formula>
    </cfRule>
    <cfRule type="containsText" dxfId="1802" priority="901" operator="containsText" text="Muy Baja">
      <formula>NOT(ISERROR(SEARCH("Muy Baja",I10)))</formula>
    </cfRule>
    <cfRule type="containsText" dxfId="1801" priority="902" operator="containsText" text="Baja">
      <formula>NOT(ISERROR(SEARCH("Baja",I10)))</formula>
    </cfRule>
    <cfRule type="containsText" dxfId="1800" priority="903" operator="containsText" text="Muy Baja">
      <formula>NOT(ISERROR(SEARCH("Muy Baja",I10)))</formula>
    </cfRule>
    <cfRule type="containsText" dxfId="1799" priority="904" operator="containsText" text="Muy Baja">
      <formula>NOT(ISERROR(SEARCH("Muy Baja",I10)))</formula>
    </cfRule>
    <cfRule type="containsText" dxfId="1798" priority="905" operator="containsText" text="Muy Baja">
      <formula>NOT(ISERROR(SEARCH("Muy Baja",I10)))</formula>
    </cfRule>
    <cfRule type="containsText" dxfId="1797" priority="906" operator="containsText" text="Muy Baja'Tabla probabilidad'!">
      <formula>NOT(ISERROR(SEARCH("Muy Baja'Tabla probabilidad'!",I10)))</formula>
    </cfRule>
    <cfRule type="containsText" dxfId="1796" priority="907" operator="containsText" text="Muy bajo">
      <formula>NOT(ISERROR(SEARCH("Muy bajo",I10)))</formula>
    </cfRule>
    <cfRule type="containsText" dxfId="1795" priority="916" operator="containsText" text="Alta">
      <formula>NOT(ISERROR(SEARCH("Alta",I10)))</formula>
    </cfRule>
    <cfRule type="containsText" dxfId="1794" priority="917" operator="containsText" text="Media">
      <formula>NOT(ISERROR(SEARCH("Media",I10)))</formula>
    </cfRule>
    <cfRule type="containsText" dxfId="1793" priority="918" operator="containsText" text="Baja">
      <formula>NOT(ISERROR(SEARCH("Baja",I10)))</formula>
    </cfRule>
    <cfRule type="containsText" dxfId="1792" priority="919" operator="containsText" text="Muy baja">
      <formula>NOT(ISERROR(SEARCH("Muy baja",I10)))</formula>
    </cfRule>
    <cfRule type="cellIs" dxfId="1791" priority="922" operator="between">
      <formula>1</formula>
      <formula>2</formula>
    </cfRule>
    <cfRule type="cellIs" dxfId="1790" priority="923" operator="between">
      <formula>0</formula>
      <formula>2</formula>
    </cfRule>
  </conditionalFormatting>
  <conditionalFormatting sqref="I10">
    <cfRule type="containsText" dxfId="1789" priority="772" operator="containsText" text="Muy Alta">
      <formula>NOT(ISERROR(SEARCH("Muy Alta",I10)))</formula>
    </cfRule>
  </conditionalFormatting>
  <conditionalFormatting sqref="L10 L21 L26 L14:L16">
    <cfRule type="containsText" dxfId="1788" priority="763" operator="containsText" text="Catastrófico">
      <formula>NOT(ISERROR(SEARCH("Catastrófico",L10)))</formula>
    </cfRule>
    <cfRule type="containsText" dxfId="1787" priority="764" operator="containsText" text="Mayor">
      <formula>NOT(ISERROR(SEARCH("Mayor",L10)))</formula>
    </cfRule>
    <cfRule type="containsText" dxfId="1786" priority="765" operator="containsText" text="Alta">
      <formula>NOT(ISERROR(SEARCH("Alta",L10)))</formula>
    </cfRule>
    <cfRule type="containsText" dxfId="1785" priority="766" operator="containsText" text="Moderado">
      <formula>NOT(ISERROR(SEARCH("Moderado",L10)))</formula>
    </cfRule>
    <cfRule type="containsText" dxfId="1784" priority="767" operator="containsText" text="Menor">
      <formula>NOT(ISERROR(SEARCH("Menor",L10)))</formula>
    </cfRule>
    <cfRule type="containsText" dxfId="1783" priority="768" operator="containsText" text="Leve">
      <formula>NOT(ISERROR(SEARCH("Leve",L10)))</formula>
    </cfRule>
  </conditionalFormatting>
  <conditionalFormatting sqref="N10 N14:N16">
    <cfRule type="containsText" dxfId="1782" priority="758" operator="containsText" text="Extremo">
      <formula>NOT(ISERROR(SEARCH("Extremo",N10)))</formula>
    </cfRule>
    <cfRule type="containsText" dxfId="1781" priority="759" operator="containsText" text="Alto">
      <formula>NOT(ISERROR(SEARCH("Alto",N10)))</formula>
    </cfRule>
    <cfRule type="containsText" dxfId="1780" priority="760" operator="containsText" text="Bajo">
      <formula>NOT(ISERROR(SEARCH("Bajo",N10)))</formula>
    </cfRule>
    <cfRule type="containsText" dxfId="1779" priority="761" operator="containsText" text="Moderado">
      <formula>NOT(ISERROR(SEARCH("Moderado",N10)))</formula>
    </cfRule>
    <cfRule type="containsText" dxfId="1778" priority="762" operator="containsText" text="Extremo">
      <formula>NOT(ISERROR(SEARCH("Extremo",N10)))</formula>
    </cfRule>
  </conditionalFormatting>
  <conditionalFormatting sqref="M10 M21 M26 M14:M16">
    <cfRule type="containsText" dxfId="1777" priority="752" operator="containsText" text="Catastrófico">
      <formula>NOT(ISERROR(SEARCH("Catastrófico",M10)))</formula>
    </cfRule>
    <cfRule type="containsText" dxfId="1776" priority="753" operator="containsText" text="Mayor">
      <formula>NOT(ISERROR(SEARCH("Mayor",M10)))</formula>
    </cfRule>
    <cfRule type="containsText" dxfId="1775" priority="754" operator="containsText" text="Alta">
      <formula>NOT(ISERROR(SEARCH("Alta",M10)))</formula>
    </cfRule>
    <cfRule type="containsText" dxfId="1774" priority="755" operator="containsText" text="Moderado">
      <formula>NOT(ISERROR(SEARCH("Moderado",M10)))</formula>
    </cfRule>
    <cfRule type="containsText" dxfId="1773" priority="756" operator="containsText" text="Menor">
      <formula>NOT(ISERROR(SEARCH("Menor",M10)))</formula>
    </cfRule>
    <cfRule type="containsText" dxfId="1772" priority="757" operator="containsText" text="Leve">
      <formula>NOT(ISERROR(SEARCH("Leve",M10)))</formula>
    </cfRule>
  </conditionalFormatting>
  <conditionalFormatting sqref="Y10:Y13">
    <cfRule type="containsText" dxfId="1771" priority="686" operator="containsText" text="Muy Alta">
      <formula>NOT(ISERROR(SEARCH("Muy Alta",Y10)))</formula>
    </cfRule>
    <cfRule type="containsText" dxfId="1770" priority="687" operator="containsText" text="Alta">
      <formula>NOT(ISERROR(SEARCH("Alta",Y10)))</formula>
    </cfRule>
    <cfRule type="containsText" dxfId="1769" priority="688" operator="containsText" text="Media">
      <formula>NOT(ISERROR(SEARCH("Media",Y10)))</formula>
    </cfRule>
    <cfRule type="containsText" dxfId="1768" priority="689" operator="containsText" text="Muy Baja">
      <formula>NOT(ISERROR(SEARCH("Muy Baja",Y10)))</formula>
    </cfRule>
    <cfRule type="containsText" dxfId="1767" priority="690" operator="containsText" text="Baja">
      <formula>NOT(ISERROR(SEARCH("Baja",Y10)))</formula>
    </cfRule>
    <cfRule type="containsText" dxfId="1766" priority="691" operator="containsText" text="Muy Baja">
      <formula>NOT(ISERROR(SEARCH("Muy Baja",Y10)))</formula>
    </cfRule>
  </conditionalFormatting>
  <conditionalFormatting sqref="AC10:AC13">
    <cfRule type="containsText" dxfId="1765" priority="681" operator="containsText" text="Catastrófico">
      <formula>NOT(ISERROR(SEARCH("Catastrófico",AC10)))</formula>
    </cfRule>
    <cfRule type="containsText" dxfId="1764" priority="682" operator="containsText" text="Mayor">
      <formula>NOT(ISERROR(SEARCH("Mayor",AC10)))</formula>
    </cfRule>
    <cfRule type="containsText" dxfId="1763" priority="683" operator="containsText" text="Moderado">
      <formula>NOT(ISERROR(SEARCH("Moderado",AC10)))</formula>
    </cfRule>
    <cfRule type="containsText" dxfId="1762" priority="684" operator="containsText" text="Menor">
      <formula>NOT(ISERROR(SEARCH("Menor",AC10)))</formula>
    </cfRule>
    <cfRule type="containsText" dxfId="1761" priority="685" operator="containsText" text="Leve">
      <formula>NOT(ISERROR(SEARCH("Leve",AC10)))</formula>
    </cfRule>
  </conditionalFormatting>
  <conditionalFormatting sqref="AG10">
    <cfRule type="containsText" dxfId="1760" priority="672" operator="containsText" text="Extremo">
      <formula>NOT(ISERROR(SEARCH("Extremo",AG10)))</formula>
    </cfRule>
    <cfRule type="containsText" dxfId="1759" priority="673" operator="containsText" text="Alto">
      <formula>NOT(ISERROR(SEARCH("Alto",AG10)))</formula>
    </cfRule>
    <cfRule type="containsText" dxfId="1758" priority="674" operator="containsText" text="Moderado">
      <formula>NOT(ISERROR(SEARCH("Moderado",AG10)))</formula>
    </cfRule>
    <cfRule type="containsText" dxfId="1757" priority="675" operator="containsText" text="Menor">
      <formula>NOT(ISERROR(SEARCH("Menor",AG10)))</formula>
    </cfRule>
    <cfRule type="containsText" dxfId="1756" priority="676" operator="containsText" text="Bajo">
      <formula>NOT(ISERROR(SEARCH("Bajo",AG10)))</formula>
    </cfRule>
    <cfRule type="containsText" dxfId="1755" priority="677" operator="containsText" text="Moderado">
      <formula>NOT(ISERROR(SEARCH("Moderado",AG10)))</formula>
    </cfRule>
    <cfRule type="containsText" dxfId="1754" priority="678" operator="containsText" text="Extremo">
      <formula>NOT(ISERROR(SEARCH("Extremo",AG10)))</formula>
    </cfRule>
    <cfRule type="containsText" dxfId="1753" priority="679" operator="containsText" text="Baja">
      <formula>NOT(ISERROR(SEARCH("Baja",AG10)))</formula>
    </cfRule>
    <cfRule type="containsText" dxfId="1752" priority="680" operator="containsText" text="Alto">
      <formula>NOT(ISERROR(SEARCH("Alto",AG10)))</formula>
    </cfRule>
  </conditionalFormatting>
  <conditionalFormatting sqref="AA10:AA30">
    <cfRule type="containsText" dxfId="1751" priority="72" operator="containsText" text="Muy Baja">
      <formula>NOT(ISERROR(SEARCH("Muy Baja",AA10)))</formula>
    </cfRule>
    <cfRule type="containsText" dxfId="1750" priority="661" operator="containsText" text="Muy Alta">
      <formula>NOT(ISERROR(SEARCH("Muy Alta",AA10)))</formula>
    </cfRule>
    <cfRule type="containsText" dxfId="1749" priority="662" operator="containsText" text="Alta">
      <formula>NOT(ISERROR(SEARCH("Alta",AA10)))</formula>
    </cfRule>
    <cfRule type="containsText" dxfId="1748" priority="663" operator="containsText" text="Media">
      <formula>NOT(ISERROR(SEARCH("Media",AA10)))</formula>
    </cfRule>
    <cfRule type="containsText" dxfId="1747" priority="664" operator="containsText" text="Baja">
      <formula>NOT(ISERROR(SEARCH("Baja",AA10)))</formula>
    </cfRule>
    <cfRule type="containsText" dxfId="1746" priority="665" operator="containsText" text="Muy Baja">
      <formula>NOT(ISERROR(SEARCH("Muy Baja",AA10)))</formula>
    </cfRule>
  </conditionalFormatting>
  <conditionalFormatting sqref="AE10:AE13">
    <cfRule type="containsText" dxfId="1745" priority="656" operator="containsText" text="Catastrófico">
      <formula>NOT(ISERROR(SEARCH("Catastrófico",AE10)))</formula>
    </cfRule>
    <cfRule type="containsText" dxfId="1744" priority="657" operator="containsText" text="Moderado">
      <formula>NOT(ISERROR(SEARCH("Moderado",AE10)))</formula>
    </cfRule>
    <cfRule type="containsText" dxfId="1743" priority="658" operator="containsText" text="Menor">
      <formula>NOT(ISERROR(SEARCH("Menor",AE10)))</formula>
    </cfRule>
    <cfRule type="containsText" dxfId="1742" priority="659" operator="containsText" text="Leve">
      <formula>NOT(ISERROR(SEARCH("Leve",AE10)))</formula>
    </cfRule>
    <cfRule type="containsText" dxfId="1741" priority="660" operator="containsText" text="Mayor">
      <formula>NOT(ISERROR(SEARCH("Mayor",AE10)))</formula>
    </cfRule>
  </conditionalFormatting>
  <conditionalFormatting sqref="I14:I16">
    <cfRule type="containsText" dxfId="1740" priority="633" operator="containsText" text="Muy Baja">
      <formula>NOT(ISERROR(SEARCH("Muy Baja",I14)))</formula>
    </cfRule>
    <cfRule type="containsText" dxfId="1739" priority="634" operator="containsText" text="Baja">
      <formula>NOT(ISERROR(SEARCH("Baja",I14)))</formula>
    </cfRule>
    <cfRule type="containsText" dxfId="1738" priority="636" operator="containsText" text="Muy Alta">
      <formula>NOT(ISERROR(SEARCH("Muy Alta",I14)))</formula>
    </cfRule>
    <cfRule type="containsText" dxfId="1737" priority="637" operator="containsText" text="Alta">
      <formula>NOT(ISERROR(SEARCH("Alta",I14)))</formula>
    </cfRule>
    <cfRule type="containsText" dxfId="1736" priority="638" operator="containsText" text="Media">
      <formula>NOT(ISERROR(SEARCH("Media",I14)))</formula>
    </cfRule>
    <cfRule type="containsText" dxfId="1735" priority="639" operator="containsText" text="Media">
      <formula>NOT(ISERROR(SEARCH("Media",I14)))</formula>
    </cfRule>
    <cfRule type="containsText" dxfId="1734" priority="640" operator="containsText" text="Media">
      <formula>NOT(ISERROR(SEARCH("Media",I14)))</formula>
    </cfRule>
    <cfRule type="containsText" dxfId="1733" priority="641" operator="containsText" text="Muy Baja">
      <formula>NOT(ISERROR(SEARCH("Muy Baja",I14)))</formula>
    </cfRule>
    <cfRule type="containsText" dxfId="1732" priority="642" operator="containsText" text="Baja">
      <formula>NOT(ISERROR(SEARCH("Baja",I14)))</formula>
    </cfRule>
    <cfRule type="containsText" dxfId="1731" priority="643" operator="containsText" text="Muy Baja">
      <formula>NOT(ISERROR(SEARCH("Muy Baja",I14)))</formula>
    </cfRule>
    <cfRule type="containsText" dxfId="1730" priority="644" operator="containsText" text="Muy Baja">
      <formula>NOT(ISERROR(SEARCH("Muy Baja",I14)))</formula>
    </cfRule>
    <cfRule type="containsText" dxfId="1729" priority="645" operator="containsText" text="Muy Baja">
      <formula>NOT(ISERROR(SEARCH("Muy Baja",I14)))</formula>
    </cfRule>
    <cfRule type="containsText" dxfId="1728" priority="646" operator="containsText" text="Muy Baja'Tabla probabilidad'!">
      <formula>NOT(ISERROR(SEARCH("Muy Baja'Tabla probabilidad'!",I14)))</formula>
    </cfRule>
    <cfRule type="containsText" dxfId="1727" priority="647" operator="containsText" text="Muy bajo">
      <formula>NOT(ISERROR(SEARCH("Muy bajo",I14)))</formula>
    </cfRule>
    <cfRule type="containsText" dxfId="1726" priority="648" operator="containsText" text="Alta">
      <formula>NOT(ISERROR(SEARCH("Alta",I14)))</formula>
    </cfRule>
    <cfRule type="containsText" dxfId="1725" priority="649" operator="containsText" text="Media">
      <formula>NOT(ISERROR(SEARCH("Media",I14)))</formula>
    </cfRule>
    <cfRule type="containsText" dxfId="1724" priority="650" operator="containsText" text="Baja">
      <formula>NOT(ISERROR(SEARCH("Baja",I14)))</formula>
    </cfRule>
    <cfRule type="containsText" dxfId="1723" priority="651" operator="containsText" text="Muy baja">
      <formula>NOT(ISERROR(SEARCH("Muy baja",I14)))</formula>
    </cfRule>
    <cfRule type="cellIs" dxfId="1722" priority="654" operator="between">
      <formula>1</formula>
      <formula>2</formula>
    </cfRule>
    <cfRule type="cellIs" dxfId="1721" priority="655" operator="between">
      <formula>0</formula>
      <formula>2</formula>
    </cfRule>
  </conditionalFormatting>
  <conditionalFormatting sqref="I14:I16">
    <cfRule type="containsText" dxfId="1720" priority="635" operator="containsText" text="Muy Alta">
      <formula>NOT(ISERROR(SEARCH("Muy Alta",I14)))</formula>
    </cfRule>
  </conditionalFormatting>
  <conditionalFormatting sqref="Y14">
    <cfRule type="containsText" dxfId="1719" priority="627" operator="containsText" text="Muy Alta">
      <formula>NOT(ISERROR(SEARCH("Muy Alta",Y14)))</formula>
    </cfRule>
    <cfRule type="containsText" dxfId="1718" priority="628" operator="containsText" text="Alta">
      <formula>NOT(ISERROR(SEARCH("Alta",Y14)))</formula>
    </cfRule>
    <cfRule type="containsText" dxfId="1717" priority="629" operator="containsText" text="Media">
      <formula>NOT(ISERROR(SEARCH("Media",Y14)))</formula>
    </cfRule>
    <cfRule type="containsText" dxfId="1716" priority="630" operator="containsText" text="Muy Baja">
      <formula>NOT(ISERROR(SEARCH("Muy Baja",Y14)))</formula>
    </cfRule>
    <cfRule type="containsText" dxfId="1715" priority="631" operator="containsText" text="Baja">
      <formula>NOT(ISERROR(SEARCH("Baja",Y14)))</formula>
    </cfRule>
    <cfRule type="containsText" dxfId="1714" priority="632" operator="containsText" text="Muy Baja">
      <formula>NOT(ISERROR(SEARCH("Muy Baja",Y14)))</formula>
    </cfRule>
  </conditionalFormatting>
  <conditionalFormatting sqref="AC14">
    <cfRule type="containsText" dxfId="1713" priority="622" operator="containsText" text="Catastrófico">
      <formula>NOT(ISERROR(SEARCH("Catastrófico",AC14)))</formula>
    </cfRule>
    <cfRule type="containsText" dxfId="1712" priority="623" operator="containsText" text="Mayor">
      <formula>NOT(ISERROR(SEARCH("Mayor",AC14)))</formula>
    </cfRule>
    <cfRule type="containsText" dxfId="1711" priority="624" operator="containsText" text="Moderado">
      <formula>NOT(ISERROR(SEARCH("Moderado",AC14)))</formula>
    </cfRule>
    <cfRule type="containsText" dxfId="1710" priority="625" operator="containsText" text="Menor">
      <formula>NOT(ISERROR(SEARCH("Menor",AC14)))</formula>
    </cfRule>
    <cfRule type="containsText" dxfId="1709" priority="626" operator="containsText" text="Leve">
      <formula>NOT(ISERROR(SEARCH("Leve",AC14)))</formula>
    </cfRule>
  </conditionalFormatting>
  <conditionalFormatting sqref="AG14">
    <cfRule type="containsText" dxfId="1708" priority="613" operator="containsText" text="Extremo">
      <formula>NOT(ISERROR(SEARCH("Extremo",AG14)))</formula>
    </cfRule>
    <cfRule type="containsText" dxfId="1707" priority="614" operator="containsText" text="Alto">
      <formula>NOT(ISERROR(SEARCH("Alto",AG14)))</formula>
    </cfRule>
    <cfRule type="containsText" dxfId="1706" priority="615" operator="containsText" text="Moderado">
      <formula>NOT(ISERROR(SEARCH("Moderado",AG14)))</formula>
    </cfRule>
    <cfRule type="containsText" dxfId="1705" priority="616" operator="containsText" text="Menor">
      <formula>NOT(ISERROR(SEARCH("Menor",AG14)))</formula>
    </cfRule>
    <cfRule type="containsText" dxfId="1704" priority="617" operator="containsText" text="Bajo">
      <formula>NOT(ISERROR(SEARCH("Bajo",AG14)))</formula>
    </cfRule>
    <cfRule type="containsText" dxfId="1703" priority="618" operator="containsText" text="Moderado">
      <formula>NOT(ISERROR(SEARCH("Moderado",AG14)))</formula>
    </cfRule>
    <cfRule type="containsText" dxfId="1702" priority="619" operator="containsText" text="Extremo">
      <formula>NOT(ISERROR(SEARCH("Extremo",AG14)))</formula>
    </cfRule>
    <cfRule type="containsText" dxfId="1701" priority="620" operator="containsText" text="Baja">
      <formula>NOT(ISERROR(SEARCH("Baja",AG14)))</formula>
    </cfRule>
    <cfRule type="containsText" dxfId="1700" priority="621" operator="containsText" text="Alto">
      <formula>NOT(ISERROR(SEARCH("Alto",AG14)))</formula>
    </cfRule>
  </conditionalFormatting>
  <conditionalFormatting sqref="AE14">
    <cfRule type="containsText" dxfId="1699" priority="603" operator="containsText" text="Catastrófico">
      <formula>NOT(ISERROR(SEARCH("Catastrófico",AE14)))</formula>
    </cfRule>
    <cfRule type="containsText" dxfId="1698" priority="604" operator="containsText" text="Moderado">
      <formula>NOT(ISERROR(SEARCH("Moderado",AE14)))</formula>
    </cfRule>
    <cfRule type="containsText" dxfId="1697" priority="605" operator="containsText" text="Menor">
      <formula>NOT(ISERROR(SEARCH("Menor",AE14)))</formula>
    </cfRule>
    <cfRule type="containsText" dxfId="1696" priority="606" operator="containsText" text="Leve">
      <formula>NOT(ISERROR(SEARCH("Leve",AE14)))</formula>
    </cfRule>
    <cfRule type="containsText" dxfId="1695" priority="607" operator="containsText" text="Mayor">
      <formula>NOT(ISERROR(SEARCH("Mayor",AE14)))</formula>
    </cfRule>
  </conditionalFormatting>
  <conditionalFormatting sqref="Y15">
    <cfRule type="containsText" dxfId="1694" priority="597" operator="containsText" text="Muy Alta">
      <formula>NOT(ISERROR(SEARCH("Muy Alta",Y15)))</formula>
    </cfRule>
    <cfRule type="containsText" dxfId="1693" priority="598" operator="containsText" text="Alta">
      <formula>NOT(ISERROR(SEARCH("Alta",Y15)))</formula>
    </cfRule>
    <cfRule type="containsText" dxfId="1692" priority="599" operator="containsText" text="Media">
      <formula>NOT(ISERROR(SEARCH("Media",Y15)))</formula>
    </cfRule>
    <cfRule type="containsText" dxfId="1691" priority="600" operator="containsText" text="Muy Baja">
      <formula>NOT(ISERROR(SEARCH("Muy Baja",Y15)))</formula>
    </cfRule>
    <cfRule type="containsText" dxfId="1690" priority="601" operator="containsText" text="Baja">
      <formula>NOT(ISERROR(SEARCH("Baja",Y15)))</formula>
    </cfRule>
    <cfRule type="containsText" dxfId="1689" priority="602" operator="containsText" text="Muy Baja">
      <formula>NOT(ISERROR(SEARCH("Muy Baja",Y15)))</formula>
    </cfRule>
  </conditionalFormatting>
  <conditionalFormatting sqref="AC15">
    <cfRule type="containsText" dxfId="1688" priority="592" operator="containsText" text="Catastrófico">
      <formula>NOT(ISERROR(SEARCH("Catastrófico",AC15)))</formula>
    </cfRule>
    <cfRule type="containsText" dxfId="1687" priority="593" operator="containsText" text="Mayor">
      <formula>NOT(ISERROR(SEARCH("Mayor",AC15)))</formula>
    </cfRule>
    <cfRule type="containsText" dxfId="1686" priority="594" operator="containsText" text="Moderado">
      <formula>NOT(ISERROR(SEARCH("Moderado",AC15)))</formula>
    </cfRule>
    <cfRule type="containsText" dxfId="1685" priority="595" operator="containsText" text="Menor">
      <formula>NOT(ISERROR(SEARCH("Menor",AC15)))</formula>
    </cfRule>
    <cfRule type="containsText" dxfId="1684" priority="596" operator="containsText" text="Leve">
      <formula>NOT(ISERROR(SEARCH("Leve",AC15)))</formula>
    </cfRule>
  </conditionalFormatting>
  <conditionalFormatting sqref="AG15">
    <cfRule type="containsText" dxfId="1683" priority="583" operator="containsText" text="Extremo">
      <formula>NOT(ISERROR(SEARCH("Extremo",AG15)))</formula>
    </cfRule>
    <cfRule type="containsText" dxfId="1682" priority="584" operator="containsText" text="Alto">
      <formula>NOT(ISERROR(SEARCH("Alto",AG15)))</formula>
    </cfRule>
    <cfRule type="containsText" dxfId="1681" priority="585" operator="containsText" text="Moderado">
      <formula>NOT(ISERROR(SEARCH("Moderado",AG15)))</formula>
    </cfRule>
    <cfRule type="containsText" dxfId="1680" priority="586" operator="containsText" text="Menor">
      <formula>NOT(ISERROR(SEARCH("Menor",AG15)))</formula>
    </cfRule>
    <cfRule type="containsText" dxfId="1679" priority="587" operator="containsText" text="Bajo">
      <formula>NOT(ISERROR(SEARCH("Bajo",AG15)))</formula>
    </cfRule>
    <cfRule type="containsText" dxfId="1678" priority="588" operator="containsText" text="Moderado">
      <formula>NOT(ISERROR(SEARCH("Moderado",AG15)))</formula>
    </cfRule>
    <cfRule type="containsText" dxfId="1677" priority="589" operator="containsText" text="Extremo">
      <formula>NOT(ISERROR(SEARCH("Extremo",AG15)))</formula>
    </cfRule>
    <cfRule type="containsText" dxfId="1676" priority="590" operator="containsText" text="Baja">
      <formula>NOT(ISERROR(SEARCH("Baja",AG15)))</formula>
    </cfRule>
    <cfRule type="containsText" dxfId="1675" priority="591" operator="containsText" text="Alto">
      <formula>NOT(ISERROR(SEARCH("Alto",AG15)))</formula>
    </cfRule>
  </conditionalFormatting>
  <conditionalFormatting sqref="AE15">
    <cfRule type="containsText" dxfId="1674" priority="573" operator="containsText" text="Catastrófico">
      <formula>NOT(ISERROR(SEARCH("Catastrófico",AE15)))</formula>
    </cfRule>
    <cfRule type="containsText" dxfId="1673" priority="574" operator="containsText" text="Moderado">
      <formula>NOT(ISERROR(SEARCH("Moderado",AE15)))</formula>
    </cfRule>
    <cfRule type="containsText" dxfId="1672" priority="575" operator="containsText" text="Menor">
      <formula>NOT(ISERROR(SEARCH("Menor",AE15)))</formula>
    </cfRule>
    <cfRule type="containsText" dxfId="1671" priority="576" operator="containsText" text="Leve">
      <formula>NOT(ISERROR(SEARCH("Leve",AE15)))</formula>
    </cfRule>
    <cfRule type="containsText" dxfId="1670" priority="577" operator="containsText" text="Mayor">
      <formula>NOT(ISERROR(SEARCH("Mayor",AE15)))</formula>
    </cfRule>
  </conditionalFormatting>
  <conditionalFormatting sqref="Y16:Y20">
    <cfRule type="containsText" dxfId="1669" priority="537" operator="containsText" text="Muy Alta">
      <formula>NOT(ISERROR(SEARCH("Muy Alta",Y16)))</formula>
    </cfRule>
    <cfRule type="containsText" dxfId="1668" priority="538" operator="containsText" text="Alta">
      <formula>NOT(ISERROR(SEARCH("Alta",Y16)))</formula>
    </cfRule>
    <cfRule type="containsText" dxfId="1667" priority="539" operator="containsText" text="Media">
      <formula>NOT(ISERROR(SEARCH("Media",Y16)))</formula>
    </cfRule>
    <cfRule type="containsText" dxfId="1666" priority="540" operator="containsText" text="Muy Baja">
      <formula>NOT(ISERROR(SEARCH("Muy Baja",Y16)))</formula>
    </cfRule>
    <cfRule type="containsText" dxfId="1665" priority="541" operator="containsText" text="Baja">
      <formula>NOT(ISERROR(SEARCH("Baja",Y16)))</formula>
    </cfRule>
    <cfRule type="containsText" dxfId="1664" priority="542" operator="containsText" text="Muy Baja">
      <formula>NOT(ISERROR(SEARCH("Muy Baja",Y16)))</formula>
    </cfRule>
  </conditionalFormatting>
  <conditionalFormatting sqref="AC16:AC20">
    <cfRule type="containsText" dxfId="1663" priority="532" operator="containsText" text="Catastrófico">
      <formula>NOT(ISERROR(SEARCH("Catastrófico",AC16)))</formula>
    </cfRule>
    <cfRule type="containsText" dxfId="1662" priority="533" operator="containsText" text="Mayor">
      <formula>NOT(ISERROR(SEARCH("Mayor",AC16)))</formula>
    </cfRule>
    <cfRule type="containsText" dxfId="1661" priority="534" operator="containsText" text="Moderado">
      <formula>NOT(ISERROR(SEARCH("Moderado",AC16)))</formula>
    </cfRule>
    <cfRule type="containsText" dxfId="1660" priority="535" operator="containsText" text="Menor">
      <formula>NOT(ISERROR(SEARCH("Menor",AC16)))</formula>
    </cfRule>
    <cfRule type="containsText" dxfId="1659" priority="536" operator="containsText" text="Leve">
      <formula>NOT(ISERROR(SEARCH("Leve",AC16)))</formula>
    </cfRule>
  </conditionalFormatting>
  <conditionalFormatting sqref="AG16">
    <cfRule type="containsText" dxfId="1658" priority="523" operator="containsText" text="Extremo">
      <formula>NOT(ISERROR(SEARCH("Extremo",AG16)))</formula>
    </cfRule>
    <cfRule type="containsText" dxfId="1657" priority="524" operator="containsText" text="Alto">
      <formula>NOT(ISERROR(SEARCH("Alto",AG16)))</formula>
    </cfRule>
    <cfRule type="containsText" dxfId="1656" priority="525" operator="containsText" text="Moderado">
      <formula>NOT(ISERROR(SEARCH("Moderado",AG16)))</formula>
    </cfRule>
    <cfRule type="containsText" dxfId="1655" priority="526" operator="containsText" text="Menor">
      <formula>NOT(ISERROR(SEARCH("Menor",AG16)))</formula>
    </cfRule>
    <cfRule type="containsText" dxfId="1654" priority="527" operator="containsText" text="Bajo">
      <formula>NOT(ISERROR(SEARCH("Bajo",AG16)))</formula>
    </cfRule>
    <cfRule type="containsText" dxfId="1653" priority="528" operator="containsText" text="Moderado">
      <formula>NOT(ISERROR(SEARCH("Moderado",AG16)))</formula>
    </cfRule>
    <cfRule type="containsText" dxfId="1652" priority="529" operator="containsText" text="Extremo">
      <formula>NOT(ISERROR(SEARCH("Extremo",AG16)))</formula>
    </cfRule>
    <cfRule type="containsText" dxfId="1651" priority="530" operator="containsText" text="Baja">
      <formula>NOT(ISERROR(SEARCH("Baja",AG16)))</formula>
    </cfRule>
    <cfRule type="containsText" dxfId="1650" priority="531" operator="containsText" text="Alto">
      <formula>NOT(ISERROR(SEARCH("Alto",AG16)))</formula>
    </cfRule>
  </conditionalFormatting>
  <conditionalFormatting sqref="AE16:AE20">
    <cfRule type="containsText" dxfId="1649" priority="513" operator="containsText" text="Catastrófico">
      <formula>NOT(ISERROR(SEARCH("Catastrófico",AE16)))</formula>
    </cfRule>
    <cfRule type="containsText" dxfId="1648" priority="514" operator="containsText" text="Moderado">
      <formula>NOT(ISERROR(SEARCH("Moderado",AE16)))</formula>
    </cfRule>
    <cfRule type="containsText" dxfId="1647" priority="515" operator="containsText" text="Menor">
      <formula>NOT(ISERROR(SEARCH("Menor",AE16)))</formula>
    </cfRule>
    <cfRule type="containsText" dxfId="1646" priority="516" operator="containsText" text="Leve">
      <formula>NOT(ISERROR(SEARCH("Leve",AE16)))</formula>
    </cfRule>
    <cfRule type="containsText" dxfId="1645" priority="517" operator="containsText" text="Mayor">
      <formula>NOT(ISERROR(SEARCH("Mayor",AE16)))</formula>
    </cfRule>
  </conditionalFormatting>
  <conditionalFormatting sqref="N21 N26">
    <cfRule type="containsText" dxfId="1644" priority="502" operator="containsText" text="Extremo">
      <formula>NOT(ISERROR(SEARCH("Extremo",N21)))</formula>
    </cfRule>
    <cfRule type="containsText" dxfId="1643" priority="503" operator="containsText" text="Alto">
      <formula>NOT(ISERROR(SEARCH("Alto",N21)))</formula>
    </cfRule>
    <cfRule type="containsText" dxfId="1642" priority="504" operator="containsText" text="Bajo">
      <formula>NOT(ISERROR(SEARCH("Bajo",N21)))</formula>
    </cfRule>
    <cfRule type="containsText" dxfId="1641" priority="505" operator="containsText" text="Moderado">
      <formula>NOT(ISERROR(SEARCH("Moderado",N21)))</formula>
    </cfRule>
    <cfRule type="containsText" dxfId="1640" priority="506" operator="containsText" text="Extremo">
      <formula>NOT(ISERROR(SEARCH("Extremo",N21)))</formula>
    </cfRule>
  </conditionalFormatting>
  <conditionalFormatting sqref="I21 I26">
    <cfRule type="containsText" dxfId="1639" priority="473" operator="containsText" text="Muy Baja">
      <formula>NOT(ISERROR(SEARCH("Muy Baja",I21)))</formula>
    </cfRule>
    <cfRule type="containsText" dxfId="1638" priority="474" operator="containsText" text="Baja">
      <formula>NOT(ISERROR(SEARCH("Baja",I21)))</formula>
    </cfRule>
    <cfRule type="containsText" dxfId="1637" priority="476" operator="containsText" text="Muy Alta">
      <formula>NOT(ISERROR(SEARCH("Muy Alta",I21)))</formula>
    </cfRule>
    <cfRule type="containsText" dxfId="1636" priority="477" operator="containsText" text="Alta">
      <formula>NOT(ISERROR(SEARCH("Alta",I21)))</formula>
    </cfRule>
    <cfRule type="containsText" dxfId="1635" priority="478" operator="containsText" text="Media">
      <formula>NOT(ISERROR(SEARCH("Media",I21)))</formula>
    </cfRule>
    <cfRule type="containsText" dxfId="1634" priority="479" operator="containsText" text="Media">
      <formula>NOT(ISERROR(SEARCH("Media",I21)))</formula>
    </cfRule>
    <cfRule type="containsText" dxfId="1633" priority="480" operator="containsText" text="Media">
      <formula>NOT(ISERROR(SEARCH("Media",I21)))</formula>
    </cfRule>
    <cfRule type="containsText" dxfId="1632" priority="481" operator="containsText" text="Muy Baja">
      <formula>NOT(ISERROR(SEARCH("Muy Baja",I21)))</formula>
    </cfRule>
    <cfRule type="containsText" dxfId="1631" priority="482" operator="containsText" text="Baja">
      <formula>NOT(ISERROR(SEARCH("Baja",I21)))</formula>
    </cfRule>
    <cfRule type="containsText" dxfId="1630" priority="483" operator="containsText" text="Muy Baja">
      <formula>NOT(ISERROR(SEARCH("Muy Baja",I21)))</formula>
    </cfRule>
    <cfRule type="containsText" dxfId="1629" priority="484" operator="containsText" text="Muy Baja">
      <formula>NOT(ISERROR(SEARCH("Muy Baja",I21)))</formula>
    </cfRule>
    <cfRule type="containsText" dxfId="1628" priority="485" operator="containsText" text="Muy Baja">
      <formula>NOT(ISERROR(SEARCH("Muy Baja",I21)))</formula>
    </cfRule>
    <cfRule type="containsText" dxfId="1627" priority="486" operator="containsText" text="Muy Baja'Tabla probabilidad'!">
      <formula>NOT(ISERROR(SEARCH("Muy Baja'Tabla probabilidad'!",I21)))</formula>
    </cfRule>
    <cfRule type="containsText" dxfId="1626" priority="487" operator="containsText" text="Muy bajo">
      <formula>NOT(ISERROR(SEARCH("Muy bajo",I21)))</formula>
    </cfRule>
    <cfRule type="containsText" dxfId="1625" priority="488" operator="containsText" text="Alta">
      <formula>NOT(ISERROR(SEARCH("Alta",I21)))</formula>
    </cfRule>
    <cfRule type="containsText" dxfId="1624" priority="489" operator="containsText" text="Media">
      <formula>NOT(ISERROR(SEARCH("Media",I21)))</formula>
    </cfRule>
    <cfRule type="containsText" dxfId="1623" priority="490" operator="containsText" text="Baja">
      <formula>NOT(ISERROR(SEARCH("Baja",I21)))</formula>
    </cfRule>
    <cfRule type="containsText" dxfId="1622" priority="491" operator="containsText" text="Muy baja">
      <formula>NOT(ISERROR(SEARCH("Muy baja",I21)))</formula>
    </cfRule>
    <cfRule type="cellIs" dxfId="1621" priority="494" operator="between">
      <formula>1</formula>
      <formula>2</formula>
    </cfRule>
    <cfRule type="cellIs" dxfId="1620" priority="495" operator="between">
      <formula>0</formula>
      <formula>2</formula>
    </cfRule>
  </conditionalFormatting>
  <conditionalFormatting sqref="I21 I26">
    <cfRule type="containsText" dxfId="1619" priority="475" operator="containsText" text="Muy Alta">
      <formula>NOT(ISERROR(SEARCH("Muy Alta",I21)))</formula>
    </cfRule>
  </conditionalFormatting>
  <conditionalFormatting sqref="Y21:Y25">
    <cfRule type="containsText" dxfId="1618" priority="467" operator="containsText" text="Muy Alta">
      <formula>NOT(ISERROR(SEARCH("Muy Alta",Y21)))</formula>
    </cfRule>
    <cfRule type="containsText" dxfId="1617" priority="468" operator="containsText" text="Alta">
      <formula>NOT(ISERROR(SEARCH("Alta",Y21)))</formula>
    </cfRule>
    <cfRule type="containsText" dxfId="1616" priority="469" operator="containsText" text="Media">
      <formula>NOT(ISERROR(SEARCH("Media",Y21)))</formula>
    </cfRule>
    <cfRule type="containsText" dxfId="1615" priority="470" operator="containsText" text="Muy Baja">
      <formula>NOT(ISERROR(SEARCH("Muy Baja",Y21)))</formula>
    </cfRule>
    <cfRule type="containsText" dxfId="1614" priority="471" operator="containsText" text="Baja">
      <formula>NOT(ISERROR(SEARCH("Baja",Y21)))</formula>
    </cfRule>
    <cfRule type="containsText" dxfId="1613" priority="472" operator="containsText" text="Muy Baja">
      <formula>NOT(ISERROR(SEARCH("Muy Baja",Y21)))</formula>
    </cfRule>
  </conditionalFormatting>
  <conditionalFormatting sqref="AC21:AC25">
    <cfRule type="containsText" dxfId="1612" priority="462" operator="containsText" text="Catastrófico">
      <formula>NOT(ISERROR(SEARCH("Catastrófico",AC21)))</formula>
    </cfRule>
    <cfRule type="containsText" dxfId="1611" priority="463" operator="containsText" text="Mayor">
      <formula>NOT(ISERROR(SEARCH("Mayor",AC21)))</formula>
    </cfRule>
    <cfRule type="containsText" dxfId="1610" priority="464" operator="containsText" text="Moderado">
      <formula>NOT(ISERROR(SEARCH("Moderado",AC21)))</formula>
    </cfRule>
    <cfRule type="containsText" dxfId="1609" priority="465" operator="containsText" text="Menor">
      <formula>NOT(ISERROR(SEARCH("Menor",AC21)))</formula>
    </cfRule>
    <cfRule type="containsText" dxfId="1608" priority="466" operator="containsText" text="Leve">
      <formula>NOT(ISERROR(SEARCH("Leve",AC21)))</formula>
    </cfRule>
  </conditionalFormatting>
  <conditionalFormatting sqref="AG21">
    <cfRule type="containsText" dxfId="1607" priority="453" operator="containsText" text="Extremo">
      <formula>NOT(ISERROR(SEARCH("Extremo",AG21)))</formula>
    </cfRule>
    <cfRule type="containsText" dxfId="1606" priority="454" operator="containsText" text="Alto">
      <formula>NOT(ISERROR(SEARCH("Alto",AG21)))</formula>
    </cfRule>
    <cfRule type="containsText" dxfId="1605" priority="455" operator="containsText" text="Moderado">
      <formula>NOT(ISERROR(SEARCH("Moderado",AG21)))</formula>
    </cfRule>
    <cfRule type="containsText" dxfId="1604" priority="456" operator="containsText" text="Menor">
      <formula>NOT(ISERROR(SEARCH("Menor",AG21)))</formula>
    </cfRule>
    <cfRule type="containsText" dxfId="1603" priority="457" operator="containsText" text="Bajo">
      <formula>NOT(ISERROR(SEARCH("Bajo",AG21)))</formula>
    </cfRule>
    <cfRule type="containsText" dxfId="1602" priority="458" operator="containsText" text="Moderado">
      <formula>NOT(ISERROR(SEARCH("Moderado",AG21)))</formula>
    </cfRule>
    <cfRule type="containsText" dxfId="1601" priority="459" operator="containsText" text="Extremo">
      <formula>NOT(ISERROR(SEARCH("Extremo",AG21)))</formula>
    </cfRule>
    <cfRule type="containsText" dxfId="1600" priority="460" operator="containsText" text="Baja">
      <formula>NOT(ISERROR(SEARCH("Baja",AG21)))</formula>
    </cfRule>
    <cfRule type="containsText" dxfId="1599" priority="461" operator="containsText" text="Alto">
      <formula>NOT(ISERROR(SEARCH("Alto",AG21)))</formula>
    </cfRule>
  </conditionalFormatting>
  <conditionalFormatting sqref="AE21:AE25">
    <cfRule type="containsText" dxfId="1598" priority="443" operator="containsText" text="Catastrófico">
      <formula>NOT(ISERROR(SEARCH("Catastrófico",AE21)))</formula>
    </cfRule>
    <cfRule type="containsText" dxfId="1597" priority="444" operator="containsText" text="Moderado">
      <formula>NOT(ISERROR(SEARCH("Moderado",AE21)))</formula>
    </cfRule>
    <cfRule type="containsText" dxfId="1596" priority="445" operator="containsText" text="Menor">
      <formula>NOT(ISERROR(SEARCH("Menor",AE21)))</formula>
    </cfRule>
    <cfRule type="containsText" dxfId="1595" priority="446" operator="containsText" text="Leve">
      <formula>NOT(ISERROR(SEARCH("Leve",AE21)))</formula>
    </cfRule>
    <cfRule type="containsText" dxfId="1594" priority="447" operator="containsText" text="Mayor">
      <formula>NOT(ISERROR(SEARCH("Mayor",AE21)))</formula>
    </cfRule>
  </conditionalFormatting>
  <conditionalFormatting sqref="Y26:Y30">
    <cfRule type="containsText" dxfId="1593" priority="377" operator="containsText" text="Muy Alta">
      <formula>NOT(ISERROR(SEARCH("Muy Alta",Y26)))</formula>
    </cfRule>
    <cfRule type="containsText" dxfId="1592" priority="378" operator="containsText" text="Alta">
      <formula>NOT(ISERROR(SEARCH("Alta",Y26)))</formula>
    </cfRule>
    <cfRule type="containsText" dxfId="1591" priority="379" operator="containsText" text="Media">
      <formula>NOT(ISERROR(SEARCH("Media",Y26)))</formula>
    </cfRule>
    <cfRule type="containsText" dxfId="1590" priority="380" operator="containsText" text="Muy Baja">
      <formula>NOT(ISERROR(SEARCH("Muy Baja",Y26)))</formula>
    </cfRule>
    <cfRule type="containsText" dxfId="1589" priority="381" operator="containsText" text="Baja">
      <formula>NOT(ISERROR(SEARCH("Baja",Y26)))</formula>
    </cfRule>
    <cfRule type="containsText" dxfId="1588" priority="382" operator="containsText" text="Muy Baja">
      <formula>NOT(ISERROR(SEARCH("Muy Baja",Y26)))</formula>
    </cfRule>
  </conditionalFormatting>
  <conditionalFormatting sqref="AC26:AC30">
    <cfRule type="containsText" dxfId="1587" priority="372" operator="containsText" text="Catastrófico">
      <formula>NOT(ISERROR(SEARCH("Catastrófico",AC26)))</formula>
    </cfRule>
    <cfRule type="containsText" dxfId="1586" priority="373" operator="containsText" text="Mayor">
      <formula>NOT(ISERROR(SEARCH("Mayor",AC26)))</formula>
    </cfRule>
    <cfRule type="containsText" dxfId="1585" priority="374" operator="containsText" text="Moderado">
      <formula>NOT(ISERROR(SEARCH("Moderado",AC26)))</formula>
    </cfRule>
    <cfRule type="containsText" dxfId="1584" priority="375" operator="containsText" text="Menor">
      <formula>NOT(ISERROR(SEARCH("Menor",AC26)))</formula>
    </cfRule>
    <cfRule type="containsText" dxfId="1583" priority="376" operator="containsText" text="Leve">
      <formula>NOT(ISERROR(SEARCH("Leve",AC26)))</formula>
    </cfRule>
  </conditionalFormatting>
  <conditionalFormatting sqref="AG26">
    <cfRule type="containsText" dxfId="1582" priority="363" operator="containsText" text="Extremo">
      <formula>NOT(ISERROR(SEARCH("Extremo",AG26)))</formula>
    </cfRule>
    <cfRule type="containsText" dxfId="1581" priority="364" operator="containsText" text="Alto">
      <formula>NOT(ISERROR(SEARCH("Alto",AG26)))</formula>
    </cfRule>
    <cfRule type="containsText" dxfId="1580" priority="365" operator="containsText" text="Moderado">
      <formula>NOT(ISERROR(SEARCH("Moderado",AG26)))</formula>
    </cfRule>
    <cfRule type="containsText" dxfId="1579" priority="366" operator="containsText" text="Menor">
      <formula>NOT(ISERROR(SEARCH("Menor",AG26)))</formula>
    </cfRule>
    <cfRule type="containsText" dxfId="1578" priority="367" operator="containsText" text="Bajo">
      <formula>NOT(ISERROR(SEARCH("Bajo",AG26)))</formula>
    </cfRule>
    <cfRule type="containsText" dxfId="1577" priority="368" operator="containsText" text="Moderado">
      <formula>NOT(ISERROR(SEARCH("Moderado",AG26)))</formula>
    </cfRule>
    <cfRule type="containsText" dxfId="1576" priority="369" operator="containsText" text="Extremo">
      <formula>NOT(ISERROR(SEARCH("Extremo",AG26)))</formula>
    </cfRule>
    <cfRule type="containsText" dxfId="1575" priority="370" operator="containsText" text="Baja">
      <formula>NOT(ISERROR(SEARCH("Baja",AG26)))</formula>
    </cfRule>
    <cfRule type="containsText" dxfId="1574" priority="371" operator="containsText" text="Alto">
      <formula>NOT(ISERROR(SEARCH("Alto",AG26)))</formula>
    </cfRule>
  </conditionalFormatting>
  <conditionalFormatting sqref="AE26:AE30">
    <cfRule type="containsText" dxfId="1573" priority="353" operator="containsText" text="Catastrófico">
      <formula>NOT(ISERROR(SEARCH("Catastrófico",AE26)))</formula>
    </cfRule>
    <cfRule type="containsText" dxfId="1572" priority="354" operator="containsText" text="Moderado">
      <formula>NOT(ISERROR(SEARCH("Moderado",AE26)))</formula>
    </cfRule>
    <cfRule type="containsText" dxfId="1571" priority="355" operator="containsText" text="Menor">
      <formula>NOT(ISERROR(SEARCH("Menor",AE26)))</formula>
    </cfRule>
    <cfRule type="containsText" dxfId="1570" priority="356" operator="containsText" text="Leve">
      <formula>NOT(ISERROR(SEARCH("Leve",AE26)))</formula>
    </cfRule>
    <cfRule type="containsText" dxfId="1569" priority="357" operator="containsText" text="Mayor">
      <formula>NOT(ISERROR(SEARCH("Mayor",AE26)))</formula>
    </cfRule>
  </conditionalFormatting>
  <dataValidations count="1">
    <dataValidation allowBlank="1" showInputMessage="1" showErrorMessage="1" prompt="Enunciar cuál es el control" sqref="P10:P11 P13:P15"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20" operator="containsText" id="{85F911A9-FF11-4B11-A4CC-F406EAB53E70}">
            <xm:f>NOT(ISERROR(SEARCH('Tabla probabilidad'!$B$5,I10)))</xm:f>
            <xm:f>'Tabla probabilidad'!$B$5</xm:f>
            <x14:dxf>
              <font>
                <color rgb="FF006100"/>
              </font>
              <fill>
                <patternFill>
                  <bgColor rgb="FFC6EFCE"/>
                </patternFill>
              </fill>
            </x14:dxf>
          </x14:cfRule>
          <x14:cfRule type="containsText" priority="921"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652" operator="containsText" id="{130BBF8F-6F36-4C1F-BB40-DA538C9DA4BA}">
            <xm:f>NOT(ISERROR(SEARCH('Tabla probabilidad'!$B$5,I14)))</xm:f>
            <xm:f>'Tabla probabilidad'!$B$5</xm:f>
            <x14:dxf>
              <font>
                <color rgb="FF006100"/>
              </font>
              <fill>
                <patternFill>
                  <bgColor rgb="FFC6EFCE"/>
                </patternFill>
              </fill>
            </x14:dxf>
          </x14:cfRule>
          <x14:cfRule type="containsText" priority="653" operator="containsText" id="{0DBD8F32-72F4-47FE-A8E8-92CA123A277C}">
            <xm:f>NOT(ISERROR(SEARCH('Tabla probabilidad'!$B$5,I14)))</xm:f>
            <xm:f>'Tabla probabilidad'!$B$5</xm:f>
            <x14:dxf>
              <font>
                <color rgb="FF9C0006"/>
              </font>
              <fill>
                <patternFill>
                  <bgColor rgb="FFFFC7CE"/>
                </patternFill>
              </fill>
            </x14:dxf>
          </x14:cfRule>
          <xm:sqref>I14:I16</xm:sqref>
        </x14:conditionalFormatting>
        <x14:conditionalFormatting xmlns:xm="http://schemas.microsoft.com/office/excel/2006/main">
          <x14:cfRule type="containsText" priority="492" operator="containsText" id="{DF7D542B-1BF1-4317-8F9F-9E217298398A}">
            <xm:f>NOT(ISERROR(SEARCH('Tabla probabilidad'!$B$5,I21)))</xm:f>
            <xm:f>'Tabla probabilidad'!$B$5</xm:f>
            <x14:dxf>
              <font>
                <color rgb="FF006100"/>
              </font>
              <fill>
                <patternFill>
                  <bgColor rgb="FFC6EFCE"/>
                </patternFill>
              </fill>
            </x14:dxf>
          </x14:cfRule>
          <x14:cfRule type="containsText" priority="493" operator="containsText" id="{588CF624-76F0-4DA9-B250-68F531E8679C}">
            <xm:f>NOT(ISERROR(SEARCH('Tabla probabilidad'!$B$5,I21)))</xm:f>
            <xm:f>'Tabla probabilidad'!$B$5</xm:f>
            <x14:dxf>
              <font>
                <color rgb="FF9C0006"/>
              </font>
              <fill>
                <patternFill>
                  <bgColor rgb="FFFFC7CE"/>
                </patternFill>
              </fill>
            </x14:dxf>
          </x14:cfRule>
          <xm:sqref>I21 I26</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1000000}">
          <x14:formula1>
            <xm:f>LISTA!$J$3:$J$4</xm:f>
          </x14:formula1>
          <xm:sqref>AN10 AN21 AN26 AN14:AN16</xm:sqref>
        </x14:dataValidation>
        <x14:dataValidation type="list" allowBlank="1" showInputMessage="1" showErrorMessage="1" xr:uid="{00000000-0002-0000-0400-000002000000}">
          <x14:formula1>
            <xm:f>LISTA!$K$3:$K$6</xm:f>
          </x14:formula1>
          <xm:sqref>AH10 AH21 AH26 AH14:AH16</xm:sqref>
        </x14:dataValidation>
        <x14:dataValidation type="list" allowBlank="1" showInputMessage="1" showErrorMessage="1" xr:uid="{00000000-0002-0000-0400-000003000000}">
          <x14:formula1>
            <xm:f>LISTA!$E$3:$E$5</xm:f>
          </x14:formula1>
          <xm:sqref>R10:R30</xm:sqref>
        </x14:dataValidation>
        <x14:dataValidation type="list" allowBlank="1" showInputMessage="1" showErrorMessage="1" xr:uid="{00000000-0002-0000-0400-000004000000}">
          <x14:formula1>
            <xm:f>LISTA!$F$3:$F$4</xm:f>
          </x14:formula1>
          <xm:sqref>S10:S30</xm:sqref>
        </x14:dataValidation>
        <x14:dataValidation type="list" allowBlank="1" showInputMessage="1" showErrorMessage="1" xr:uid="{00000000-0002-0000-0400-000005000000}">
          <x14:formula1>
            <xm:f>LISTA!$G$3:$G$4</xm:f>
          </x14:formula1>
          <xm:sqref>U10:U30</xm:sqref>
        </x14:dataValidation>
        <x14:dataValidation type="list" allowBlank="1" showInputMessage="1" showErrorMessage="1" xr:uid="{00000000-0002-0000-0400-000006000000}">
          <x14:formula1>
            <xm:f>LISTA!$H$3:$H$4</xm:f>
          </x14:formula1>
          <xm:sqref>V10:V30</xm:sqref>
        </x14:dataValidation>
        <x14:dataValidation type="list" allowBlank="1" showInputMessage="1" showErrorMessage="1" xr:uid="{00000000-0002-0000-0400-000007000000}">
          <x14:formula1>
            <xm:f>LISTA!$I$3:$I$4</xm:f>
          </x14:formula1>
          <xm:sqref>W10:W30</xm:sqref>
        </x14:dataValidation>
        <x14:dataValidation type="list" allowBlank="1" showInputMessage="1" showErrorMessage="1" xr:uid="{00000000-0002-0000-0400-000008000000}">
          <x14:formula1>
            <xm:f>LISTA!$C$3:$C$10</xm:f>
          </x14:formula1>
          <xm:sqref>G10:G30</xm:sqref>
        </x14:dataValidation>
        <x14:dataValidation type="list" allowBlank="1" showInputMessage="1" showErrorMessage="1" xr:uid="{00000000-0002-0000-0400-000009000000}">
          <x14:formula1>
            <xm:f>LISTA!$D$3:$D$31</xm:f>
          </x14:formula1>
          <xm:sqref>K10:K30</xm:sqref>
        </x14:dataValidation>
        <x14:dataValidation type="list" allowBlank="1" showInputMessage="1" showErrorMessage="1" xr:uid="{00000000-0002-0000-0400-00000A000000}">
          <x14:formula1>
            <xm:f>LISTA!$B$3:$B$9</xm:f>
          </x14:formula1>
          <xm:sqref>C10:C30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R39"/>
  <sheetViews>
    <sheetView topLeftCell="A37" zoomScale="71" zoomScaleNormal="71" workbookViewId="0">
      <selection activeCell="A25" sqref="A25"/>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61" customWidth="1"/>
    <col min="6" max="6" width="40.140625" customWidth="1"/>
    <col min="7" max="7" width="20.42578125" customWidth="1"/>
    <col min="8" max="8" width="10.42578125" style="162" customWidth="1"/>
    <col min="9" max="9" width="11.42578125" style="162" customWidth="1"/>
    <col min="10" max="10" width="10.140625" style="163" customWidth="1"/>
    <col min="11" max="11" width="11.42578125" style="162" customWidth="1"/>
    <col min="12" max="12" width="10.85546875" style="162" customWidth="1"/>
    <col min="13" max="13" width="18.28515625" style="162"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42.85546875" customWidth="1"/>
    <col min="21" max="176" width="11.42578125" style="7"/>
  </cols>
  <sheetData>
    <row r="1" spans="1:278" s="140" customFormat="1" ht="16.5" customHeight="1" x14ac:dyDescent="0.3">
      <c r="A1" s="451"/>
      <c r="B1" s="452"/>
      <c r="C1" s="452"/>
      <c r="D1" s="489" t="s">
        <v>543</v>
      </c>
      <c r="E1" s="489"/>
      <c r="F1" s="489"/>
      <c r="G1" s="489"/>
      <c r="H1" s="489"/>
      <c r="I1" s="489"/>
      <c r="J1" s="489"/>
      <c r="K1" s="489"/>
      <c r="L1" s="489"/>
      <c r="M1" s="489"/>
      <c r="N1" s="489"/>
      <c r="O1" s="489"/>
      <c r="P1" s="489"/>
      <c r="Q1" s="490"/>
      <c r="R1" s="435" t="s">
        <v>471</v>
      </c>
      <c r="S1" s="435"/>
      <c r="T1" s="435"/>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x14ac:dyDescent="0.3">
      <c r="A2" s="453"/>
      <c r="B2" s="454"/>
      <c r="C2" s="454"/>
      <c r="D2" s="491"/>
      <c r="E2" s="491"/>
      <c r="F2" s="491"/>
      <c r="G2" s="491"/>
      <c r="H2" s="491"/>
      <c r="I2" s="491"/>
      <c r="J2" s="491"/>
      <c r="K2" s="491"/>
      <c r="L2" s="491"/>
      <c r="M2" s="491"/>
      <c r="N2" s="491"/>
      <c r="O2" s="491"/>
      <c r="P2" s="491"/>
      <c r="Q2" s="492"/>
      <c r="R2" s="435"/>
      <c r="S2" s="435"/>
      <c r="T2" s="435"/>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x14ac:dyDescent="0.3">
      <c r="A3" s="2"/>
      <c r="B3" s="2"/>
      <c r="C3" s="3"/>
      <c r="D3" s="491"/>
      <c r="E3" s="491"/>
      <c r="F3" s="491"/>
      <c r="G3" s="491"/>
      <c r="H3" s="491"/>
      <c r="I3" s="491"/>
      <c r="J3" s="491"/>
      <c r="K3" s="491"/>
      <c r="L3" s="491"/>
      <c r="M3" s="491"/>
      <c r="N3" s="491"/>
      <c r="O3" s="491"/>
      <c r="P3" s="491"/>
      <c r="Q3" s="492"/>
      <c r="R3" s="435"/>
      <c r="S3" s="435"/>
      <c r="T3" s="435"/>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x14ac:dyDescent="0.3">
      <c r="A4" s="444" t="s">
        <v>472</v>
      </c>
      <c r="B4" s="445"/>
      <c r="C4" s="446"/>
      <c r="D4" s="447" t="str">
        <f>'Mapa Final'!D4</f>
        <v>Comunicación Institucional</v>
      </c>
      <c r="E4" s="448"/>
      <c r="F4" s="448"/>
      <c r="G4" s="448"/>
      <c r="H4" s="448"/>
      <c r="I4" s="448"/>
      <c r="J4" s="448"/>
      <c r="K4" s="448"/>
      <c r="L4" s="448"/>
      <c r="M4" s="448"/>
      <c r="N4" s="449"/>
      <c r="O4" s="450"/>
      <c r="P4" s="450"/>
      <c r="Q4" s="450"/>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x14ac:dyDescent="0.3">
      <c r="A5" s="444" t="s">
        <v>474</v>
      </c>
      <c r="B5" s="445"/>
      <c r="C5" s="446"/>
      <c r="D5" s="455" t="str">
        <f>'Mapa Final'!D5</f>
        <v>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de la Rama Judicial .</v>
      </c>
      <c r="E5" s="456"/>
      <c r="F5" s="456"/>
      <c r="G5" s="456"/>
      <c r="H5" s="456"/>
      <c r="I5" s="456"/>
      <c r="J5" s="456"/>
      <c r="K5" s="456"/>
      <c r="L5" s="456"/>
      <c r="M5" s="456"/>
      <c r="N5" s="457"/>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thickBot="1" x14ac:dyDescent="0.35">
      <c r="A6" s="444" t="s">
        <v>476</v>
      </c>
      <c r="B6" s="445"/>
      <c r="C6" s="446"/>
      <c r="D6" s="455" t="str">
        <f>'Mapa Final'!D6</f>
        <v>Nivel Central y Seccional</v>
      </c>
      <c r="E6" s="456"/>
      <c r="F6" s="456"/>
      <c r="G6" s="456"/>
      <c r="H6" s="456"/>
      <c r="I6" s="456"/>
      <c r="J6" s="456"/>
      <c r="K6" s="456"/>
      <c r="L6" s="456"/>
      <c r="M6" s="456"/>
      <c r="N6" s="457"/>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7" customFormat="1" ht="40.5" customHeight="1" thickTop="1" thickBot="1" x14ac:dyDescent="0.3">
      <c r="A7" s="484" t="s">
        <v>544</v>
      </c>
      <c r="B7" s="485"/>
      <c r="C7" s="485"/>
      <c r="D7" s="485"/>
      <c r="E7" s="485"/>
      <c r="F7" s="486"/>
      <c r="G7" s="164"/>
      <c r="H7" s="487" t="s">
        <v>545</v>
      </c>
      <c r="I7" s="487"/>
      <c r="J7" s="487"/>
      <c r="K7" s="487" t="s">
        <v>546</v>
      </c>
      <c r="L7" s="487"/>
      <c r="M7" s="487"/>
      <c r="N7" s="488" t="s">
        <v>547</v>
      </c>
      <c r="O7" s="493" t="s">
        <v>548</v>
      </c>
      <c r="P7" s="495" t="s">
        <v>549</v>
      </c>
      <c r="Q7" s="496"/>
      <c r="R7" s="495" t="s">
        <v>550</v>
      </c>
      <c r="S7" s="496"/>
      <c r="T7" s="497" t="s">
        <v>551</v>
      </c>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row>
    <row r="8" spans="1:278" s="158" customFormat="1" ht="60.95" customHeight="1" thickTop="1" thickBot="1" x14ac:dyDescent="0.3">
      <c r="A8" s="173" t="s">
        <v>27</v>
      </c>
      <c r="B8" s="173" t="s">
        <v>483</v>
      </c>
      <c r="C8" s="174" t="s">
        <v>171</v>
      </c>
      <c r="D8" s="165" t="s">
        <v>484</v>
      </c>
      <c r="E8" s="166" t="s">
        <v>175</v>
      </c>
      <c r="F8" s="166" t="s">
        <v>177</v>
      </c>
      <c r="G8" s="166" t="s">
        <v>179</v>
      </c>
      <c r="H8" s="167" t="s">
        <v>552</v>
      </c>
      <c r="I8" s="167" t="s">
        <v>430</v>
      </c>
      <c r="J8" s="167" t="s">
        <v>553</v>
      </c>
      <c r="K8" s="167" t="s">
        <v>552</v>
      </c>
      <c r="L8" s="167" t="s">
        <v>554</v>
      </c>
      <c r="M8" s="167" t="s">
        <v>553</v>
      </c>
      <c r="N8" s="488"/>
      <c r="O8" s="494"/>
      <c r="P8" s="168" t="s">
        <v>555</v>
      </c>
      <c r="Q8" s="168" t="s">
        <v>556</v>
      </c>
      <c r="R8" s="168" t="s">
        <v>557</v>
      </c>
      <c r="S8" s="168" t="s">
        <v>558</v>
      </c>
      <c r="T8" s="497"/>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171"/>
      <c r="DD8" s="171"/>
      <c r="DE8" s="171"/>
      <c r="DF8" s="171"/>
      <c r="DG8" s="171"/>
      <c r="DH8" s="171"/>
      <c r="DI8" s="171"/>
      <c r="DJ8" s="171"/>
      <c r="DK8" s="171"/>
      <c r="DL8" s="171"/>
      <c r="DM8" s="171"/>
      <c r="DN8" s="171"/>
      <c r="DO8" s="171"/>
      <c r="DP8" s="171"/>
      <c r="DQ8" s="171"/>
      <c r="DR8" s="171"/>
      <c r="DS8" s="171"/>
      <c r="DT8" s="171"/>
      <c r="DU8" s="171"/>
      <c r="DV8" s="171"/>
      <c r="DW8" s="171"/>
      <c r="DX8" s="171"/>
      <c r="DY8" s="171"/>
      <c r="DZ8" s="171"/>
      <c r="EA8" s="171"/>
      <c r="EB8" s="171"/>
      <c r="EC8" s="171"/>
      <c r="ED8" s="171"/>
      <c r="EE8" s="171"/>
      <c r="EF8" s="171"/>
      <c r="EG8" s="171"/>
      <c r="EH8" s="171"/>
      <c r="EI8" s="171"/>
      <c r="EJ8" s="171"/>
      <c r="EK8" s="171"/>
      <c r="EL8" s="171"/>
      <c r="EM8" s="171"/>
      <c r="EN8" s="171"/>
      <c r="EO8" s="171"/>
      <c r="EP8" s="171"/>
      <c r="EQ8" s="171"/>
      <c r="ER8" s="171"/>
      <c r="ES8" s="171"/>
      <c r="ET8" s="171"/>
      <c r="EU8" s="171"/>
      <c r="EV8" s="171"/>
      <c r="EW8" s="171"/>
      <c r="EX8" s="171"/>
      <c r="EY8" s="171"/>
      <c r="EZ8" s="171"/>
      <c r="FA8" s="171"/>
      <c r="FB8" s="171"/>
      <c r="FC8" s="171"/>
      <c r="FD8" s="171"/>
      <c r="FE8" s="171"/>
      <c r="FF8" s="171"/>
      <c r="FG8" s="171"/>
      <c r="FH8" s="171"/>
      <c r="FI8" s="171"/>
      <c r="FJ8" s="171"/>
      <c r="FK8" s="171"/>
      <c r="FL8" s="171"/>
      <c r="FM8" s="171"/>
      <c r="FN8" s="171"/>
      <c r="FO8" s="171"/>
      <c r="FP8" s="171"/>
      <c r="FQ8" s="171"/>
      <c r="FR8" s="171"/>
      <c r="FS8" s="171"/>
      <c r="FT8" s="171"/>
    </row>
    <row r="9" spans="1:278" s="159" customFormat="1" ht="10.5" customHeight="1" x14ac:dyDescent="0.25">
      <c r="A9" s="512"/>
      <c r="B9" s="513"/>
      <c r="C9" s="513"/>
      <c r="D9" s="513"/>
      <c r="E9" s="513"/>
      <c r="F9" s="513"/>
      <c r="G9" s="513"/>
      <c r="H9" s="513"/>
      <c r="I9" s="513"/>
      <c r="J9" s="513"/>
      <c r="K9" s="513"/>
      <c r="L9" s="513"/>
      <c r="M9" s="513"/>
      <c r="N9" s="513"/>
      <c r="T9" s="169"/>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172"/>
      <c r="FL9" s="172"/>
      <c r="FM9" s="172"/>
      <c r="FN9" s="172"/>
      <c r="FO9" s="172"/>
      <c r="FP9" s="172"/>
      <c r="FQ9" s="172"/>
      <c r="FR9" s="172"/>
      <c r="FS9" s="172"/>
      <c r="FT9" s="172"/>
    </row>
    <row r="10" spans="1:278" s="160" customFormat="1" ht="15" customHeight="1" x14ac:dyDescent="0.2">
      <c r="A10" s="514">
        <f>'Mapa Final'!A10</f>
        <v>1</v>
      </c>
      <c r="B10" s="498" t="str">
        <f>'Mapa Final'!B10</f>
        <v>Perdidas  de Informacion</v>
      </c>
      <c r="C10" s="517" t="str">
        <f>'Mapa Final'!C10</f>
        <v>Afectación en la Prestación del Servicio de Justicia</v>
      </c>
      <c r="D10" s="517" t="str">
        <f>'Mapa Final'!D10</f>
        <v>1. Medidas de seguridad informatica deficientes              2. Inexistencia de copias de seguridad actualizadas              3.  Virus informatico                   4. Error humano</v>
      </c>
      <c r="E10" s="478" t="str">
        <f>'Mapa Final'!E10</f>
        <v>Daños en la base de datos</v>
      </c>
      <c r="F10" s="478" t="str">
        <f>'Mapa Final'!F10</f>
        <v>Posibilidad de afectacion en la prestacion del servicio de justicia debido a daños en la base de datos</v>
      </c>
      <c r="G10" s="478" t="str">
        <f>'Mapa Final'!G10</f>
        <v>Fallas Tecnológicas</v>
      </c>
      <c r="H10" s="481" t="str">
        <f>'Mapa Final'!I10</f>
        <v>Baja</v>
      </c>
      <c r="I10" s="520" t="str">
        <f>'Mapa Final'!L10</f>
        <v>Leve</v>
      </c>
      <c r="J10" s="526" t="str">
        <f>'Mapa Final'!N10</f>
        <v>Bajo</v>
      </c>
      <c r="K10" s="506" t="str">
        <f>'Mapa Final'!AA10</f>
        <v>Baja</v>
      </c>
      <c r="L10" s="506" t="str">
        <f>'Mapa Final'!AE10</f>
        <v>Leve</v>
      </c>
      <c r="M10" s="523" t="str">
        <f>'Mapa Final'!AG10</f>
        <v>Bajo</v>
      </c>
      <c r="N10" s="506" t="str">
        <f>'Mapa Final'!AH10</f>
        <v>Aceptar</v>
      </c>
      <c r="O10" s="509"/>
      <c r="P10" s="509"/>
      <c r="Q10" s="529" t="s">
        <v>8</v>
      </c>
      <c r="R10" s="500">
        <v>44562</v>
      </c>
      <c r="S10" s="500">
        <v>44651</v>
      </c>
      <c r="T10" s="503" t="s">
        <v>559</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60" customFormat="1" ht="13.5" customHeight="1" x14ac:dyDescent="0.2">
      <c r="A11" s="515"/>
      <c r="B11" s="423"/>
      <c r="C11" s="518"/>
      <c r="D11" s="518"/>
      <c r="E11" s="479"/>
      <c r="F11" s="479"/>
      <c r="G11" s="479"/>
      <c r="H11" s="482"/>
      <c r="I11" s="521"/>
      <c r="J11" s="527"/>
      <c r="K11" s="507"/>
      <c r="L11" s="507"/>
      <c r="M11" s="524"/>
      <c r="N11" s="507"/>
      <c r="O11" s="510"/>
      <c r="P11" s="510"/>
      <c r="Q11" s="530"/>
      <c r="R11" s="501"/>
      <c r="S11" s="501"/>
      <c r="T11" s="504"/>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60" customFormat="1" ht="13.5" customHeight="1" x14ac:dyDescent="0.2">
      <c r="A12" s="515"/>
      <c r="B12" s="423"/>
      <c r="C12" s="518"/>
      <c r="D12" s="518"/>
      <c r="E12" s="479"/>
      <c r="F12" s="479"/>
      <c r="G12" s="479"/>
      <c r="H12" s="482"/>
      <c r="I12" s="521"/>
      <c r="J12" s="527"/>
      <c r="K12" s="507"/>
      <c r="L12" s="507"/>
      <c r="M12" s="524"/>
      <c r="N12" s="507"/>
      <c r="O12" s="510"/>
      <c r="P12" s="510"/>
      <c r="Q12" s="530"/>
      <c r="R12" s="501"/>
      <c r="S12" s="501"/>
      <c r="T12" s="504"/>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60" customFormat="1" ht="13.5" customHeight="1" x14ac:dyDescent="0.2">
      <c r="A13" s="515"/>
      <c r="B13" s="423"/>
      <c r="C13" s="518"/>
      <c r="D13" s="518"/>
      <c r="E13" s="479"/>
      <c r="F13" s="479"/>
      <c r="G13" s="479"/>
      <c r="H13" s="482"/>
      <c r="I13" s="521"/>
      <c r="J13" s="527"/>
      <c r="K13" s="507"/>
      <c r="L13" s="507"/>
      <c r="M13" s="524"/>
      <c r="N13" s="507"/>
      <c r="O13" s="510"/>
      <c r="P13" s="510"/>
      <c r="Q13" s="530"/>
      <c r="R13" s="501"/>
      <c r="S13" s="501"/>
      <c r="T13" s="50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60" customFormat="1" ht="238.5" customHeight="1" x14ac:dyDescent="0.2">
      <c r="A14" s="516"/>
      <c r="B14" s="499"/>
      <c r="C14" s="519"/>
      <c r="D14" s="519"/>
      <c r="E14" s="480"/>
      <c r="F14" s="480"/>
      <c r="G14" s="480"/>
      <c r="H14" s="483"/>
      <c r="I14" s="522"/>
      <c r="J14" s="528"/>
      <c r="K14" s="508"/>
      <c r="L14" s="508"/>
      <c r="M14" s="525"/>
      <c r="N14" s="508"/>
      <c r="O14" s="511"/>
      <c r="P14" s="511"/>
      <c r="Q14" s="531"/>
      <c r="R14" s="502"/>
      <c r="S14" s="502"/>
      <c r="T14" s="50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60" customFormat="1" ht="15" customHeight="1" x14ac:dyDescent="0.2">
      <c r="A15" s="514">
        <f>'Mapa Final'!A14</f>
        <v>2</v>
      </c>
      <c r="B15" s="498" t="str">
        <f>'Mapa Final'!B14</f>
        <v>Incumplimiento en las actividades propuestas en la matriz de comunicaciones.</v>
      </c>
      <c r="C15" s="517" t="str">
        <f>'Mapa Final'!C14</f>
        <v>Incumplimiento de las metas establecidas</v>
      </c>
      <c r="D15" s="517" t="str">
        <f>'Mapa Final'!D14</f>
        <v>Deficiencia en la planeación y diseño de planes de trabajo</v>
      </c>
      <c r="E15" s="478" t="str">
        <f>'Mapa Final'!E14</f>
        <v>Falta de seguimiento y control de las actividades programadas en el año</v>
      </c>
      <c r="F15" s="478" t="str">
        <f>'Mapa Final'!F14</f>
        <v>Posibilidad de incumplimiento de las metas establecidas debido a la falta de seguimiento y control de las actividades programadas en el año</v>
      </c>
      <c r="G15" s="478" t="str">
        <f>'Mapa Final'!G14</f>
        <v>Ejecución y Administración de Procesos</v>
      </c>
      <c r="H15" s="481" t="str">
        <f>'Mapa Final'!I14</f>
        <v>Baja</v>
      </c>
      <c r="I15" s="520" t="str">
        <f>'Mapa Final'!L14</f>
        <v>Leve</v>
      </c>
      <c r="J15" s="526" t="str">
        <f>'Mapa Final'!N14</f>
        <v>Bajo</v>
      </c>
      <c r="K15" s="506" t="str">
        <f>'Mapa Final'!AA14</f>
        <v>Baja</v>
      </c>
      <c r="L15" s="506" t="str">
        <f>'Mapa Final'!AE14</f>
        <v>Leve</v>
      </c>
      <c r="M15" s="523" t="str">
        <f>'Mapa Final'!AG14</f>
        <v>Bajo</v>
      </c>
      <c r="N15" s="506" t="str">
        <f>'Mapa Final'!AH14</f>
        <v>Aceptar</v>
      </c>
      <c r="O15" s="509"/>
      <c r="P15" s="509"/>
      <c r="Q15" s="529" t="s">
        <v>8</v>
      </c>
      <c r="R15" s="500">
        <v>44562</v>
      </c>
      <c r="S15" s="500">
        <v>44651</v>
      </c>
      <c r="T15" s="503" t="s">
        <v>559</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60" customFormat="1" ht="13.5" customHeight="1" x14ac:dyDescent="0.2">
      <c r="A16" s="515"/>
      <c r="B16" s="423"/>
      <c r="C16" s="518"/>
      <c r="D16" s="518"/>
      <c r="E16" s="479"/>
      <c r="F16" s="479"/>
      <c r="G16" s="479"/>
      <c r="H16" s="482"/>
      <c r="I16" s="521"/>
      <c r="J16" s="527"/>
      <c r="K16" s="507"/>
      <c r="L16" s="507"/>
      <c r="M16" s="524"/>
      <c r="N16" s="507"/>
      <c r="O16" s="510"/>
      <c r="P16" s="510"/>
      <c r="Q16" s="530"/>
      <c r="R16" s="501"/>
      <c r="S16" s="501"/>
      <c r="T16" s="50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60" customFormat="1" ht="13.5" customHeight="1" x14ac:dyDescent="0.2">
      <c r="A17" s="515"/>
      <c r="B17" s="423"/>
      <c r="C17" s="518"/>
      <c r="D17" s="518"/>
      <c r="E17" s="479"/>
      <c r="F17" s="479"/>
      <c r="G17" s="479"/>
      <c r="H17" s="482"/>
      <c r="I17" s="521"/>
      <c r="J17" s="527"/>
      <c r="K17" s="507"/>
      <c r="L17" s="507"/>
      <c r="M17" s="524"/>
      <c r="N17" s="507"/>
      <c r="O17" s="510"/>
      <c r="P17" s="510"/>
      <c r="Q17" s="530"/>
      <c r="R17" s="501"/>
      <c r="S17" s="501"/>
      <c r="T17" s="50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60" customFormat="1" ht="13.5" customHeight="1" x14ac:dyDescent="0.2">
      <c r="A18" s="515"/>
      <c r="B18" s="423"/>
      <c r="C18" s="518"/>
      <c r="D18" s="518"/>
      <c r="E18" s="479"/>
      <c r="F18" s="479"/>
      <c r="G18" s="479"/>
      <c r="H18" s="482"/>
      <c r="I18" s="521"/>
      <c r="J18" s="527"/>
      <c r="K18" s="507"/>
      <c r="L18" s="507"/>
      <c r="M18" s="524"/>
      <c r="N18" s="507"/>
      <c r="O18" s="510"/>
      <c r="P18" s="510"/>
      <c r="Q18" s="530"/>
      <c r="R18" s="501"/>
      <c r="S18" s="501"/>
      <c r="T18" s="50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60" customFormat="1" ht="255.75" customHeight="1" x14ac:dyDescent="0.2">
      <c r="A19" s="516"/>
      <c r="B19" s="499"/>
      <c r="C19" s="519"/>
      <c r="D19" s="519"/>
      <c r="E19" s="480"/>
      <c r="F19" s="480"/>
      <c r="G19" s="480"/>
      <c r="H19" s="483"/>
      <c r="I19" s="522"/>
      <c r="J19" s="528"/>
      <c r="K19" s="508"/>
      <c r="L19" s="508"/>
      <c r="M19" s="525"/>
      <c r="N19" s="508"/>
      <c r="O19" s="511"/>
      <c r="P19" s="511"/>
      <c r="Q19" s="531"/>
      <c r="R19" s="502"/>
      <c r="S19" s="502"/>
      <c r="T19" s="50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4.45" customHeight="1" x14ac:dyDescent="0.25">
      <c r="A20" s="514">
        <f>'Mapa Final'!A15</f>
        <v>3</v>
      </c>
      <c r="B20" s="498" t="str">
        <f>'Mapa Final'!B15</f>
        <v>Inexactitud</v>
      </c>
      <c r="C20" s="517" t="str">
        <f>'Mapa Final'!C15</f>
        <v>Reputacional</v>
      </c>
      <c r="D20" s="517" t="str">
        <f>'Mapa Final'!D15</f>
        <v>No acudir a la fuente pertinente</v>
      </c>
      <c r="E20" s="478" t="str">
        <f>'Mapa Final'!E15</f>
        <v>No validar la informacion antes de su publicación</v>
      </c>
      <c r="F20" s="478" t="str">
        <f>'Mapa Final'!F15</f>
        <v>Posibilidad de afectacion reputacional por no validar la informacion antes de su publicacion</v>
      </c>
      <c r="G20" s="478" t="str">
        <f>'Mapa Final'!G15</f>
        <v>Ejecución y Administración de Procesos</v>
      </c>
      <c r="H20" s="481" t="str">
        <f>'Mapa Final'!I15</f>
        <v>Media</v>
      </c>
      <c r="I20" s="520" t="str">
        <f>'Mapa Final'!L15</f>
        <v>Moderado</v>
      </c>
      <c r="J20" s="526" t="str">
        <f>'Mapa Final'!N15</f>
        <v>Moderado</v>
      </c>
      <c r="K20" s="506" t="str">
        <f>'Mapa Final'!AA15</f>
        <v>Baja</v>
      </c>
      <c r="L20" s="506" t="str">
        <f>'Mapa Final'!AE15</f>
        <v>Moderado</v>
      </c>
      <c r="M20" s="523" t="str">
        <f>'Mapa Final'!AG15</f>
        <v>Moderado</v>
      </c>
      <c r="N20" s="506" t="str">
        <f>'Mapa Final'!AH15</f>
        <v>Aceptar</v>
      </c>
      <c r="O20" s="509"/>
      <c r="P20" s="509"/>
      <c r="Q20" s="529" t="s">
        <v>8</v>
      </c>
      <c r="R20" s="500">
        <v>44562</v>
      </c>
      <c r="S20" s="500">
        <v>44651</v>
      </c>
      <c r="T20" s="503" t="s">
        <v>559</v>
      </c>
      <c r="U20" s="35"/>
      <c r="V20" s="35"/>
    </row>
    <row r="21" spans="1:176" ht="14.45" customHeight="1" x14ac:dyDescent="0.25">
      <c r="A21" s="515"/>
      <c r="B21" s="423"/>
      <c r="C21" s="518"/>
      <c r="D21" s="518"/>
      <c r="E21" s="479"/>
      <c r="F21" s="479"/>
      <c r="G21" s="479"/>
      <c r="H21" s="482"/>
      <c r="I21" s="521"/>
      <c r="J21" s="527"/>
      <c r="K21" s="507"/>
      <c r="L21" s="507"/>
      <c r="M21" s="524"/>
      <c r="N21" s="507"/>
      <c r="O21" s="510"/>
      <c r="P21" s="510"/>
      <c r="Q21" s="530"/>
      <c r="R21" s="501"/>
      <c r="S21" s="501"/>
      <c r="T21" s="504"/>
      <c r="U21" s="35"/>
      <c r="V21" s="35"/>
    </row>
    <row r="22" spans="1:176" ht="14.45" customHeight="1" x14ac:dyDescent="0.25">
      <c r="A22" s="515"/>
      <c r="B22" s="423"/>
      <c r="C22" s="518"/>
      <c r="D22" s="518"/>
      <c r="E22" s="479"/>
      <c r="F22" s="479"/>
      <c r="G22" s="479"/>
      <c r="H22" s="482"/>
      <c r="I22" s="521"/>
      <c r="J22" s="527"/>
      <c r="K22" s="507"/>
      <c r="L22" s="507"/>
      <c r="M22" s="524"/>
      <c r="N22" s="507"/>
      <c r="O22" s="510"/>
      <c r="P22" s="510"/>
      <c r="Q22" s="530"/>
      <c r="R22" s="501"/>
      <c r="S22" s="501"/>
      <c r="T22" s="504"/>
      <c r="U22" s="35"/>
      <c r="V22" s="35"/>
    </row>
    <row r="23" spans="1:176" ht="14.45" customHeight="1" x14ac:dyDescent="0.25">
      <c r="A23" s="515"/>
      <c r="B23" s="423"/>
      <c r="C23" s="518"/>
      <c r="D23" s="518"/>
      <c r="E23" s="479"/>
      <c r="F23" s="479"/>
      <c r="G23" s="479"/>
      <c r="H23" s="482"/>
      <c r="I23" s="521"/>
      <c r="J23" s="527"/>
      <c r="K23" s="507"/>
      <c r="L23" s="507"/>
      <c r="M23" s="524"/>
      <c r="N23" s="507"/>
      <c r="O23" s="510"/>
      <c r="P23" s="510"/>
      <c r="Q23" s="530"/>
      <c r="R23" s="501"/>
      <c r="S23" s="501"/>
      <c r="T23" s="504"/>
      <c r="U23" s="35"/>
      <c r="V23" s="35"/>
    </row>
    <row r="24" spans="1:176" ht="307.5" customHeight="1" thickBot="1" x14ac:dyDescent="0.3">
      <c r="A24" s="516"/>
      <c r="B24" s="499"/>
      <c r="C24" s="519"/>
      <c r="D24" s="519"/>
      <c r="E24" s="480"/>
      <c r="F24" s="480"/>
      <c r="G24" s="480"/>
      <c r="H24" s="483"/>
      <c r="I24" s="522"/>
      <c r="J24" s="528"/>
      <c r="K24" s="508"/>
      <c r="L24" s="508"/>
      <c r="M24" s="525"/>
      <c r="N24" s="508"/>
      <c r="O24" s="511"/>
      <c r="P24" s="511"/>
      <c r="Q24" s="531"/>
      <c r="R24" s="502"/>
      <c r="S24" s="502"/>
      <c r="T24" s="505"/>
      <c r="U24" s="35"/>
      <c r="V24" s="35"/>
    </row>
    <row r="25" spans="1:176" ht="14.45" customHeight="1" x14ac:dyDescent="0.25">
      <c r="A25" s="514">
        <f>'Mapa Final'!A16</f>
        <v>5</v>
      </c>
      <c r="B25" s="498" t="str">
        <f>'Mapa Final'!B16</f>
        <v>Corrupción</v>
      </c>
      <c r="C25" s="517" t="str">
        <f>'Mapa Final'!C16</f>
        <v>Reputacional(Corrupción)</v>
      </c>
      <c r="D25" s="517" t="str">
        <f>'Mapa Final'!D16</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78" t="str">
        <f>'Mapa Final'!E16</f>
        <v xml:space="preserve">Carencia de transparencia, etica y valores . </v>
      </c>
      <c r="F25" s="478" t="str">
        <f>'Mapa Final'!F16</f>
        <v xml:space="preserve">Posibilidad de actos indebidos de  los servidores judiciales debido a  la carencia en transparencia, etica y valores </v>
      </c>
      <c r="G25" s="478" t="str">
        <f>'Mapa Final'!G16</f>
        <v>Fraude Interno</v>
      </c>
      <c r="H25" s="481" t="str">
        <f>'Mapa Final'!I16</f>
        <v>Muy Alta</v>
      </c>
      <c r="I25" s="520" t="str">
        <f>'Mapa Final'!L16</f>
        <v>Mayor</v>
      </c>
      <c r="J25" s="526" t="str">
        <f>'Mapa Final'!N16</f>
        <v xml:space="preserve">Alto </v>
      </c>
      <c r="K25" s="506" t="str">
        <f>'Mapa Final'!AA16</f>
        <v>Media</v>
      </c>
      <c r="L25" s="506" t="str">
        <f>'Mapa Final'!AE16</f>
        <v>Mayor</v>
      </c>
      <c r="M25" s="523" t="str">
        <f>'Mapa Final'!AG16</f>
        <v xml:space="preserve">Alto </v>
      </c>
      <c r="N25" s="506" t="str">
        <f>'Mapa Final'!AH16</f>
        <v>Reducir(mitigar)</v>
      </c>
      <c r="O25" s="509"/>
      <c r="P25" s="509"/>
      <c r="Q25" s="529" t="s">
        <v>8</v>
      </c>
      <c r="R25" s="500">
        <v>44562</v>
      </c>
      <c r="S25" s="500">
        <v>44651</v>
      </c>
      <c r="T25" s="503" t="s">
        <v>560</v>
      </c>
    </row>
    <row r="26" spans="1:176" ht="14.45" customHeight="1" x14ac:dyDescent="0.25">
      <c r="A26" s="515"/>
      <c r="B26" s="423"/>
      <c r="C26" s="518"/>
      <c r="D26" s="518"/>
      <c r="E26" s="479"/>
      <c r="F26" s="479"/>
      <c r="G26" s="479"/>
      <c r="H26" s="482"/>
      <c r="I26" s="521"/>
      <c r="J26" s="527"/>
      <c r="K26" s="507"/>
      <c r="L26" s="507"/>
      <c r="M26" s="524"/>
      <c r="N26" s="507"/>
      <c r="O26" s="510"/>
      <c r="P26" s="510"/>
      <c r="Q26" s="530"/>
      <c r="R26" s="501"/>
      <c r="S26" s="501"/>
      <c r="T26" s="504"/>
    </row>
    <row r="27" spans="1:176" ht="14.45" customHeight="1" x14ac:dyDescent="0.25">
      <c r="A27" s="515"/>
      <c r="B27" s="423"/>
      <c r="C27" s="518"/>
      <c r="D27" s="518"/>
      <c r="E27" s="479"/>
      <c r="F27" s="479"/>
      <c r="G27" s="479"/>
      <c r="H27" s="482"/>
      <c r="I27" s="521"/>
      <c r="J27" s="527"/>
      <c r="K27" s="507"/>
      <c r="L27" s="507"/>
      <c r="M27" s="524"/>
      <c r="N27" s="507"/>
      <c r="O27" s="510"/>
      <c r="P27" s="510"/>
      <c r="Q27" s="530"/>
      <c r="R27" s="501"/>
      <c r="S27" s="501"/>
      <c r="T27" s="504"/>
    </row>
    <row r="28" spans="1:176" ht="14.45" customHeight="1" x14ac:dyDescent="0.25">
      <c r="A28" s="515"/>
      <c r="B28" s="423"/>
      <c r="C28" s="518"/>
      <c r="D28" s="518"/>
      <c r="E28" s="479"/>
      <c r="F28" s="479"/>
      <c r="G28" s="479"/>
      <c r="H28" s="482"/>
      <c r="I28" s="521"/>
      <c r="J28" s="527"/>
      <c r="K28" s="507"/>
      <c r="L28" s="507"/>
      <c r="M28" s="524"/>
      <c r="N28" s="507"/>
      <c r="O28" s="510"/>
      <c r="P28" s="510"/>
      <c r="Q28" s="530"/>
      <c r="R28" s="501"/>
      <c r="S28" s="501"/>
      <c r="T28" s="504"/>
    </row>
    <row r="29" spans="1:176" ht="277.5" customHeight="1" x14ac:dyDescent="0.25">
      <c r="A29" s="516"/>
      <c r="B29" s="499"/>
      <c r="C29" s="519"/>
      <c r="D29" s="519"/>
      <c r="E29" s="480"/>
      <c r="F29" s="480"/>
      <c r="G29" s="480"/>
      <c r="H29" s="483"/>
      <c r="I29" s="522"/>
      <c r="J29" s="528"/>
      <c r="K29" s="508"/>
      <c r="L29" s="508"/>
      <c r="M29" s="525"/>
      <c r="N29" s="508"/>
      <c r="O29" s="511"/>
      <c r="P29" s="511"/>
      <c r="Q29" s="531"/>
      <c r="R29" s="502"/>
      <c r="S29" s="502"/>
      <c r="T29" s="505"/>
    </row>
    <row r="30" spans="1:176" x14ac:dyDescent="0.25">
      <c r="A30" s="514">
        <f>'Mapa Final'!A21</f>
        <v>6</v>
      </c>
      <c r="B30" s="498" t="str">
        <f>'Mapa Final'!B21</f>
        <v>Interrupción o demora en el Servicio Público de Administrar  Justicia.</v>
      </c>
      <c r="C30" s="517" t="str">
        <f>'Mapa Final'!C21</f>
        <v>Afectación en la Prestación del Servicio de Justicia</v>
      </c>
      <c r="D30" s="517" t="str">
        <f>'Mapa Final'!D21</f>
        <v>1. Paros que afecten la prestación del servicio.  
2. Huelgas, protestas ciudadana
3. Disturbios o hechos violentos
4.Pandemia
5.Emergencias Ambientales</v>
      </c>
      <c r="E30" s="478" t="str">
        <f>'Mapa Final'!E21</f>
        <v>Suceso de fuerza mayor que imposibilitan la gestión judicial</v>
      </c>
      <c r="F30" s="478" t="str">
        <f>'Mapa Final'!F21</f>
        <v>Posibilidad de  afectación en la Prestación del Servicio de Justicia debido a un suceso de fuerza mayor que imposibilita la gestión judicial</v>
      </c>
      <c r="G30" s="478" t="str">
        <f>'Mapa Final'!G21</f>
        <v>Usuarios, productos y prácticas organizacionales</v>
      </c>
      <c r="H30" s="481" t="str">
        <f>'Mapa Final'!I21</f>
        <v>Muy Alta</v>
      </c>
      <c r="I30" s="520" t="str">
        <f>'Mapa Final'!L21</f>
        <v>Moderado</v>
      </c>
      <c r="J30" s="526" t="str">
        <f>'Mapa Final'!N21</f>
        <v xml:space="preserve">Alto </v>
      </c>
      <c r="K30" s="506" t="str">
        <f>'Mapa Final'!AA21</f>
        <v>Media</v>
      </c>
      <c r="L30" s="506" t="str">
        <f>'Mapa Final'!AE21</f>
        <v>Moderado</v>
      </c>
      <c r="M30" s="523" t="str">
        <f>'Mapa Final'!AG21</f>
        <v>Moderado</v>
      </c>
      <c r="N30" s="506" t="str">
        <f>'Mapa Final'!AH21</f>
        <v>Aceptar</v>
      </c>
      <c r="O30" s="509"/>
      <c r="P30" s="509"/>
      <c r="Q30" s="535" t="s">
        <v>8</v>
      </c>
      <c r="R30" s="500">
        <v>44562</v>
      </c>
      <c r="S30" s="532">
        <v>44651</v>
      </c>
      <c r="T30" s="503" t="s">
        <v>559</v>
      </c>
    </row>
    <row r="31" spans="1:176" ht="14.45" customHeight="1" x14ac:dyDescent="0.25">
      <c r="A31" s="515"/>
      <c r="B31" s="423"/>
      <c r="C31" s="518"/>
      <c r="D31" s="518"/>
      <c r="E31" s="479"/>
      <c r="F31" s="479"/>
      <c r="G31" s="479"/>
      <c r="H31" s="482"/>
      <c r="I31" s="521"/>
      <c r="J31" s="527"/>
      <c r="K31" s="507"/>
      <c r="L31" s="507"/>
      <c r="M31" s="524"/>
      <c r="N31" s="507"/>
      <c r="O31" s="510"/>
      <c r="P31" s="510"/>
      <c r="Q31" s="536"/>
      <c r="R31" s="501"/>
      <c r="S31" s="533"/>
      <c r="T31" s="504"/>
    </row>
    <row r="32" spans="1:176" ht="14.45" customHeight="1" x14ac:dyDescent="0.25">
      <c r="A32" s="515"/>
      <c r="B32" s="423"/>
      <c r="C32" s="518"/>
      <c r="D32" s="518"/>
      <c r="E32" s="479"/>
      <c r="F32" s="479"/>
      <c r="G32" s="479"/>
      <c r="H32" s="482"/>
      <c r="I32" s="521"/>
      <c r="J32" s="527"/>
      <c r="K32" s="507"/>
      <c r="L32" s="507"/>
      <c r="M32" s="524"/>
      <c r="N32" s="507"/>
      <c r="O32" s="510"/>
      <c r="P32" s="510"/>
      <c r="Q32" s="536"/>
      <c r="R32" s="501"/>
      <c r="S32" s="533"/>
      <c r="T32" s="504"/>
    </row>
    <row r="33" spans="1:20" ht="14.45" customHeight="1" x14ac:dyDescent="0.25">
      <c r="A33" s="515"/>
      <c r="B33" s="423"/>
      <c r="C33" s="518"/>
      <c r="D33" s="518"/>
      <c r="E33" s="479"/>
      <c r="F33" s="479"/>
      <c r="G33" s="479"/>
      <c r="H33" s="482"/>
      <c r="I33" s="521"/>
      <c r="J33" s="527"/>
      <c r="K33" s="507"/>
      <c r="L33" s="507"/>
      <c r="M33" s="524"/>
      <c r="N33" s="507"/>
      <c r="O33" s="510"/>
      <c r="P33" s="510"/>
      <c r="Q33" s="536"/>
      <c r="R33" s="501"/>
      <c r="S33" s="533"/>
      <c r="T33" s="504"/>
    </row>
    <row r="34" spans="1:20" ht="102.75" customHeight="1" x14ac:dyDescent="0.25">
      <c r="A34" s="516"/>
      <c r="B34" s="499"/>
      <c r="C34" s="519"/>
      <c r="D34" s="519"/>
      <c r="E34" s="480"/>
      <c r="F34" s="480"/>
      <c r="G34" s="480"/>
      <c r="H34" s="483"/>
      <c r="I34" s="522"/>
      <c r="J34" s="528"/>
      <c r="K34" s="508"/>
      <c r="L34" s="508"/>
      <c r="M34" s="525"/>
      <c r="N34" s="508"/>
      <c r="O34" s="511"/>
      <c r="P34" s="511"/>
      <c r="Q34" s="537"/>
      <c r="R34" s="502"/>
      <c r="S34" s="534"/>
      <c r="T34" s="505"/>
    </row>
    <row r="35" spans="1:20" ht="14.45" customHeight="1" x14ac:dyDescent="0.25">
      <c r="A35" s="514">
        <f>'Mapa Final'!A26</f>
        <v>7</v>
      </c>
      <c r="B35" s="498" t="str">
        <f>'Mapa Final'!B26</f>
        <v>Inaplicabilidad de la normavidad ambiental vigente</v>
      </c>
      <c r="C35" s="517" t="str">
        <f>'Mapa Final'!C26</f>
        <v xml:space="preserve"> Afectación Ambiental</v>
      </c>
      <c r="D35" s="517" t="str">
        <f>'Mapa Final'!D26</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8" t="str">
        <f>'Mapa Final'!E26</f>
        <v>Desconocimiento de los lineamientos ambientales y normatividad  ambiental vigente</v>
      </c>
      <c r="F35" s="478" t="str">
        <f>'Mapa Final'!F26</f>
        <v>Posibilidad de afectación ambiental debido al desconocimiento de las lineamientos ambientales y normatividad ambiental vigente</v>
      </c>
      <c r="G35" s="478" t="str">
        <f>'Mapa Final'!G26</f>
        <v>Eventos Ambientales Internos</v>
      </c>
      <c r="H35" s="481" t="str">
        <f>'Mapa Final'!I26</f>
        <v>Media</v>
      </c>
      <c r="I35" s="520" t="str">
        <f>'Mapa Final'!L26</f>
        <v>Moderado</v>
      </c>
      <c r="J35" s="526" t="str">
        <f>'Mapa Final'!N26</f>
        <v>Moderado</v>
      </c>
      <c r="K35" s="506" t="str">
        <f>'Mapa Final'!AA26</f>
        <v>Baja</v>
      </c>
      <c r="L35" s="506" t="str">
        <f>'Mapa Final'!AE26</f>
        <v>Moderado</v>
      </c>
      <c r="M35" s="523" t="str">
        <f>'Mapa Final'!AG26</f>
        <v>Moderado</v>
      </c>
      <c r="N35" s="506" t="str">
        <f>'Mapa Final'!AH26</f>
        <v>Aceptar</v>
      </c>
      <c r="O35" s="509"/>
      <c r="P35" s="509"/>
      <c r="Q35" s="529" t="s">
        <v>8</v>
      </c>
      <c r="R35" s="500">
        <v>44562</v>
      </c>
      <c r="S35" s="500">
        <v>44651</v>
      </c>
      <c r="T35" s="503" t="s">
        <v>559</v>
      </c>
    </row>
    <row r="36" spans="1:20" ht="14.45" customHeight="1" x14ac:dyDescent="0.25">
      <c r="A36" s="515"/>
      <c r="B36" s="423"/>
      <c r="C36" s="518"/>
      <c r="D36" s="518"/>
      <c r="E36" s="479"/>
      <c r="F36" s="479"/>
      <c r="G36" s="479"/>
      <c r="H36" s="482"/>
      <c r="I36" s="521"/>
      <c r="J36" s="527"/>
      <c r="K36" s="507"/>
      <c r="L36" s="507"/>
      <c r="M36" s="524"/>
      <c r="N36" s="507"/>
      <c r="O36" s="510"/>
      <c r="P36" s="510"/>
      <c r="Q36" s="530"/>
      <c r="R36" s="501"/>
      <c r="S36" s="501"/>
      <c r="T36" s="504"/>
    </row>
    <row r="37" spans="1:20" ht="14.45" customHeight="1" x14ac:dyDescent="0.25">
      <c r="A37" s="515"/>
      <c r="B37" s="423"/>
      <c r="C37" s="518"/>
      <c r="D37" s="518"/>
      <c r="E37" s="479"/>
      <c r="F37" s="479"/>
      <c r="G37" s="479"/>
      <c r="H37" s="482"/>
      <c r="I37" s="521"/>
      <c r="J37" s="527"/>
      <c r="K37" s="507"/>
      <c r="L37" s="507"/>
      <c r="M37" s="524"/>
      <c r="N37" s="507"/>
      <c r="O37" s="510"/>
      <c r="P37" s="510"/>
      <c r="Q37" s="530"/>
      <c r="R37" s="501"/>
      <c r="S37" s="501"/>
      <c r="T37" s="504"/>
    </row>
    <row r="38" spans="1:20" ht="14.45" customHeight="1" x14ac:dyDescent="0.25">
      <c r="A38" s="515"/>
      <c r="B38" s="423"/>
      <c r="C38" s="518"/>
      <c r="D38" s="518"/>
      <c r="E38" s="479"/>
      <c r="F38" s="479"/>
      <c r="G38" s="479"/>
      <c r="H38" s="482"/>
      <c r="I38" s="521"/>
      <c r="J38" s="527"/>
      <c r="K38" s="507"/>
      <c r="L38" s="507"/>
      <c r="M38" s="524"/>
      <c r="N38" s="507"/>
      <c r="O38" s="510"/>
      <c r="P38" s="510"/>
      <c r="Q38" s="530"/>
      <c r="R38" s="501"/>
      <c r="S38" s="501"/>
      <c r="T38" s="504"/>
    </row>
    <row r="39" spans="1:20" ht="278.25" customHeight="1" x14ac:dyDescent="0.25">
      <c r="A39" s="516"/>
      <c r="B39" s="499"/>
      <c r="C39" s="519"/>
      <c r="D39" s="519"/>
      <c r="E39" s="480"/>
      <c r="F39" s="480"/>
      <c r="G39" s="480"/>
      <c r="H39" s="483"/>
      <c r="I39" s="522"/>
      <c r="J39" s="528"/>
      <c r="K39" s="508"/>
      <c r="L39" s="508"/>
      <c r="M39" s="525"/>
      <c r="N39" s="508"/>
      <c r="O39" s="511"/>
      <c r="P39" s="511"/>
      <c r="Q39" s="531"/>
      <c r="R39" s="502"/>
      <c r="S39" s="502"/>
      <c r="T39" s="505"/>
    </row>
  </sheetData>
  <mergeCells count="139">
    <mergeCell ref="H30:H34"/>
    <mergeCell ref="I30:I34"/>
    <mergeCell ref="J30:J34"/>
    <mergeCell ref="K30:K34"/>
    <mergeCell ref="L30:L34"/>
    <mergeCell ref="R25:R29"/>
    <mergeCell ref="I10:I14"/>
    <mergeCell ref="J10:J14"/>
    <mergeCell ref="K10:K14"/>
    <mergeCell ref="L10:L14"/>
    <mergeCell ref="P15:P19"/>
    <mergeCell ref="Q15:Q19"/>
    <mergeCell ref="R15:R19"/>
    <mergeCell ref="Q10:Q14"/>
    <mergeCell ref="R10:R14"/>
    <mergeCell ref="S35:S39"/>
    <mergeCell ref="T35:T39"/>
    <mergeCell ref="J35:J39"/>
    <mergeCell ref="K35:K39"/>
    <mergeCell ref="L35:L39"/>
    <mergeCell ref="M35:M39"/>
    <mergeCell ref="N35:N39"/>
    <mergeCell ref="O35:O39"/>
    <mergeCell ref="A35:A39"/>
    <mergeCell ref="C35:C39"/>
    <mergeCell ref="D35:D39"/>
    <mergeCell ref="E35:E39"/>
    <mergeCell ref="F35:F39"/>
    <mergeCell ref="G35:G39"/>
    <mergeCell ref="H35:H39"/>
    <mergeCell ref="I35:I39"/>
    <mergeCell ref="B35:B39"/>
    <mergeCell ref="P35:P39"/>
    <mergeCell ref="Q35:Q39"/>
    <mergeCell ref="R35:R3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B25:B29"/>
    <mergeCell ref="B30:B34"/>
    <mergeCell ref="M30:M34"/>
    <mergeCell ref="G30:G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B15:B19"/>
    <mergeCell ref="B20:B24"/>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B10:B14"/>
  </mergeCells>
  <conditionalFormatting sqref="D8:G8 H7 H40:J1048576 A7:B7">
    <cfRule type="containsText" dxfId="1491" priority="700" operator="containsText" text="3- Moderado">
      <formula>NOT(ISERROR(SEARCH("3- Moderado",A7)))</formula>
    </cfRule>
    <cfRule type="containsText" dxfId="1490" priority="701" operator="containsText" text="6- Moderado">
      <formula>NOT(ISERROR(SEARCH("6- Moderado",A7)))</formula>
    </cfRule>
    <cfRule type="containsText" dxfId="1489" priority="702" operator="containsText" text="4- Moderado">
      <formula>NOT(ISERROR(SEARCH("4- Moderado",A7)))</formula>
    </cfRule>
    <cfRule type="containsText" dxfId="1488" priority="703" operator="containsText" text="3- Bajo">
      <formula>NOT(ISERROR(SEARCH("3- Bajo",A7)))</formula>
    </cfRule>
    <cfRule type="containsText" dxfId="1487" priority="704" operator="containsText" text="4- Bajo">
      <formula>NOT(ISERROR(SEARCH("4- Bajo",A7)))</formula>
    </cfRule>
    <cfRule type="containsText" dxfId="1486" priority="705" operator="containsText" text="1- Bajo">
      <formula>NOT(ISERROR(SEARCH("1- Bajo",A7)))</formula>
    </cfRule>
  </conditionalFormatting>
  <conditionalFormatting sqref="H8:J8">
    <cfRule type="containsText" dxfId="1485" priority="693" operator="containsText" text="3- Moderado">
      <formula>NOT(ISERROR(SEARCH("3- Moderado",H8)))</formula>
    </cfRule>
    <cfRule type="containsText" dxfId="1484" priority="694" operator="containsText" text="6- Moderado">
      <formula>NOT(ISERROR(SEARCH("6- Moderado",H8)))</formula>
    </cfRule>
    <cfRule type="containsText" dxfId="1483" priority="695" operator="containsText" text="4- Moderado">
      <formula>NOT(ISERROR(SEARCH("4- Moderado",H8)))</formula>
    </cfRule>
    <cfRule type="containsText" dxfId="1482" priority="696" operator="containsText" text="3- Bajo">
      <formula>NOT(ISERROR(SEARCH("3- Bajo",H8)))</formula>
    </cfRule>
    <cfRule type="containsText" dxfId="1481" priority="697" operator="containsText" text="4- Bajo">
      <formula>NOT(ISERROR(SEARCH("4- Bajo",H8)))</formula>
    </cfRule>
    <cfRule type="containsText" dxfId="1480" priority="699" operator="containsText" text="1- Bajo">
      <formula>NOT(ISERROR(SEARCH("1- Bajo",H8)))</formula>
    </cfRule>
  </conditionalFormatting>
  <conditionalFormatting sqref="J8 J40:J1048576">
    <cfRule type="containsText" dxfId="1479" priority="682" operator="containsText" text="25- Extremo">
      <formula>NOT(ISERROR(SEARCH("25- Extremo",J8)))</formula>
    </cfRule>
    <cfRule type="containsText" dxfId="1478" priority="683" operator="containsText" text="20- Extremo">
      <formula>NOT(ISERROR(SEARCH("20- Extremo",J8)))</formula>
    </cfRule>
    <cfRule type="containsText" dxfId="1477" priority="684" operator="containsText" text="15- Extremo">
      <formula>NOT(ISERROR(SEARCH("15- Extremo",J8)))</formula>
    </cfRule>
    <cfRule type="containsText" dxfId="1476" priority="685" operator="containsText" text="10- Extremo">
      <formula>NOT(ISERROR(SEARCH("10- Extremo",J8)))</formula>
    </cfRule>
    <cfRule type="containsText" dxfId="1475" priority="686" operator="containsText" text="5- Extremo">
      <formula>NOT(ISERROR(SEARCH("5- Extremo",J8)))</formula>
    </cfRule>
    <cfRule type="containsText" dxfId="1474" priority="687" operator="containsText" text="12- Alto">
      <formula>NOT(ISERROR(SEARCH("12- Alto",J8)))</formula>
    </cfRule>
    <cfRule type="containsText" dxfId="1473" priority="688" operator="containsText" text="10- Alto">
      <formula>NOT(ISERROR(SEARCH("10- Alto",J8)))</formula>
    </cfRule>
    <cfRule type="containsText" dxfId="1472" priority="689" operator="containsText" text="9- Alto">
      <formula>NOT(ISERROR(SEARCH("9- Alto",J8)))</formula>
    </cfRule>
    <cfRule type="containsText" dxfId="1471" priority="690" operator="containsText" text="8- Alto">
      <formula>NOT(ISERROR(SEARCH("8- Alto",J8)))</formula>
    </cfRule>
    <cfRule type="containsText" dxfId="1470" priority="691" operator="containsText" text="5- Alto">
      <formula>NOT(ISERROR(SEARCH("5- Alto",J8)))</formula>
    </cfRule>
    <cfRule type="containsText" dxfId="1469" priority="692" operator="containsText" text="4- Alto">
      <formula>NOT(ISERROR(SEARCH("4- Alto",J8)))</formula>
    </cfRule>
    <cfRule type="containsText" dxfId="1468" priority="698" operator="containsText" text="2- Bajo">
      <formula>NOT(ISERROR(SEARCH("2- Bajo",J8)))</formula>
    </cfRule>
  </conditionalFormatting>
  <conditionalFormatting sqref="K10:L10 K15:L15 K20:L20">
    <cfRule type="containsText" dxfId="1467" priority="676" operator="containsText" text="3- Moderado">
      <formula>NOT(ISERROR(SEARCH("3- Moderado",K10)))</formula>
    </cfRule>
    <cfRule type="containsText" dxfId="1466" priority="677" operator="containsText" text="6- Moderado">
      <formula>NOT(ISERROR(SEARCH("6- Moderado",K10)))</formula>
    </cfRule>
    <cfRule type="containsText" dxfId="1465" priority="678" operator="containsText" text="4- Moderado">
      <formula>NOT(ISERROR(SEARCH("4- Moderado",K10)))</formula>
    </cfRule>
    <cfRule type="containsText" dxfId="1464" priority="679" operator="containsText" text="3- Bajo">
      <formula>NOT(ISERROR(SEARCH("3- Bajo",K10)))</formula>
    </cfRule>
    <cfRule type="containsText" dxfId="1463" priority="680" operator="containsText" text="4- Bajo">
      <formula>NOT(ISERROR(SEARCH("4- Bajo",K10)))</formula>
    </cfRule>
    <cfRule type="containsText" dxfId="1462" priority="681" operator="containsText" text="1- Bajo">
      <formula>NOT(ISERROR(SEARCH("1- Bajo",K10)))</formula>
    </cfRule>
  </conditionalFormatting>
  <conditionalFormatting sqref="H10:I10 H15:I15 H20:I20">
    <cfRule type="containsText" dxfId="1461" priority="670" operator="containsText" text="3- Moderado">
      <formula>NOT(ISERROR(SEARCH("3- Moderado",H10)))</formula>
    </cfRule>
    <cfRule type="containsText" dxfId="1460" priority="671" operator="containsText" text="6- Moderado">
      <formula>NOT(ISERROR(SEARCH("6- Moderado",H10)))</formula>
    </cfRule>
    <cfRule type="containsText" dxfId="1459" priority="672" operator="containsText" text="4- Moderado">
      <formula>NOT(ISERROR(SEARCH("4- Moderado",H10)))</formula>
    </cfRule>
    <cfRule type="containsText" dxfId="1458" priority="673" operator="containsText" text="3- Bajo">
      <formula>NOT(ISERROR(SEARCH("3- Bajo",H10)))</formula>
    </cfRule>
    <cfRule type="containsText" dxfId="1457" priority="674" operator="containsText" text="4- Bajo">
      <formula>NOT(ISERROR(SEARCH("4- Bajo",H10)))</formula>
    </cfRule>
    <cfRule type="containsText" dxfId="1456" priority="675" operator="containsText" text="1- Bajo">
      <formula>NOT(ISERROR(SEARCH("1- Bajo",H10)))</formula>
    </cfRule>
  </conditionalFormatting>
  <conditionalFormatting sqref="A10:E10 E15 A15:B15 B20 B25 B30 B35">
    <cfRule type="containsText" dxfId="1455" priority="664" operator="containsText" text="3- Moderado">
      <formula>NOT(ISERROR(SEARCH("3- Moderado",A10)))</formula>
    </cfRule>
    <cfRule type="containsText" dxfId="1454" priority="665" operator="containsText" text="6- Moderado">
      <formula>NOT(ISERROR(SEARCH("6- Moderado",A10)))</formula>
    </cfRule>
    <cfRule type="containsText" dxfId="1453" priority="666" operator="containsText" text="4- Moderado">
      <formula>NOT(ISERROR(SEARCH("4- Moderado",A10)))</formula>
    </cfRule>
    <cfRule type="containsText" dxfId="1452" priority="667" operator="containsText" text="3- Bajo">
      <formula>NOT(ISERROR(SEARCH("3- Bajo",A10)))</formula>
    </cfRule>
    <cfRule type="containsText" dxfId="1451" priority="668" operator="containsText" text="4- Bajo">
      <formula>NOT(ISERROR(SEARCH("4- Bajo",A10)))</formula>
    </cfRule>
    <cfRule type="containsText" dxfId="1450" priority="669" operator="containsText" text="1- Bajo">
      <formula>NOT(ISERROR(SEARCH("1- Bajo",A10)))</formula>
    </cfRule>
  </conditionalFormatting>
  <conditionalFormatting sqref="F10:G10 F15:G15">
    <cfRule type="containsText" dxfId="1449" priority="658" operator="containsText" text="3- Moderado">
      <formula>NOT(ISERROR(SEARCH("3- Moderado",F10)))</formula>
    </cfRule>
    <cfRule type="containsText" dxfId="1448" priority="659" operator="containsText" text="6- Moderado">
      <formula>NOT(ISERROR(SEARCH("6- Moderado",F10)))</formula>
    </cfRule>
    <cfRule type="containsText" dxfId="1447" priority="660" operator="containsText" text="4- Moderado">
      <formula>NOT(ISERROR(SEARCH("4- Moderado",F10)))</formula>
    </cfRule>
    <cfRule type="containsText" dxfId="1446" priority="661" operator="containsText" text="3- Bajo">
      <formula>NOT(ISERROR(SEARCH("3- Bajo",F10)))</formula>
    </cfRule>
    <cfRule type="containsText" dxfId="1445" priority="662" operator="containsText" text="4- Bajo">
      <formula>NOT(ISERROR(SEARCH("4- Bajo",F10)))</formula>
    </cfRule>
    <cfRule type="containsText" dxfId="1444" priority="663" operator="containsText" text="1- Bajo">
      <formula>NOT(ISERROR(SEARCH("1- Bajo",F10)))</formula>
    </cfRule>
  </conditionalFormatting>
  <conditionalFormatting sqref="K8">
    <cfRule type="containsText" dxfId="1443" priority="652" operator="containsText" text="3- Moderado">
      <formula>NOT(ISERROR(SEARCH("3- Moderado",K8)))</formula>
    </cfRule>
    <cfRule type="containsText" dxfId="1442" priority="653" operator="containsText" text="6- Moderado">
      <formula>NOT(ISERROR(SEARCH("6- Moderado",K8)))</formula>
    </cfRule>
    <cfRule type="containsText" dxfId="1441" priority="654" operator="containsText" text="4- Moderado">
      <formula>NOT(ISERROR(SEARCH("4- Moderado",K8)))</formula>
    </cfRule>
    <cfRule type="containsText" dxfId="1440" priority="655" operator="containsText" text="3- Bajo">
      <formula>NOT(ISERROR(SEARCH("3- Bajo",K8)))</formula>
    </cfRule>
    <cfRule type="containsText" dxfId="1439" priority="656" operator="containsText" text="4- Bajo">
      <formula>NOT(ISERROR(SEARCH("4- Bajo",K8)))</formula>
    </cfRule>
    <cfRule type="containsText" dxfId="1438" priority="657" operator="containsText" text="1- Bajo">
      <formula>NOT(ISERROR(SEARCH("1- Bajo",K8)))</formula>
    </cfRule>
  </conditionalFormatting>
  <conditionalFormatting sqref="L8">
    <cfRule type="containsText" dxfId="1437" priority="646" operator="containsText" text="3- Moderado">
      <formula>NOT(ISERROR(SEARCH("3- Moderado",L8)))</formula>
    </cfRule>
    <cfRule type="containsText" dxfId="1436" priority="647" operator="containsText" text="6- Moderado">
      <formula>NOT(ISERROR(SEARCH("6- Moderado",L8)))</formula>
    </cfRule>
    <cfRule type="containsText" dxfId="1435" priority="648" operator="containsText" text="4- Moderado">
      <formula>NOT(ISERROR(SEARCH("4- Moderado",L8)))</formula>
    </cfRule>
    <cfRule type="containsText" dxfId="1434" priority="649" operator="containsText" text="3- Bajo">
      <formula>NOT(ISERROR(SEARCH("3- Bajo",L8)))</formula>
    </cfRule>
    <cfRule type="containsText" dxfId="1433" priority="650" operator="containsText" text="4- Bajo">
      <formula>NOT(ISERROR(SEARCH("4- Bajo",L8)))</formula>
    </cfRule>
    <cfRule type="containsText" dxfId="1432" priority="651" operator="containsText" text="1- Bajo">
      <formula>NOT(ISERROR(SEARCH("1- Bajo",L8)))</formula>
    </cfRule>
  </conditionalFormatting>
  <conditionalFormatting sqref="M8">
    <cfRule type="containsText" dxfId="1431" priority="640" operator="containsText" text="3- Moderado">
      <formula>NOT(ISERROR(SEARCH("3- Moderado",M8)))</formula>
    </cfRule>
    <cfRule type="containsText" dxfId="1430" priority="641" operator="containsText" text="6- Moderado">
      <formula>NOT(ISERROR(SEARCH("6- Moderado",M8)))</formula>
    </cfRule>
    <cfRule type="containsText" dxfId="1429" priority="642" operator="containsText" text="4- Moderado">
      <formula>NOT(ISERROR(SEARCH("4- Moderado",M8)))</formula>
    </cfRule>
    <cfRule type="containsText" dxfId="1428" priority="643" operator="containsText" text="3- Bajo">
      <formula>NOT(ISERROR(SEARCH("3- Bajo",M8)))</formula>
    </cfRule>
    <cfRule type="containsText" dxfId="1427" priority="644" operator="containsText" text="4- Bajo">
      <formula>NOT(ISERROR(SEARCH("4- Bajo",M8)))</formula>
    </cfRule>
    <cfRule type="containsText" dxfId="1426" priority="645" operator="containsText" text="1- Bajo">
      <formula>NOT(ISERROR(SEARCH("1- Bajo",M8)))</formula>
    </cfRule>
  </conditionalFormatting>
  <conditionalFormatting sqref="J10:J24">
    <cfRule type="containsText" dxfId="1425" priority="635" operator="containsText" text="Bajo">
      <formula>NOT(ISERROR(SEARCH("Bajo",J10)))</formula>
    </cfRule>
    <cfRule type="containsText" dxfId="1424" priority="636" operator="containsText" text="Moderado">
      <formula>NOT(ISERROR(SEARCH("Moderado",J10)))</formula>
    </cfRule>
    <cfRule type="containsText" dxfId="1423" priority="637" operator="containsText" text="Alto">
      <formula>NOT(ISERROR(SEARCH("Alto",J10)))</formula>
    </cfRule>
    <cfRule type="containsText" dxfId="1422" priority="638" operator="containsText" text="Extremo">
      <formula>NOT(ISERROR(SEARCH("Extremo",J10)))</formula>
    </cfRule>
    <cfRule type="colorScale" priority="639">
      <colorScale>
        <cfvo type="min"/>
        <cfvo type="max"/>
        <color rgb="FFFF7128"/>
        <color rgb="FFFFEF9C"/>
      </colorScale>
    </cfRule>
  </conditionalFormatting>
  <conditionalFormatting sqref="M10:M24">
    <cfRule type="containsText" dxfId="1421" priority="610" operator="containsText" text="Moderado">
      <formula>NOT(ISERROR(SEARCH("Moderado",M10)))</formula>
    </cfRule>
    <cfRule type="containsText" dxfId="1420" priority="630" operator="containsText" text="Bajo">
      <formula>NOT(ISERROR(SEARCH("Bajo",M10)))</formula>
    </cfRule>
    <cfRule type="containsText" dxfId="1419" priority="631" operator="containsText" text="Moderado">
      <formula>NOT(ISERROR(SEARCH("Moderado",M10)))</formula>
    </cfRule>
    <cfRule type="containsText" dxfId="1418" priority="632" operator="containsText" text="Alto">
      <formula>NOT(ISERROR(SEARCH("Alto",M10)))</formula>
    </cfRule>
    <cfRule type="containsText" dxfId="1417" priority="633" operator="containsText" text="Extremo">
      <formula>NOT(ISERROR(SEARCH("Extremo",M10)))</formula>
    </cfRule>
    <cfRule type="colorScale" priority="634">
      <colorScale>
        <cfvo type="min"/>
        <cfvo type="max"/>
        <color rgb="FFFF7128"/>
        <color rgb="FFFFEF9C"/>
      </colorScale>
    </cfRule>
  </conditionalFormatting>
  <conditionalFormatting sqref="N10 N15 N20">
    <cfRule type="containsText" dxfId="1416" priority="624" operator="containsText" text="3- Moderado">
      <formula>NOT(ISERROR(SEARCH("3- Moderado",N10)))</formula>
    </cfRule>
    <cfRule type="containsText" dxfId="1415" priority="625" operator="containsText" text="6- Moderado">
      <formula>NOT(ISERROR(SEARCH("6- Moderado",N10)))</formula>
    </cfRule>
    <cfRule type="containsText" dxfId="1414" priority="626" operator="containsText" text="4- Moderado">
      <formula>NOT(ISERROR(SEARCH("4- Moderado",N10)))</formula>
    </cfRule>
    <cfRule type="containsText" dxfId="1413" priority="627" operator="containsText" text="3- Bajo">
      <formula>NOT(ISERROR(SEARCH("3- Bajo",N10)))</formula>
    </cfRule>
    <cfRule type="containsText" dxfId="1412" priority="628" operator="containsText" text="4- Bajo">
      <formula>NOT(ISERROR(SEARCH("4- Bajo",N10)))</formula>
    </cfRule>
    <cfRule type="containsText" dxfId="1411" priority="629" operator="containsText" text="1- Bajo">
      <formula>NOT(ISERROR(SEARCH("1- Bajo",N10)))</formula>
    </cfRule>
  </conditionalFormatting>
  <conditionalFormatting sqref="H10:H24">
    <cfRule type="containsText" dxfId="1410" priority="611" operator="containsText" text="Muy Alta">
      <formula>NOT(ISERROR(SEARCH("Muy Alta",H10)))</formula>
    </cfRule>
    <cfRule type="containsText" dxfId="1409" priority="612" operator="containsText" text="Alta">
      <formula>NOT(ISERROR(SEARCH("Alta",H10)))</formula>
    </cfRule>
    <cfRule type="containsText" dxfId="1408" priority="613" operator="containsText" text="Muy Alta">
      <formula>NOT(ISERROR(SEARCH("Muy Alta",H10)))</formula>
    </cfRule>
    <cfRule type="containsText" dxfId="1407" priority="618" operator="containsText" text="Muy Baja">
      <formula>NOT(ISERROR(SEARCH("Muy Baja",H10)))</formula>
    </cfRule>
    <cfRule type="containsText" dxfId="1406" priority="619" operator="containsText" text="Baja">
      <formula>NOT(ISERROR(SEARCH("Baja",H10)))</formula>
    </cfRule>
    <cfRule type="containsText" dxfId="1405" priority="620" operator="containsText" text="Media">
      <formula>NOT(ISERROR(SEARCH("Media",H10)))</formula>
    </cfRule>
    <cfRule type="containsText" dxfId="1404" priority="621" operator="containsText" text="Alta">
      <formula>NOT(ISERROR(SEARCH("Alta",H10)))</formula>
    </cfRule>
    <cfRule type="containsText" dxfId="1403" priority="623" operator="containsText" text="Muy Alta">
      <formula>NOT(ISERROR(SEARCH("Muy Alta",H10)))</formula>
    </cfRule>
  </conditionalFormatting>
  <conditionalFormatting sqref="I10:I24">
    <cfRule type="containsText" dxfId="1402" priority="614" operator="containsText" text="Catastrófico">
      <formula>NOT(ISERROR(SEARCH("Catastrófico",I10)))</formula>
    </cfRule>
    <cfRule type="containsText" dxfId="1401" priority="615" operator="containsText" text="Mayor">
      <formula>NOT(ISERROR(SEARCH("Mayor",I10)))</formula>
    </cfRule>
    <cfRule type="containsText" dxfId="1400" priority="616" operator="containsText" text="Menor">
      <formula>NOT(ISERROR(SEARCH("Menor",I10)))</formula>
    </cfRule>
    <cfRule type="containsText" dxfId="1399" priority="617" operator="containsText" text="Leve">
      <formula>NOT(ISERROR(SEARCH("Leve",I10)))</formula>
    </cfRule>
    <cfRule type="containsText" dxfId="1398" priority="622" operator="containsText" text="Moderado">
      <formula>NOT(ISERROR(SEARCH("Moderado",I10)))</formula>
    </cfRule>
  </conditionalFormatting>
  <conditionalFormatting sqref="K10:K24">
    <cfRule type="containsText" dxfId="1397" priority="609" operator="containsText" text="Media">
      <formula>NOT(ISERROR(SEARCH("Media",K10)))</formula>
    </cfRule>
  </conditionalFormatting>
  <conditionalFormatting sqref="L10:L24">
    <cfRule type="containsText" dxfId="1396" priority="608" operator="containsText" text="Moderado">
      <formula>NOT(ISERROR(SEARCH("Moderado",L10)))</formula>
    </cfRule>
  </conditionalFormatting>
  <conditionalFormatting sqref="C15">
    <cfRule type="containsText" dxfId="1395" priority="602" operator="containsText" text="3- Moderado">
      <formula>NOT(ISERROR(SEARCH("3- Moderado",C15)))</formula>
    </cfRule>
    <cfRule type="containsText" dxfId="1394" priority="603" operator="containsText" text="6- Moderado">
      <formula>NOT(ISERROR(SEARCH("6- Moderado",C15)))</formula>
    </cfRule>
    <cfRule type="containsText" dxfId="1393" priority="604" operator="containsText" text="4- Moderado">
      <formula>NOT(ISERROR(SEARCH("4- Moderado",C15)))</formula>
    </cfRule>
    <cfRule type="containsText" dxfId="1392" priority="605" operator="containsText" text="3- Bajo">
      <formula>NOT(ISERROR(SEARCH("3- Bajo",C15)))</formula>
    </cfRule>
    <cfRule type="containsText" dxfId="1391" priority="606" operator="containsText" text="4- Bajo">
      <formula>NOT(ISERROR(SEARCH("4- Bajo",C15)))</formula>
    </cfRule>
    <cfRule type="containsText" dxfId="1390" priority="607" operator="containsText" text="1- Bajo">
      <formula>NOT(ISERROR(SEARCH("1- Bajo",C15)))</formula>
    </cfRule>
  </conditionalFormatting>
  <conditionalFormatting sqref="D15">
    <cfRule type="containsText" dxfId="1389" priority="596" operator="containsText" text="3- Moderado">
      <formula>NOT(ISERROR(SEARCH("3- Moderado",D15)))</formula>
    </cfRule>
    <cfRule type="containsText" dxfId="1388" priority="597" operator="containsText" text="6- Moderado">
      <formula>NOT(ISERROR(SEARCH("6- Moderado",D15)))</formula>
    </cfRule>
    <cfRule type="containsText" dxfId="1387" priority="598" operator="containsText" text="4- Moderado">
      <formula>NOT(ISERROR(SEARCH("4- Moderado",D15)))</formula>
    </cfRule>
    <cfRule type="containsText" dxfId="1386" priority="599" operator="containsText" text="3- Bajo">
      <formula>NOT(ISERROR(SEARCH("3- Bajo",D15)))</formula>
    </cfRule>
    <cfRule type="containsText" dxfId="1385" priority="600" operator="containsText" text="4- Bajo">
      <formula>NOT(ISERROR(SEARCH("4- Bajo",D15)))</formula>
    </cfRule>
    <cfRule type="containsText" dxfId="1384" priority="601" operator="containsText" text="1- Bajo">
      <formula>NOT(ISERROR(SEARCH("1- Bajo",D15)))</formula>
    </cfRule>
  </conditionalFormatting>
  <conditionalFormatting sqref="J10:J24">
    <cfRule type="containsText" dxfId="1383" priority="595" operator="containsText" text="Moderado">
      <formula>NOT(ISERROR(SEARCH("Moderado",J10)))</formula>
    </cfRule>
  </conditionalFormatting>
  <conditionalFormatting sqref="J10:J24">
    <cfRule type="containsText" dxfId="1382" priority="593" operator="containsText" text="Bajo">
      <formula>NOT(ISERROR(SEARCH("Bajo",J10)))</formula>
    </cfRule>
    <cfRule type="containsText" dxfId="1381" priority="594" operator="containsText" text="Extremo">
      <formula>NOT(ISERROR(SEARCH("Extremo",J10)))</formula>
    </cfRule>
  </conditionalFormatting>
  <conditionalFormatting sqref="K10:K24">
    <cfRule type="containsText" dxfId="1380" priority="591" operator="containsText" text="Baja">
      <formula>NOT(ISERROR(SEARCH("Baja",K10)))</formula>
    </cfRule>
    <cfRule type="containsText" dxfId="1379" priority="592" operator="containsText" text="Muy Baja">
      <formula>NOT(ISERROR(SEARCH("Muy Baja",K10)))</formula>
    </cfRule>
  </conditionalFormatting>
  <conditionalFormatting sqref="K10:K24">
    <cfRule type="containsText" dxfId="1378" priority="589" operator="containsText" text="Muy Alta">
      <formula>NOT(ISERROR(SEARCH("Muy Alta",K10)))</formula>
    </cfRule>
    <cfRule type="containsText" dxfId="1377" priority="590" operator="containsText" text="Alta">
      <formula>NOT(ISERROR(SEARCH("Alta",K10)))</formula>
    </cfRule>
  </conditionalFormatting>
  <conditionalFormatting sqref="L10:L24">
    <cfRule type="containsText" dxfId="1376" priority="585" operator="containsText" text="Catastrófico">
      <formula>NOT(ISERROR(SEARCH("Catastrófico",L10)))</formula>
    </cfRule>
    <cfRule type="containsText" dxfId="1375" priority="586" operator="containsText" text="Mayor">
      <formula>NOT(ISERROR(SEARCH("Mayor",L10)))</formula>
    </cfRule>
    <cfRule type="containsText" dxfId="1374" priority="587" operator="containsText" text="Menor">
      <formula>NOT(ISERROR(SEARCH("Menor",L10)))</formula>
    </cfRule>
    <cfRule type="containsText" dxfId="1373" priority="588" operator="containsText" text="Leve">
      <formula>NOT(ISERROR(SEARCH("Leve",L10)))</formula>
    </cfRule>
  </conditionalFormatting>
  <conditionalFormatting sqref="A20 E20">
    <cfRule type="containsText" dxfId="1372" priority="579" operator="containsText" text="3- Moderado">
      <formula>NOT(ISERROR(SEARCH("3- Moderado",A20)))</formula>
    </cfRule>
    <cfRule type="containsText" dxfId="1371" priority="580" operator="containsText" text="6- Moderado">
      <formula>NOT(ISERROR(SEARCH("6- Moderado",A20)))</formula>
    </cfRule>
    <cfRule type="containsText" dxfId="1370" priority="581" operator="containsText" text="4- Moderado">
      <formula>NOT(ISERROR(SEARCH("4- Moderado",A20)))</formula>
    </cfRule>
    <cfRule type="containsText" dxfId="1369" priority="582" operator="containsText" text="3- Bajo">
      <formula>NOT(ISERROR(SEARCH("3- Bajo",A20)))</formula>
    </cfRule>
    <cfRule type="containsText" dxfId="1368" priority="583" operator="containsText" text="4- Bajo">
      <formula>NOT(ISERROR(SEARCH("4- Bajo",A20)))</formula>
    </cfRule>
    <cfRule type="containsText" dxfId="1367" priority="584" operator="containsText" text="1- Bajo">
      <formula>NOT(ISERROR(SEARCH("1- Bajo",A20)))</formula>
    </cfRule>
  </conditionalFormatting>
  <conditionalFormatting sqref="F20:G20">
    <cfRule type="containsText" dxfId="1366" priority="573" operator="containsText" text="3- Moderado">
      <formula>NOT(ISERROR(SEARCH("3- Moderado",F20)))</formula>
    </cfRule>
    <cfRule type="containsText" dxfId="1365" priority="574" operator="containsText" text="6- Moderado">
      <formula>NOT(ISERROR(SEARCH("6- Moderado",F20)))</formula>
    </cfRule>
    <cfRule type="containsText" dxfId="1364" priority="575" operator="containsText" text="4- Moderado">
      <formula>NOT(ISERROR(SEARCH("4- Moderado",F20)))</formula>
    </cfRule>
    <cfRule type="containsText" dxfId="1363" priority="576" operator="containsText" text="3- Bajo">
      <formula>NOT(ISERROR(SEARCH("3- Bajo",F20)))</formula>
    </cfRule>
    <cfRule type="containsText" dxfId="1362" priority="577" operator="containsText" text="4- Bajo">
      <formula>NOT(ISERROR(SEARCH("4- Bajo",F20)))</formula>
    </cfRule>
    <cfRule type="containsText" dxfId="1361" priority="578" operator="containsText" text="1- Bajo">
      <formula>NOT(ISERROR(SEARCH("1- Bajo",F20)))</formula>
    </cfRule>
  </conditionalFormatting>
  <conditionalFormatting sqref="C20">
    <cfRule type="containsText" dxfId="1360" priority="567" operator="containsText" text="3- Moderado">
      <formula>NOT(ISERROR(SEARCH("3- Moderado",C20)))</formula>
    </cfRule>
    <cfRule type="containsText" dxfId="1359" priority="568" operator="containsText" text="6- Moderado">
      <formula>NOT(ISERROR(SEARCH("6- Moderado",C20)))</formula>
    </cfRule>
    <cfRule type="containsText" dxfId="1358" priority="569" operator="containsText" text="4- Moderado">
      <formula>NOT(ISERROR(SEARCH("4- Moderado",C20)))</formula>
    </cfRule>
    <cfRule type="containsText" dxfId="1357" priority="570" operator="containsText" text="3- Bajo">
      <formula>NOT(ISERROR(SEARCH("3- Bajo",C20)))</formula>
    </cfRule>
    <cfRule type="containsText" dxfId="1356" priority="571" operator="containsText" text="4- Bajo">
      <formula>NOT(ISERROR(SEARCH("4- Bajo",C20)))</formula>
    </cfRule>
    <cfRule type="containsText" dxfId="1355" priority="572" operator="containsText" text="1- Bajo">
      <formula>NOT(ISERROR(SEARCH("1- Bajo",C20)))</formula>
    </cfRule>
  </conditionalFormatting>
  <conditionalFormatting sqref="D20">
    <cfRule type="containsText" dxfId="1354" priority="561" operator="containsText" text="3- Moderado">
      <formula>NOT(ISERROR(SEARCH("3- Moderado",D20)))</formula>
    </cfRule>
    <cfRule type="containsText" dxfId="1353" priority="562" operator="containsText" text="6- Moderado">
      <formula>NOT(ISERROR(SEARCH("6- Moderado",D20)))</formula>
    </cfRule>
    <cfRule type="containsText" dxfId="1352" priority="563" operator="containsText" text="4- Moderado">
      <formula>NOT(ISERROR(SEARCH("4- Moderado",D20)))</formula>
    </cfRule>
    <cfRule type="containsText" dxfId="1351" priority="564" operator="containsText" text="3- Bajo">
      <formula>NOT(ISERROR(SEARCH("3- Bajo",D20)))</formula>
    </cfRule>
    <cfRule type="containsText" dxfId="1350" priority="565" operator="containsText" text="4- Bajo">
      <formula>NOT(ISERROR(SEARCH("4- Bajo",D20)))</formula>
    </cfRule>
    <cfRule type="containsText" dxfId="1349" priority="566" operator="containsText" text="1- Bajo">
      <formula>NOT(ISERROR(SEARCH("1- Bajo",D20)))</formula>
    </cfRule>
  </conditionalFormatting>
  <conditionalFormatting sqref="K25:L25">
    <cfRule type="containsText" dxfId="1348" priority="555" operator="containsText" text="3- Moderado">
      <formula>NOT(ISERROR(SEARCH("3- Moderado",K25)))</formula>
    </cfRule>
    <cfRule type="containsText" dxfId="1347" priority="556" operator="containsText" text="6- Moderado">
      <formula>NOT(ISERROR(SEARCH("6- Moderado",K25)))</formula>
    </cfRule>
    <cfRule type="containsText" dxfId="1346" priority="557" operator="containsText" text="4- Moderado">
      <formula>NOT(ISERROR(SEARCH("4- Moderado",K25)))</formula>
    </cfRule>
    <cfRule type="containsText" dxfId="1345" priority="558" operator="containsText" text="3- Bajo">
      <formula>NOT(ISERROR(SEARCH("3- Bajo",K25)))</formula>
    </cfRule>
    <cfRule type="containsText" dxfId="1344" priority="559" operator="containsText" text="4- Bajo">
      <formula>NOT(ISERROR(SEARCH("4- Bajo",K25)))</formula>
    </cfRule>
    <cfRule type="containsText" dxfId="1343" priority="560" operator="containsText" text="1- Bajo">
      <formula>NOT(ISERROR(SEARCH("1- Bajo",K25)))</formula>
    </cfRule>
  </conditionalFormatting>
  <conditionalFormatting sqref="H25:I25">
    <cfRule type="containsText" dxfId="1342" priority="549" operator="containsText" text="3- Moderado">
      <formula>NOT(ISERROR(SEARCH("3- Moderado",H25)))</formula>
    </cfRule>
    <cfRule type="containsText" dxfId="1341" priority="550" operator="containsText" text="6- Moderado">
      <formula>NOT(ISERROR(SEARCH("6- Moderado",H25)))</formula>
    </cfRule>
    <cfRule type="containsText" dxfId="1340" priority="551" operator="containsText" text="4- Moderado">
      <formula>NOT(ISERROR(SEARCH("4- Moderado",H25)))</formula>
    </cfRule>
    <cfRule type="containsText" dxfId="1339" priority="552" operator="containsText" text="3- Bajo">
      <formula>NOT(ISERROR(SEARCH("3- Bajo",H25)))</formula>
    </cfRule>
    <cfRule type="containsText" dxfId="1338" priority="553" operator="containsText" text="4- Bajo">
      <formula>NOT(ISERROR(SEARCH("4- Bajo",H25)))</formula>
    </cfRule>
    <cfRule type="containsText" dxfId="1337" priority="554" operator="containsText" text="1- Bajo">
      <formula>NOT(ISERROR(SEARCH("1- Bajo",H25)))</formula>
    </cfRule>
  </conditionalFormatting>
  <conditionalFormatting sqref="A25 C25:E25">
    <cfRule type="containsText" dxfId="1336" priority="543" operator="containsText" text="3- Moderado">
      <formula>NOT(ISERROR(SEARCH("3- Moderado",A25)))</formula>
    </cfRule>
    <cfRule type="containsText" dxfId="1335" priority="544" operator="containsText" text="6- Moderado">
      <formula>NOT(ISERROR(SEARCH("6- Moderado",A25)))</formula>
    </cfRule>
    <cfRule type="containsText" dxfId="1334" priority="545" operator="containsText" text="4- Moderado">
      <formula>NOT(ISERROR(SEARCH("4- Moderado",A25)))</formula>
    </cfRule>
    <cfRule type="containsText" dxfId="1333" priority="546" operator="containsText" text="3- Bajo">
      <formula>NOT(ISERROR(SEARCH("3- Bajo",A25)))</formula>
    </cfRule>
    <cfRule type="containsText" dxfId="1332" priority="547" operator="containsText" text="4- Bajo">
      <formula>NOT(ISERROR(SEARCH("4- Bajo",A25)))</formula>
    </cfRule>
    <cfRule type="containsText" dxfId="1331" priority="548" operator="containsText" text="1- Bajo">
      <formula>NOT(ISERROR(SEARCH("1- Bajo",A25)))</formula>
    </cfRule>
  </conditionalFormatting>
  <conditionalFormatting sqref="F25:G25">
    <cfRule type="containsText" dxfId="1330" priority="537" operator="containsText" text="3- Moderado">
      <formula>NOT(ISERROR(SEARCH("3- Moderado",F25)))</formula>
    </cfRule>
    <cfRule type="containsText" dxfId="1329" priority="538" operator="containsText" text="6- Moderado">
      <formula>NOT(ISERROR(SEARCH("6- Moderado",F25)))</formula>
    </cfRule>
    <cfRule type="containsText" dxfId="1328" priority="539" operator="containsText" text="4- Moderado">
      <formula>NOT(ISERROR(SEARCH("4- Moderado",F25)))</formula>
    </cfRule>
    <cfRule type="containsText" dxfId="1327" priority="540" operator="containsText" text="3- Bajo">
      <formula>NOT(ISERROR(SEARCH("3- Bajo",F25)))</formula>
    </cfRule>
    <cfRule type="containsText" dxfId="1326" priority="541" operator="containsText" text="4- Bajo">
      <formula>NOT(ISERROR(SEARCH("4- Bajo",F25)))</formula>
    </cfRule>
    <cfRule type="containsText" dxfId="1325" priority="542" operator="containsText" text="1- Bajo">
      <formula>NOT(ISERROR(SEARCH("1- Bajo",F25)))</formula>
    </cfRule>
  </conditionalFormatting>
  <conditionalFormatting sqref="J25:J29">
    <cfRule type="containsText" dxfId="1324" priority="532" operator="containsText" text="Bajo">
      <formula>NOT(ISERROR(SEARCH("Bajo",J25)))</formula>
    </cfRule>
    <cfRule type="containsText" dxfId="1323" priority="533" operator="containsText" text="Moderado">
      <formula>NOT(ISERROR(SEARCH("Moderado",J25)))</formula>
    </cfRule>
    <cfRule type="containsText" dxfId="1322" priority="534" operator="containsText" text="Alto">
      <formula>NOT(ISERROR(SEARCH("Alto",J25)))</formula>
    </cfRule>
    <cfRule type="containsText" dxfId="1321" priority="535" operator="containsText" text="Extremo">
      <formula>NOT(ISERROR(SEARCH("Extremo",J25)))</formula>
    </cfRule>
    <cfRule type="colorScale" priority="536">
      <colorScale>
        <cfvo type="min"/>
        <cfvo type="max"/>
        <color rgb="FFFF7128"/>
        <color rgb="FFFFEF9C"/>
      </colorScale>
    </cfRule>
  </conditionalFormatting>
  <conditionalFormatting sqref="M25:M29">
    <cfRule type="containsText" dxfId="1320" priority="507" operator="containsText" text="Moderado">
      <formula>NOT(ISERROR(SEARCH("Moderado",M25)))</formula>
    </cfRule>
    <cfRule type="containsText" dxfId="1319" priority="527" operator="containsText" text="Bajo">
      <formula>NOT(ISERROR(SEARCH("Bajo",M25)))</formula>
    </cfRule>
    <cfRule type="containsText" dxfId="1318" priority="528" operator="containsText" text="Moderado">
      <formula>NOT(ISERROR(SEARCH("Moderado",M25)))</formula>
    </cfRule>
    <cfRule type="containsText" dxfId="1317" priority="529" operator="containsText" text="Alto">
      <formula>NOT(ISERROR(SEARCH("Alto",M25)))</formula>
    </cfRule>
    <cfRule type="containsText" dxfId="1316" priority="530" operator="containsText" text="Extremo">
      <formula>NOT(ISERROR(SEARCH("Extremo",M25)))</formula>
    </cfRule>
    <cfRule type="colorScale" priority="531">
      <colorScale>
        <cfvo type="min"/>
        <cfvo type="max"/>
        <color rgb="FFFF7128"/>
        <color rgb="FFFFEF9C"/>
      </colorScale>
    </cfRule>
  </conditionalFormatting>
  <conditionalFormatting sqref="N25">
    <cfRule type="containsText" dxfId="1315" priority="521" operator="containsText" text="3- Moderado">
      <formula>NOT(ISERROR(SEARCH("3- Moderado",N25)))</formula>
    </cfRule>
    <cfRule type="containsText" dxfId="1314" priority="522" operator="containsText" text="6- Moderado">
      <formula>NOT(ISERROR(SEARCH("6- Moderado",N25)))</formula>
    </cfRule>
    <cfRule type="containsText" dxfId="1313" priority="523" operator="containsText" text="4- Moderado">
      <formula>NOT(ISERROR(SEARCH("4- Moderado",N25)))</formula>
    </cfRule>
    <cfRule type="containsText" dxfId="1312" priority="524" operator="containsText" text="3- Bajo">
      <formula>NOT(ISERROR(SEARCH("3- Bajo",N25)))</formula>
    </cfRule>
    <cfRule type="containsText" dxfId="1311" priority="525" operator="containsText" text="4- Bajo">
      <formula>NOT(ISERROR(SEARCH("4- Bajo",N25)))</formula>
    </cfRule>
    <cfRule type="containsText" dxfId="1310" priority="526" operator="containsText" text="1- Bajo">
      <formula>NOT(ISERROR(SEARCH("1- Bajo",N25)))</formula>
    </cfRule>
  </conditionalFormatting>
  <conditionalFormatting sqref="H25:H29">
    <cfRule type="containsText" dxfId="1309" priority="508" operator="containsText" text="Muy Alta">
      <formula>NOT(ISERROR(SEARCH("Muy Alta",H25)))</formula>
    </cfRule>
    <cfRule type="containsText" dxfId="1308" priority="509" operator="containsText" text="Alta">
      <formula>NOT(ISERROR(SEARCH("Alta",H25)))</formula>
    </cfRule>
    <cfRule type="containsText" dxfId="1307" priority="510" operator="containsText" text="Muy Alta">
      <formula>NOT(ISERROR(SEARCH("Muy Alta",H25)))</formula>
    </cfRule>
    <cfRule type="containsText" dxfId="1306" priority="515" operator="containsText" text="Muy Baja">
      <formula>NOT(ISERROR(SEARCH("Muy Baja",H25)))</formula>
    </cfRule>
    <cfRule type="containsText" dxfId="1305" priority="516" operator="containsText" text="Baja">
      <formula>NOT(ISERROR(SEARCH("Baja",H25)))</formula>
    </cfRule>
    <cfRule type="containsText" dxfId="1304" priority="517" operator="containsText" text="Media">
      <formula>NOT(ISERROR(SEARCH("Media",H25)))</formula>
    </cfRule>
    <cfRule type="containsText" dxfId="1303" priority="518" operator="containsText" text="Alta">
      <formula>NOT(ISERROR(SEARCH("Alta",H25)))</formula>
    </cfRule>
    <cfRule type="containsText" dxfId="1302" priority="520" operator="containsText" text="Muy Alta">
      <formula>NOT(ISERROR(SEARCH("Muy Alta",H25)))</formula>
    </cfRule>
  </conditionalFormatting>
  <conditionalFormatting sqref="I25:I29">
    <cfRule type="containsText" dxfId="1301" priority="511" operator="containsText" text="Catastrófico">
      <formula>NOT(ISERROR(SEARCH("Catastrófico",I25)))</formula>
    </cfRule>
    <cfRule type="containsText" dxfId="1300" priority="512" operator="containsText" text="Mayor">
      <formula>NOT(ISERROR(SEARCH("Mayor",I25)))</formula>
    </cfRule>
    <cfRule type="containsText" dxfId="1299" priority="513" operator="containsText" text="Menor">
      <formula>NOT(ISERROR(SEARCH("Menor",I25)))</formula>
    </cfRule>
    <cfRule type="containsText" dxfId="1298" priority="514" operator="containsText" text="Leve">
      <formula>NOT(ISERROR(SEARCH("Leve",I25)))</formula>
    </cfRule>
    <cfRule type="containsText" dxfId="1297" priority="519" operator="containsText" text="Moderado">
      <formula>NOT(ISERROR(SEARCH("Moderado",I25)))</formula>
    </cfRule>
  </conditionalFormatting>
  <conditionalFormatting sqref="K25:K29">
    <cfRule type="containsText" dxfId="1296" priority="506" operator="containsText" text="Media">
      <formula>NOT(ISERROR(SEARCH("Media",K25)))</formula>
    </cfRule>
  </conditionalFormatting>
  <conditionalFormatting sqref="L25:L29">
    <cfRule type="containsText" dxfId="1295" priority="505" operator="containsText" text="Moderado">
      <formula>NOT(ISERROR(SEARCH("Moderado",L25)))</formula>
    </cfRule>
  </conditionalFormatting>
  <conditionalFormatting sqref="J25:J29">
    <cfRule type="containsText" dxfId="1294" priority="504" operator="containsText" text="Moderado">
      <formula>NOT(ISERROR(SEARCH("Moderado",J25)))</formula>
    </cfRule>
  </conditionalFormatting>
  <conditionalFormatting sqref="J25:J29">
    <cfRule type="containsText" dxfId="1293" priority="502" operator="containsText" text="Bajo">
      <formula>NOT(ISERROR(SEARCH("Bajo",J25)))</formula>
    </cfRule>
    <cfRule type="containsText" dxfId="1292" priority="503" operator="containsText" text="Extremo">
      <formula>NOT(ISERROR(SEARCH("Extremo",J25)))</formula>
    </cfRule>
  </conditionalFormatting>
  <conditionalFormatting sqref="K25:K29">
    <cfRule type="containsText" dxfId="1291" priority="500" operator="containsText" text="Baja">
      <formula>NOT(ISERROR(SEARCH("Baja",K25)))</formula>
    </cfRule>
    <cfRule type="containsText" dxfId="1290" priority="501" operator="containsText" text="Muy Baja">
      <formula>NOT(ISERROR(SEARCH("Muy Baja",K25)))</formula>
    </cfRule>
  </conditionalFormatting>
  <conditionalFormatting sqref="K25:K29">
    <cfRule type="containsText" dxfId="1289" priority="498" operator="containsText" text="Muy Alta">
      <formula>NOT(ISERROR(SEARCH("Muy Alta",K25)))</formula>
    </cfRule>
    <cfRule type="containsText" dxfId="1288" priority="499" operator="containsText" text="Alta">
      <formula>NOT(ISERROR(SEARCH("Alta",K25)))</formula>
    </cfRule>
  </conditionalFormatting>
  <conditionalFormatting sqref="L25:L29">
    <cfRule type="containsText" dxfId="1287" priority="494" operator="containsText" text="Catastrófico">
      <formula>NOT(ISERROR(SEARCH("Catastrófico",L25)))</formula>
    </cfRule>
    <cfRule type="containsText" dxfId="1286" priority="495" operator="containsText" text="Mayor">
      <formula>NOT(ISERROR(SEARCH("Mayor",L25)))</formula>
    </cfRule>
    <cfRule type="containsText" dxfId="1285" priority="496" operator="containsText" text="Menor">
      <formula>NOT(ISERROR(SEARCH("Menor",L25)))</formula>
    </cfRule>
    <cfRule type="containsText" dxfId="1284" priority="497" operator="containsText" text="Leve">
      <formula>NOT(ISERROR(SEARCH("Leve",L25)))</formula>
    </cfRule>
  </conditionalFormatting>
  <conditionalFormatting sqref="K30:L30">
    <cfRule type="containsText" dxfId="1283" priority="488" operator="containsText" text="3- Moderado">
      <formula>NOT(ISERROR(SEARCH("3- Moderado",K30)))</formula>
    </cfRule>
    <cfRule type="containsText" dxfId="1282" priority="489" operator="containsText" text="6- Moderado">
      <formula>NOT(ISERROR(SEARCH("6- Moderado",K30)))</formula>
    </cfRule>
    <cfRule type="containsText" dxfId="1281" priority="490" operator="containsText" text="4- Moderado">
      <formula>NOT(ISERROR(SEARCH("4- Moderado",K30)))</formula>
    </cfRule>
    <cfRule type="containsText" dxfId="1280" priority="491" operator="containsText" text="3- Bajo">
      <formula>NOT(ISERROR(SEARCH("3- Bajo",K30)))</formula>
    </cfRule>
    <cfRule type="containsText" dxfId="1279" priority="492" operator="containsText" text="4- Bajo">
      <formula>NOT(ISERROR(SEARCH("4- Bajo",K30)))</formula>
    </cfRule>
    <cfRule type="containsText" dxfId="1278" priority="493" operator="containsText" text="1- Bajo">
      <formula>NOT(ISERROR(SEARCH("1- Bajo",K30)))</formula>
    </cfRule>
  </conditionalFormatting>
  <conditionalFormatting sqref="H30:I30">
    <cfRule type="containsText" dxfId="1277" priority="482" operator="containsText" text="3- Moderado">
      <formula>NOT(ISERROR(SEARCH("3- Moderado",H30)))</formula>
    </cfRule>
    <cfRule type="containsText" dxfId="1276" priority="483" operator="containsText" text="6- Moderado">
      <formula>NOT(ISERROR(SEARCH("6- Moderado",H30)))</formula>
    </cfRule>
    <cfRule type="containsText" dxfId="1275" priority="484" operator="containsText" text="4- Moderado">
      <formula>NOT(ISERROR(SEARCH("4- Moderado",H30)))</formula>
    </cfRule>
    <cfRule type="containsText" dxfId="1274" priority="485" operator="containsText" text="3- Bajo">
      <formula>NOT(ISERROR(SEARCH("3- Bajo",H30)))</formula>
    </cfRule>
    <cfRule type="containsText" dxfId="1273" priority="486" operator="containsText" text="4- Bajo">
      <formula>NOT(ISERROR(SEARCH("4- Bajo",H30)))</formula>
    </cfRule>
    <cfRule type="containsText" dxfId="1272" priority="487" operator="containsText" text="1- Bajo">
      <formula>NOT(ISERROR(SEARCH("1- Bajo",H30)))</formula>
    </cfRule>
  </conditionalFormatting>
  <conditionalFormatting sqref="A30 C30:E30">
    <cfRule type="containsText" dxfId="1271" priority="476" operator="containsText" text="3- Moderado">
      <formula>NOT(ISERROR(SEARCH("3- Moderado",A30)))</formula>
    </cfRule>
    <cfRule type="containsText" dxfId="1270" priority="477" operator="containsText" text="6- Moderado">
      <formula>NOT(ISERROR(SEARCH("6- Moderado",A30)))</formula>
    </cfRule>
    <cfRule type="containsText" dxfId="1269" priority="478" operator="containsText" text="4- Moderado">
      <formula>NOT(ISERROR(SEARCH("4- Moderado",A30)))</formula>
    </cfRule>
    <cfRule type="containsText" dxfId="1268" priority="479" operator="containsText" text="3- Bajo">
      <formula>NOT(ISERROR(SEARCH("3- Bajo",A30)))</formula>
    </cfRule>
    <cfRule type="containsText" dxfId="1267" priority="480" operator="containsText" text="4- Bajo">
      <formula>NOT(ISERROR(SEARCH("4- Bajo",A30)))</formula>
    </cfRule>
    <cfRule type="containsText" dxfId="1266" priority="481" operator="containsText" text="1- Bajo">
      <formula>NOT(ISERROR(SEARCH("1- Bajo",A30)))</formula>
    </cfRule>
  </conditionalFormatting>
  <conditionalFormatting sqref="F30:G30">
    <cfRule type="containsText" dxfId="1265" priority="470" operator="containsText" text="3- Moderado">
      <formula>NOT(ISERROR(SEARCH("3- Moderado",F30)))</formula>
    </cfRule>
    <cfRule type="containsText" dxfId="1264" priority="471" operator="containsText" text="6- Moderado">
      <formula>NOT(ISERROR(SEARCH("6- Moderado",F30)))</formula>
    </cfRule>
    <cfRule type="containsText" dxfId="1263" priority="472" operator="containsText" text="4- Moderado">
      <formula>NOT(ISERROR(SEARCH("4- Moderado",F30)))</formula>
    </cfRule>
    <cfRule type="containsText" dxfId="1262" priority="473" operator="containsText" text="3- Bajo">
      <formula>NOT(ISERROR(SEARCH("3- Bajo",F30)))</formula>
    </cfRule>
    <cfRule type="containsText" dxfId="1261" priority="474" operator="containsText" text="4- Bajo">
      <formula>NOT(ISERROR(SEARCH("4- Bajo",F30)))</formula>
    </cfRule>
    <cfRule type="containsText" dxfId="1260" priority="475" operator="containsText" text="1- Bajo">
      <formula>NOT(ISERROR(SEARCH("1- Bajo",F30)))</formula>
    </cfRule>
  </conditionalFormatting>
  <conditionalFormatting sqref="J30:J34">
    <cfRule type="containsText" dxfId="1259" priority="465" operator="containsText" text="Bajo">
      <formula>NOT(ISERROR(SEARCH("Bajo",J30)))</formula>
    </cfRule>
    <cfRule type="containsText" dxfId="1258" priority="466" operator="containsText" text="Moderado">
      <formula>NOT(ISERROR(SEARCH("Moderado",J30)))</formula>
    </cfRule>
    <cfRule type="containsText" dxfId="1257" priority="467" operator="containsText" text="Alto">
      <formula>NOT(ISERROR(SEARCH("Alto",J30)))</formula>
    </cfRule>
    <cfRule type="containsText" dxfId="1256" priority="468" operator="containsText" text="Extremo">
      <formula>NOT(ISERROR(SEARCH("Extremo",J30)))</formula>
    </cfRule>
    <cfRule type="colorScale" priority="469">
      <colorScale>
        <cfvo type="min"/>
        <cfvo type="max"/>
        <color rgb="FFFF7128"/>
        <color rgb="FFFFEF9C"/>
      </colorScale>
    </cfRule>
  </conditionalFormatting>
  <conditionalFormatting sqref="M30:M34">
    <cfRule type="containsText" dxfId="1255" priority="440" operator="containsText" text="Moderado">
      <formula>NOT(ISERROR(SEARCH("Moderado",M30)))</formula>
    </cfRule>
    <cfRule type="containsText" dxfId="1254" priority="460" operator="containsText" text="Bajo">
      <formula>NOT(ISERROR(SEARCH("Bajo",M30)))</formula>
    </cfRule>
    <cfRule type="containsText" dxfId="1253" priority="461" operator="containsText" text="Moderado">
      <formula>NOT(ISERROR(SEARCH("Moderado",M30)))</formula>
    </cfRule>
    <cfRule type="containsText" dxfId="1252" priority="462" operator="containsText" text="Alto">
      <formula>NOT(ISERROR(SEARCH("Alto",M30)))</formula>
    </cfRule>
    <cfRule type="containsText" dxfId="1251" priority="463" operator="containsText" text="Extremo">
      <formula>NOT(ISERROR(SEARCH("Extremo",M30)))</formula>
    </cfRule>
    <cfRule type="colorScale" priority="464">
      <colorScale>
        <cfvo type="min"/>
        <cfvo type="max"/>
        <color rgb="FFFF7128"/>
        <color rgb="FFFFEF9C"/>
      </colorScale>
    </cfRule>
  </conditionalFormatting>
  <conditionalFormatting sqref="N30">
    <cfRule type="containsText" dxfId="1250" priority="454" operator="containsText" text="3- Moderado">
      <formula>NOT(ISERROR(SEARCH("3- Moderado",N30)))</formula>
    </cfRule>
    <cfRule type="containsText" dxfId="1249" priority="455" operator="containsText" text="6- Moderado">
      <formula>NOT(ISERROR(SEARCH("6- Moderado",N30)))</formula>
    </cfRule>
    <cfRule type="containsText" dxfId="1248" priority="456" operator="containsText" text="4- Moderado">
      <formula>NOT(ISERROR(SEARCH("4- Moderado",N30)))</formula>
    </cfRule>
    <cfRule type="containsText" dxfId="1247" priority="457" operator="containsText" text="3- Bajo">
      <formula>NOT(ISERROR(SEARCH("3- Bajo",N30)))</formula>
    </cfRule>
    <cfRule type="containsText" dxfId="1246" priority="458" operator="containsText" text="4- Bajo">
      <formula>NOT(ISERROR(SEARCH("4- Bajo",N30)))</formula>
    </cfRule>
    <cfRule type="containsText" dxfId="1245" priority="459" operator="containsText" text="1- Bajo">
      <formula>NOT(ISERROR(SEARCH("1- Bajo",N30)))</formula>
    </cfRule>
  </conditionalFormatting>
  <conditionalFormatting sqref="H30:H34">
    <cfRule type="containsText" dxfId="1244" priority="441" operator="containsText" text="Muy Alta">
      <formula>NOT(ISERROR(SEARCH("Muy Alta",H30)))</formula>
    </cfRule>
    <cfRule type="containsText" dxfId="1243" priority="442" operator="containsText" text="Alta">
      <formula>NOT(ISERROR(SEARCH("Alta",H30)))</formula>
    </cfRule>
    <cfRule type="containsText" dxfId="1242" priority="443" operator="containsText" text="Muy Alta">
      <formula>NOT(ISERROR(SEARCH("Muy Alta",H30)))</formula>
    </cfRule>
    <cfRule type="containsText" dxfId="1241" priority="448" operator="containsText" text="Muy Baja">
      <formula>NOT(ISERROR(SEARCH("Muy Baja",H30)))</formula>
    </cfRule>
    <cfRule type="containsText" dxfId="1240" priority="449" operator="containsText" text="Baja">
      <formula>NOT(ISERROR(SEARCH("Baja",H30)))</formula>
    </cfRule>
    <cfRule type="containsText" dxfId="1239" priority="450" operator="containsText" text="Media">
      <formula>NOT(ISERROR(SEARCH("Media",H30)))</formula>
    </cfRule>
    <cfRule type="containsText" dxfId="1238" priority="451" operator="containsText" text="Alta">
      <formula>NOT(ISERROR(SEARCH("Alta",H30)))</formula>
    </cfRule>
    <cfRule type="containsText" dxfId="1237" priority="453" operator="containsText" text="Muy Alta">
      <formula>NOT(ISERROR(SEARCH("Muy Alta",H30)))</formula>
    </cfRule>
  </conditionalFormatting>
  <conditionalFormatting sqref="I30:I34">
    <cfRule type="containsText" dxfId="1236" priority="444" operator="containsText" text="Catastrófico">
      <formula>NOT(ISERROR(SEARCH("Catastrófico",I30)))</formula>
    </cfRule>
    <cfRule type="containsText" dxfId="1235" priority="445" operator="containsText" text="Mayor">
      <formula>NOT(ISERROR(SEARCH("Mayor",I30)))</formula>
    </cfRule>
    <cfRule type="containsText" dxfId="1234" priority="446" operator="containsText" text="Menor">
      <formula>NOT(ISERROR(SEARCH("Menor",I30)))</formula>
    </cfRule>
    <cfRule type="containsText" dxfId="1233" priority="447" operator="containsText" text="Leve">
      <formula>NOT(ISERROR(SEARCH("Leve",I30)))</formula>
    </cfRule>
    <cfRule type="containsText" dxfId="1232" priority="452" operator="containsText" text="Moderado">
      <formula>NOT(ISERROR(SEARCH("Moderado",I30)))</formula>
    </cfRule>
  </conditionalFormatting>
  <conditionalFormatting sqref="K30:K34">
    <cfRule type="containsText" dxfId="1231" priority="439" operator="containsText" text="Media">
      <formula>NOT(ISERROR(SEARCH("Media",K30)))</formula>
    </cfRule>
  </conditionalFormatting>
  <conditionalFormatting sqref="L30:L34">
    <cfRule type="containsText" dxfId="1230" priority="438" operator="containsText" text="Moderado">
      <formula>NOT(ISERROR(SEARCH("Moderado",L30)))</formula>
    </cfRule>
  </conditionalFormatting>
  <conditionalFormatting sqref="J30:J34">
    <cfRule type="containsText" dxfId="1229" priority="437" operator="containsText" text="Moderado">
      <formula>NOT(ISERROR(SEARCH("Moderado",J30)))</formula>
    </cfRule>
  </conditionalFormatting>
  <conditionalFormatting sqref="J30:J34">
    <cfRule type="containsText" dxfId="1228" priority="435" operator="containsText" text="Bajo">
      <formula>NOT(ISERROR(SEARCH("Bajo",J30)))</formula>
    </cfRule>
    <cfRule type="containsText" dxfId="1227" priority="436" operator="containsText" text="Extremo">
      <formula>NOT(ISERROR(SEARCH("Extremo",J30)))</formula>
    </cfRule>
  </conditionalFormatting>
  <conditionalFormatting sqref="K30:K34">
    <cfRule type="containsText" dxfId="1226" priority="433" operator="containsText" text="Baja">
      <formula>NOT(ISERROR(SEARCH("Baja",K30)))</formula>
    </cfRule>
    <cfRule type="containsText" dxfId="1225" priority="434" operator="containsText" text="Muy Baja">
      <formula>NOT(ISERROR(SEARCH("Muy Baja",K30)))</formula>
    </cfRule>
  </conditionalFormatting>
  <conditionalFormatting sqref="K30:K34">
    <cfRule type="containsText" dxfId="1224" priority="431" operator="containsText" text="Muy Alta">
      <formula>NOT(ISERROR(SEARCH("Muy Alta",K30)))</formula>
    </cfRule>
    <cfRule type="containsText" dxfId="1223" priority="432" operator="containsText" text="Alta">
      <formula>NOT(ISERROR(SEARCH("Alta",K30)))</formula>
    </cfRule>
  </conditionalFormatting>
  <conditionalFormatting sqref="L30:L34">
    <cfRule type="containsText" dxfId="1222" priority="427" operator="containsText" text="Catastrófico">
      <formula>NOT(ISERROR(SEARCH("Catastrófico",L30)))</formula>
    </cfRule>
    <cfRule type="containsText" dxfId="1221" priority="428" operator="containsText" text="Mayor">
      <formula>NOT(ISERROR(SEARCH("Mayor",L30)))</formula>
    </cfRule>
    <cfRule type="containsText" dxfId="1220" priority="429" operator="containsText" text="Menor">
      <formula>NOT(ISERROR(SEARCH("Menor",L30)))</formula>
    </cfRule>
    <cfRule type="containsText" dxfId="1219" priority="430" operator="containsText" text="Leve">
      <formula>NOT(ISERROR(SEARCH("Leve",L30)))</formula>
    </cfRule>
  </conditionalFormatting>
  <conditionalFormatting sqref="K35:L35">
    <cfRule type="containsText" dxfId="1218" priority="421" operator="containsText" text="3- Moderado">
      <formula>NOT(ISERROR(SEARCH("3- Moderado",K35)))</formula>
    </cfRule>
    <cfRule type="containsText" dxfId="1217" priority="422" operator="containsText" text="6- Moderado">
      <formula>NOT(ISERROR(SEARCH("6- Moderado",K35)))</formula>
    </cfRule>
    <cfRule type="containsText" dxfId="1216" priority="423" operator="containsText" text="4- Moderado">
      <formula>NOT(ISERROR(SEARCH("4- Moderado",K35)))</formula>
    </cfRule>
    <cfRule type="containsText" dxfId="1215" priority="424" operator="containsText" text="3- Bajo">
      <formula>NOT(ISERROR(SEARCH("3- Bajo",K35)))</formula>
    </cfRule>
    <cfRule type="containsText" dxfId="1214" priority="425" operator="containsText" text="4- Bajo">
      <formula>NOT(ISERROR(SEARCH("4- Bajo",K35)))</formula>
    </cfRule>
    <cfRule type="containsText" dxfId="1213" priority="426" operator="containsText" text="1- Bajo">
      <formula>NOT(ISERROR(SEARCH("1- Bajo",K35)))</formula>
    </cfRule>
  </conditionalFormatting>
  <conditionalFormatting sqref="H35:I35">
    <cfRule type="containsText" dxfId="1212" priority="415" operator="containsText" text="3- Moderado">
      <formula>NOT(ISERROR(SEARCH("3- Moderado",H35)))</formula>
    </cfRule>
    <cfRule type="containsText" dxfId="1211" priority="416" operator="containsText" text="6- Moderado">
      <formula>NOT(ISERROR(SEARCH("6- Moderado",H35)))</formula>
    </cfRule>
    <cfRule type="containsText" dxfId="1210" priority="417" operator="containsText" text="4- Moderado">
      <formula>NOT(ISERROR(SEARCH("4- Moderado",H35)))</formula>
    </cfRule>
    <cfRule type="containsText" dxfId="1209" priority="418" operator="containsText" text="3- Bajo">
      <formula>NOT(ISERROR(SEARCH("3- Bajo",H35)))</formula>
    </cfRule>
    <cfRule type="containsText" dxfId="1208" priority="419" operator="containsText" text="4- Bajo">
      <formula>NOT(ISERROR(SEARCH("4- Bajo",H35)))</formula>
    </cfRule>
    <cfRule type="containsText" dxfId="1207" priority="420" operator="containsText" text="1- Bajo">
      <formula>NOT(ISERROR(SEARCH("1- Bajo",H35)))</formula>
    </cfRule>
  </conditionalFormatting>
  <conditionalFormatting sqref="A35 C35:E35">
    <cfRule type="containsText" dxfId="1206" priority="409" operator="containsText" text="3- Moderado">
      <formula>NOT(ISERROR(SEARCH("3- Moderado",A35)))</formula>
    </cfRule>
    <cfRule type="containsText" dxfId="1205" priority="410" operator="containsText" text="6- Moderado">
      <formula>NOT(ISERROR(SEARCH("6- Moderado",A35)))</formula>
    </cfRule>
    <cfRule type="containsText" dxfId="1204" priority="411" operator="containsText" text="4- Moderado">
      <formula>NOT(ISERROR(SEARCH("4- Moderado",A35)))</formula>
    </cfRule>
    <cfRule type="containsText" dxfId="1203" priority="412" operator="containsText" text="3- Bajo">
      <formula>NOT(ISERROR(SEARCH("3- Bajo",A35)))</formula>
    </cfRule>
    <cfRule type="containsText" dxfId="1202" priority="413" operator="containsText" text="4- Bajo">
      <formula>NOT(ISERROR(SEARCH("4- Bajo",A35)))</formula>
    </cfRule>
    <cfRule type="containsText" dxfId="1201" priority="414" operator="containsText" text="1- Bajo">
      <formula>NOT(ISERROR(SEARCH("1- Bajo",A35)))</formula>
    </cfRule>
  </conditionalFormatting>
  <conditionalFormatting sqref="F35:G35">
    <cfRule type="containsText" dxfId="1200" priority="403" operator="containsText" text="3- Moderado">
      <formula>NOT(ISERROR(SEARCH("3- Moderado",F35)))</formula>
    </cfRule>
    <cfRule type="containsText" dxfId="1199" priority="404" operator="containsText" text="6- Moderado">
      <formula>NOT(ISERROR(SEARCH("6- Moderado",F35)))</formula>
    </cfRule>
    <cfRule type="containsText" dxfId="1198" priority="405" operator="containsText" text="4- Moderado">
      <formula>NOT(ISERROR(SEARCH("4- Moderado",F35)))</formula>
    </cfRule>
    <cfRule type="containsText" dxfId="1197" priority="406" operator="containsText" text="3- Bajo">
      <formula>NOT(ISERROR(SEARCH("3- Bajo",F35)))</formula>
    </cfRule>
    <cfRule type="containsText" dxfId="1196" priority="407" operator="containsText" text="4- Bajo">
      <formula>NOT(ISERROR(SEARCH("4- Bajo",F35)))</formula>
    </cfRule>
    <cfRule type="containsText" dxfId="1195" priority="408" operator="containsText" text="1- Bajo">
      <formula>NOT(ISERROR(SEARCH("1- Bajo",F35)))</formula>
    </cfRule>
  </conditionalFormatting>
  <conditionalFormatting sqref="J35:J39">
    <cfRule type="containsText" dxfId="1194" priority="398" operator="containsText" text="Bajo">
      <formula>NOT(ISERROR(SEARCH("Bajo",J35)))</formula>
    </cfRule>
    <cfRule type="containsText" dxfId="1193" priority="399" operator="containsText" text="Moderado">
      <formula>NOT(ISERROR(SEARCH("Moderado",J35)))</formula>
    </cfRule>
    <cfRule type="containsText" dxfId="1192" priority="400" operator="containsText" text="Alto">
      <formula>NOT(ISERROR(SEARCH("Alto",J35)))</formula>
    </cfRule>
    <cfRule type="containsText" dxfId="1191" priority="401" operator="containsText" text="Extremo">
      <formula>NOT(ISERROR(SEARCH("Extremo",J35)))</formula>
    </cfRule>
    <cfRule type="colorScale" priority="402">
      <colorScale>
        <cfvo type="min"/>
        <cfvo type="max"/>
        <color rgb="FFFF7128"/>
        <color rgb="FFFFEF9C"/>
      </colorScale>
    </cfRule>
  </conditionalFormatting>
  <conditionalFormatting sqref="M35:M39">
    <cfRule type="containsText" dxfId="1190" priority="373" operator="containsText" text="Moderado">
      <formula>NOT(ISERROR(SEARCH("Moderado",M35)))</formula>
    </cfRule>
    <cfRule type="containsText" dxfId="1189" priority="393" operator="containsText" text="Bajo">
      <formula>NOT(ISERROR(SEARCH("Bajo",M35)))</formula>
    </cfRule>
    <cfRule type="containsText" dxfId="1188" priority="394" operator="containsText" text="Moderado">
      <formula>NOT(ISERROR(SEARCH("Moderado",M35)))</formula>
    </cfRule>
    <cfRule type="containsText" dxfId="1187" priority="395" operator="containsText" text="Alto">
      <formula>NOT(ISERROR(SEARCH("Alto",M35)))</formula>
    </cfRule>
    <cfRule type="containsText" dxfId="1186" priority="396" operator="containsText" text="Extremo">
      <formula>NOT(ISERROR(SEARCH("Extremo",M35)))</formula>
    </cfRule>
    <cfRule type="colorScale" priority="397">
      <colorScale>
        <cfvo type="min"/>
        <cfvo type="max"/>
        <color rgb="FFFF7128"/>
        <color rgb="FFFFEF9C"/>
      </colorScale>
    </cfRule>
  </conditionalFormatting>
  <conditionalFormatting sqref="N35">
    <cfRule type="containsText" dxfId="1185" priority="387" operator="containsText" text="3- Moderado">
      <formula>NOT(ISERROR(SEARCH("3- Moderado",N35)))</formula>
    </cfRule>
    <cfRule type="containsText" dxfId="1184" priority="388" operator="containsText" text="6- Moderado">
      <formula>NOT(ISERROR(SEARCH("6- Moderado",N35)))</formula>
    </cfRule>
    <cfRule type="containsText" dxfId="1183" priority="389" operator="containsText" text="4- Moderado">
      <formula>NOT(ISERROR(SEARCH("4- Moderado",N35)))</formula>
    </cfRule>
    <cfRule type="containsText" dxfId="1182" priority="390" operator="containsText" text="3- Bajo">
      <formula>NOT(ISERROR(SEARCH("3- Bajo",N35)))</formula>
    </cfRule>
    <cfRule type="containsText" dxfId="1181" priority="391" operator="containsText" text="4- Bajo">
      <formula>NOT(ISERROR(SEARCH("4- Bajo",N35)))</formula>
    </cfRule>
    <cfRule type="containsText" dxfId="1180" priority="392" operator="containsText" text="1- Bajo">
      <formula>NOT(ISERROR(SEARCH("1- Bajo",N35)))</formula>
    </cfRule>
  </conditionalFormatting>
  <conditionalFormatting sqref="H35:H39">
    <cfRule type="containsText" dxfId="1179" priority="374" operator="containsText" text="Muy Alta">
      <formula>NOT(ISERROR(SEARCH("Muy Alta",H35)))</formula>
    </cfRule>
    <cfRule type="containsText" dxfId="1178" priority="375" operator="containsText" text="Alta">
      <formula>NOT(ISERROR(SEARCH("Alta",H35)))</formula>
    </cfRule>
    <cfRule type="containsText" dxfId="1177" priority="376" operator="containsText" text="Muy Alta">
      <formula>NOT(ISERROR(SEARCH("Muy Alta",H35)))</formula>
    </cfRule>
    <cfRule type="containsText" dxfId="1176" priority="381" operator="containsText" text="Muy Baja">
      <formula>NOT(ISERROR(SEARCH("Muy Baja",H35)))</formula>
    </cfRule>
    <cfRule type="containsText" dxfId="1175" priority="382" operator="containsText" text="Baja">
      <formula>NOT(ISERROR(SEARCH("Baja",H35)))</formula>
    </cfRule>
    <cfRule type="containsText" dxfId="1174" priority="383" operator="containsText" text="Media">
      <formula>NOT(ISERROR(SEARCH("Media",H35)))</formula>
    </cfRule>
    <cfRule type="containsText" dxfId="1173" priority="384" operator="containsText" text="Alta">
      <formula>NOT(ISERROR(SEARCH("Alta",H35)))</formula>
    </cfRule>
    <cfRule type="containsText" dxfId="1172" priority="386" operator="containsText" text="Muy Alta">
      <formula>NOT(ISERROR(SEARCH("Muy Alta",H35)))</formula>
    </cfRule>
  </conditionalFormatting>
  <conditionalFormatting sqref="I35:I39">
    <cfRule type="containsText" dxfId="1171" priority="377" operator="containsText" text="Catastrófico">
      <formula>NOT(ISERROR(SEARCH("Catastrófico",I35)))</formula>
    </cfRule>
    <cfRule type="containsText" dxfId="1170" priority="378" operator="containsText" text="Mayor">
      <formula>NOT(ISERROR(SEARCH("Mayor",I35)))</formula>
    </cfRule>
    <cfRule type="containsText" dxfId="1169" priority="379" operator="containsText" text="Menor">
      <formula>NOT(ISERROR(SEARCH("Menor",I35)))</formula>
    </cfRule>
    <cfRule type="containsText" dxfId="1168" priority="380" operator="containsText" text="Leve">
      <formula>NOT(ISERROR(SEARCH("Leve",I35)))</formula>
    </cfRule>
    <cfRule type="containsText" dxfId="1167" priority="385" operator="containsText" text="Moderado">
      <formula>NOT(ISERROR(SEARCH("Moderado",I35)))</formula>
    </cfRule>
  </conditionalFormatting>
  <conditionalFormatting sqref="K35:K39">
    <cfRule type="containsText" dxfId="1166" priority="372" operator="containsText" text="Media">
      <formula>NOT(ISERROR(SEARCH("Media",K35)))</formula>
    </cfRule>
  </conditionalFormatting>
  <conditionalFormatting sqref="L35:L39">
    <cfRule type="containsText" dxfId="1165" priority="371" operator="containsText" text="Moderado">
      <formula>NOT(ISERROR(SEARCH("Moderado",L35)))</formula>
    </cfRule>
  </conditionalFormatting>
  <conditionalFormatting sqref="J35:J39">
    <cfRule type="containsText" dxfId="1164" priority="370" operator="containsText" text="Moderado">
      <formula>NOT(ISERROR(SEARCH("Moderado",J35)))</formula>
    </cfRule>
  </conditionalFormatting>
  <conditionalFormatting sqref="J35:J39">
    <cfRule type="containsText" dxfId="1163" priority="368" operator="containsText" text="Bajo">
      <formula>NOT(ISERROR(SEARCH("Bajo",J35)))</formula>
    </cfRule>
    <cfRule type="containsText" dxfId="1162" priority="369" operator="containsText" text="Extremo">
      <formula>NOT(ISERROR(SEARCH("Extremo",J35)))</formula>
    </cfRule>
  </conditionalFormatting>
  <conditionalFormatting sqref="K35:K39">
    <cfRule type="containsText" dxfId="1161" priority="366" operator="containsText" text="Baja">
      <formula>NOT(ISERROR(SEARCH("Baja",K35)))</formula>
    </cfRule>
    <cfRule type="containsText" dxfId="1160" priority="367" operator="containsText" text="Muy Baja">
      <formula>NOT(ISERROR(SEARCH("Muy Baja",K35)))</formula>
    </cfRule>
  </conditionalFormatting>
  <conditionalFormatting sqref="K35:K39">
    <cfRule type="containsText" dxfId="1159" priority="364" operator="containsText" text="Muy Alta">
      <formula>NOT(ISERROR(SEARCH("Muy Alta",K35)))</formula>
    </cfRule>
    <cfRule type="containsText" dxfId="1158" priority="365" operator="containsText" text="Alta">
      <formula>NOT(ISERROR(SEARCH("Alta",K35)))</formula>
    </cfRule>
  </conditionalFormatting>
  <conditionalFormatting sqref="L35:L39">
    <cfRule type="containsText" dxfId="1157" priority="360" operator="containsText" text="Catastrófico">
      <formula>NOT(ISERROR(SEARCH("Catastrófico",L35)))</formula>
    </cfRule>
    <cfRule type="containsText" dxfId="1156" priority="361" operator="containsText" text="Mayor">
      <formula>NOT(ISERROR(SEARCH("Mayor",L35)))</formula>
    </cfRule>
    <cfRule type="containsText" dxfId="1155" priority="362" operator="containsText" text="Menor">
      <formula>NOT(ISERROR(SEARCH("Menor",L35)))</formula>
    </cfRule>
    <cfRule type="containsText" dxfId="1154" priority="363" operator="containsText" text="Leve">
      <formula>NOT(ISERROR(SEARCH("Leve",L35)))</formula>
    </cfRule>
  </conditionalFormatting>
  <dataValidations count="7">
    <dataValidation allowBlank="1" showInputMessage="1" showErrorMessage="1" prompt="seleccionar si el responsable de ejecutar las acciones es el nivel central" sqref="Q8" xr:uid="{00000000-0002-0000-0C00-000000000000}"/>
    <dataValidation allowBlank="1" showInputMessage="1" showErrorMessage="1" prompt="Seleccionar si el responsable es el responsable de las acciones es el nivel central" sqref="P7:P8" xr:uid="{00000000-0002-0000-0C00-000001000000}"/>
    <dataValidation allowBlank="1" showInputMessage="1" showErrorMessage="1" prompt="Describir las actividades que se van a desarrollar para el proyecto" sqref="O7" xr:uid="{00000000-0002-0000-0C00-000002000000}"/>
    <dataValidation allowBlank="1" showInputMessage="1" showErrorMessage="1" prompt="El grado de afectación puede ser " sqref="I8" xr:uid="{00000000-0002-0000-0C00-000003000000}"/>
    <dataValidation allowBlank="1" showInputMessage="1" showErrorMessage="1" prompt="Que tan factible es que materialize el riesgo?" sqref="H8" xr:uid="{00000000-0002-0000-0C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5000000}"/>
    <dataValidation allowBlank="1" showInputMessage="1" showErrorMessage="1" prompt="Seleccionar el tipo de riesgo teniendo en cuenta que  factor organizaconal afecta. Ver explicacion en hoja " sqref="E8" xr:uid="{00000000-0002-0000-0C00-000006000000}"/>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9690D-DCED-4C5D-BF6E-8A45E6B985BF}">
  <sheetPr>
    <tabColor rgb="FFFFC000"/>
  </sheetPr>
  <dimension ref="A1:JR39"/>
  <sheetViews>
    <sheetView tabSelected="1" topLeftCell="A4" zoomScale="71" zoomScaleNormal="71" workbookViewId="0">
      <selection activeCell="B30" sqref="B30:B3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61" customWidth="1"/>
    <col min="6" max="6" width="40.140625" customWidth="1"/>
    <col min="7" max="7" width="20.42578125" customWidth="1"/>
    <col min="8" max="8" width="10.42578125" style="162" customWidth="1"/>
    <col min="9" max="9" width="11.42578125" style="162" customWidth="1"/>
    <col min="10" max="10" width="10.140625" style="163" customWidth="1"/>
    <col min="11" max="11" width="11.42578125" style="162" customWidth="1"/>
    <col min="12" max="12" width="10.85546875" style="162" customWidth="1"/>
    <col min="13" max="13" width="18.28515625" style="162"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42.85546875" customWidth="1"/>
    <col min="21" max="176" width="11.42578125" style="7"/>
  </cols>
  <sheetData>
    <row r="1" spans="1:278" s="140" customFormat="1" ht="16.5" customHeight="1" x14ac:dyDescent="0.3">
      <c r="A1" s="451"/>
      <c r="B1" s="452"/>
      <c r="C1" s="452"/>
      <c r="D1" s="489" t="s">
        <v>543</v>
      </c>
      <c r="E1" s="489"/>
      <c r="F1" s="489"/>
      <c r="G1" s="489"/>
      <c r="H1" s="489"/>
      <c r="I1" s="489"/>
      <c r="J1" s="489"/>
      <c r="K1" s="489"/>
      <c r="L1" s="489"/>
      <c r="M1" s="489"/>
      <c r="N1" s="489"/>
      <c r="O1" s="489"/>
      <c r="P1" s="489"/>
      <c r="Q1" s="490"/>
      <c r="R1" s="435" t="s">
        <v>471</v>
      </c>
      <c r="S1" s="435"/>
      <c r="T1" s="435"/>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x14ac:dyDescent="0.3">
      <c r="A2" s="453"/>
      <c r="B2" s="454"/>
      <c r="C2" s="454"/>
      <c r="D2" s="491"/>
      <c r="E2" s="491"/>
      <c r="F2" s="491"/>
      <c r="G2" s="491"/>
      <c r="H2" s="491"/>
      <c r="I2" s="491"/>
      <c r="J2" s="491"/>
      <c r="K2" s="491"/>
      <c r="L2" s="491"/>
      <c r="M2" s="491"/>
      <c r="N2" s="491"/>
      <c r="O2" s="491"/>
      <c r="P2" s="491"/>
      <c r="Q2" s="492"/>
      <c r="R2" s="435"/>
      <c r="S2" s="435"/>
      <c r="T2" s="435"/>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x14ac:dyDescent="0.3">
      <c r="A3" s="2"/>
      <c r="B3" s="2"/>
      <c r="C3" s="3"/>
      <c r="D3" s="491"/>
      <c r="E3" s="491"/>
      <c r="F3" s="491"/>
      <c r="G3" s="491"/>
      <c r="H3" s="491"/>
      <c r="I3" s="491"/>
      <c r="J3" s="491"/>
      <c r="K3" s="491"/>
      <c r="L3" s="491"/>
      <c r="M3" s="491"/>
      <c r="N3" s="491"/>
      <c r="O3" s="491"/>
      <c r="P3" s="491"/>
      <c r="Q3" s="492"/>
      <c r="R3" s="435"/>
      <c r="S3" s="435"/>
      <c r="T3" s="435"/>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x14ac:dyDescent="0.3">
      <c r="A4" s="444" t="s">
        <v>472</v>
      </c>
      <c r="B4" s="445"/>
      <c r="C4" s="446"/>
      <c r="D4" s="447" t="str">
        <f>'Mapa Final'!D4</f>
        <v>Comunicación Institucional</v>
      </c>
      <c r="E4" s="448"/>
      <c r="F4" s="448"/>
      <c r="G4" s="448"/>
      <c r="H4" s="448"/>
      <c r="I4" s="448"/>
      <c r="J4" s="448"/>
      <c r="K4" s="448"/>
      <c r="L4" s="448"/>
      <c r="M4" s="448"/>
      <c r="N4" s="449"/>
      <c r="O4" s="450"/>
      <c r="P4" s="450"/>
      <c r="Q4" s="450"/>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x14ac:dyDescent="0.3">
      <c r="A5" s="444" t="s">
        <v>474</v>
      </c>
      <c r="B5" s="445"/>
      <c r="C5" s="446"/>
      <c r="D5" s="455" t="str">
        <f>'Mapa Final'!D5</f>
        <v>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de la Rama Judicial .</v>
      </c>
      <c r="E5" s="456"/>
      <c r="F5" s="456"/>
      <c r="G5" s="456"/>
      <c r="H5" s="456"/>
      <c r="I5" s="456"/>
      <c r="J5" s="456"/>
      <c r="K5" s="456"/>
      <c r="L5" s="456"/>
      <c r="M5" s="456"/>
      <c r="N5" s="457"/>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thickBot="1" x14ac:dyDescent="0.35">
      <c r="A6" s="444" t="s">
        <v>476</v>
      </c>
      <c r="B6" s="445"/>
      <c r="C6" s="446"/>
      <c r="D6" s="455" t="str">
        <f>'Mapa Final'!D6</f>
        <v>Nivel Central y Seccional</v>
      </c>
      <c r="E6" s="456"/>
      <c r="F6" s="456"/>
      <c r="G6" s="456"/>
      <c r="H6" s="456"/>
      <c r="I6" s="456"/>
      <c r="J6" s="456"/>
      <c r="K6" s="456"/>
      <c r="L6" s="456"/>
      <c r="M6" s="456"/>
      <c r="N6" s="457"/>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7" customFormat="1" ht="40.5" customHeight="1" thickTop="1" thickBot="1" x14ac:dyDescent="0.3">
      <c r="A7" s="484" t="s">
        <v>544</v>
      </c>
      <c r="B7" s="485"/>
      <c r="C7" s="485"/>
      <c r="D7" s="485"/>
      <c r="E7" s="485"/>
      <c r="F7" s="486"/>
      <c r="G7" s="164"/>
      <c r="H7" s="487" t="s">
        <v>545</v>
      </c>
      <c r="I7" s="487"/>
      <c r="J7" s="487"/>
      <c r="K7" s="487" t="s">
        <v>546</v>
      </c>
      <c r="L7" s="487"/>
      <c r="M7" s="487"/>
      <c r="N7" s="488" t="s">
        <v>547</v>
      </c>
      <c r="O7" s="493" t="s">
        <v>548</v>
      </c>
      <c r="P7" s="495" t="s">
        <v>549</v>
      </c>
      <c r="Q7" s="496"/>
      <c r="R7" s="495" t="s">
        <v>550</v>
      </c>
      <c r="S7" s="496"/>
      <c r="T7" s="497" t="s">
        <v>561</v>
      </c>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row>
    <row r="8" spans="1:278" s="158" customFormat="1" ht="60.95" customHeight="1" thickTop="1" thickBot="1" x14ac:dyDescent="0.3">
      <c r="A8" s="173" t="s">
        <v>27</v>
      </c>
      <c r="B8" s="173" t="s">
        <v>483</v>
      </c>
      <c r="C8" s="174" t="s">
        <v>171</v>
      </c>
      <c r="D8" s="165" t="s">
        <v>484</v>
      </c>
      <c r="E8" s="166" t="s">
        <v>175</v>
      </c>
      <c r="F8" s="166" t="s">
        <v>177</v>
      </c>
      <c r="G8" s="166" t="s">
        <v>179</v>
      </c>
      <c r="H8" s="167" t="s">
        <v>552</v>
      </c>
      <c r="I8" s="167" t="s">
        <v>430</v>
      </c>
      <c r="J8" s="167" t="s">
        <v>553</v>
      </c>
      <c r="K8" s="167" t="s">
        <v>552</v>
      </c>
      <c r="L8" s="167" t="s">
        <v>554</v>
      </c>
      <c r="M8" s="167" t="s">
        <v>553</v>
      </c>
      <c r="N8" s="488"/>
      <c r="O8" s="494"/>
      <c r="P8" s="168" t="s">
        <v>555</v>
      </c>
      <c r="Q8" s="168" t="s">
        <v>556</v>
      </c>
      <c r="R8" s="168" t="s">
        <v>557</v>
      </c>
      <c r="S8" s="168" t="s">
        <v>558</v>
      </c>
      <c r="T8" s="497"/>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171"/>
      <c r="DD8" s="171"/>
      <c r="DE8" s="171"/>
      <c r="DF8" s="171"/>
      <c r="DG8" s="171"/>
      <c r="DH8" s="171"/>
      <c r="DI8" s="171"/>
      <c r="DJ8" s="171"/>
      <c r="DK8" s="171"/>
      <c r="DL8" s="171"/>
      <c r="DM8" s="171"/>
      <c r="DN8" s="171"/>
      <c r="DO8" s="171"/>
      <c r="DP8" s="171"/>
      <c r="DQ8" s="171"/>
      <c r="DR8" s="171"/>
      <c r="DS8" s="171"/>
      <c r="DT8" s="171"/>
      <c r="DU8" s="171"/>
      <c r="DV8" s="171"/>
      <c r="DW8" s="171"/>
      <c r="DX8" s="171"/>
      <c r="DY8" s="171"/>
      <c r="DZ8" s="171"/>
      <c r="EA8" s="171"/>
      <c r="EB8" s="171"/>
      <c r="EC8" s="171"/>
      <c r="ED8" s="171"/>
      <c r="EE8" s="171"/>
      <c r="EF8" s="171"/>
      <c r="EG8" s="171"/>
      <c r="EH8" s="171"/>
      <c r="EI8" s="171"/>
      <c r="EJ8" s="171"/>
      <c r="EK8" s="171"/>
      <c r="EL8" s="171"/>
      <c r="EM8" s="171"/>
      <c r="EN8" s="171"/>
      <c r="EO8" s="171"/>
      <c r="EP8" s="171"/>
      <c r="EQ8" s="171"/>
      <c r="ER8" s="171"/>
      <c r="ES8" s="171"/>
      <c r="ET8" s="171"/>
      <c r="EU8" s="171"/>
      <c r="EV8" s="171"/>
      <c r="EW8" s="171"/>
      <c r="EX8" s="171"/>
      <c r="EY8" s="171"/>
      <c r="EZ8" s="171"/>
      <c r="FA8" s="171"/>
      <c r="FB8" s="171"/>
      <c r="FC8" s="171"/>
      <c r="FD8" s="171"/>
      <c r="FE8" s="171"/>
      <c r="FF8" s="171"/>
      <c r="FG8" s="171"/>
      <c r="FH8" s="171"/>
      <c r="FI8" s="171"/>
      <c r="FJ8" s="171"/>
      <c r="FK8" s="171"/>
      <c r="FL8" s="171"/>
      <c r="FM8" s="171"/>
      <c r="FN8" s="171"/>
      <c r="FO8" s="171"/>
      <c r="FP8" s="171"/>
      <c r="FQ8" s="171"/>
      <c r="FR8" s="171"/>
      <c r="FS8" s="171"/>
      <c r="FT8" s="171"/>
    </row>
    <row r="9" spans="1:278" s="159" customFormat="1" ht="10.5" customHeight="1" x14ac:dyDescent="0.25">
      <c r="A9" s="512"/>
      <c r="B9" s="513"/>
      <c r="C9" s="513"/>
      <c r="D9" s="513"/>
      <c r="E9" s="513"/>
      <c r="F9" s="513"/>
      <c r="G9" s="513"/>
      <c r="H9" s="513"/>
      <c r="I9" s="513"/>
      <c r="J9" s="513"/>
      <c r="K9" s="513"/>
      <c r="L9" s="513"/>
      <c r="M9" s="513"/>
      <c r="N9" s="513"/>
      <c r="T9" s="169"/>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172"/>
      <c r="FL9" s="172"/>
      <c r="FM9" s="172"/>
      <c r="FN9" s="172"/>
      <c r="FO9" s="172"/>
      <c r="FP9" s="172"/>
      <c r="FQ9" s="172"/>
      <c r="FR9" s="172"/>
      <c r="FS9" s="172"/>
      <c r="FT9" s="172"/>
    </row>
    <row r="10" spans="1:278" s="160" customFormat="1" ht="15" customHeight="1" x14ac:dyDescent="0.2">
      <c r="A10" s="514">
        <f>'Mapa Final'!A10</f>
        <v>1</v>
      </c>
      <c r="B10" s="498" t="str">
        <f>'Mapa Final'!B10</f>
        <v>Perdidas  de Informacion</v>
      </c>
      <c r="C10" s="517" t="str">
        <f>'Mapa Final'!C10</f>
        <v>Afectación en la Prestación del Servicio de Justicia</v>
      </c>
      <c r="D10" s="517" t="str">
        <f>'Mapa Final'!D10</f>
        <v>1. Medidas de seguridad informatica deficientes              2. Inexistencia de copias de seguridad actualizadas              3.  Virus informatico                   4. Error humano</v>
      </c>
      <c r="E10" s="478" t="str">
        <f>'Mapa Final'!E10</f>
        <v>Daños en la base de datos</v>
      </c>
      <c r="F10" s="478" t="str">
        <f>'Mapa Final'!F10</f>
        <v>Posibilidad de afectacion en la prestacion del servicio de justicia debido a daños en la base de datos</v>
      </c>
      <c r="G10" s="478" t="str">
        <f>'Mapa Final'!G10</f>
        <v>Fallas Tecnológicas</v>
      </c>
      <c r="H10" s="481" t="str">
        <f>'Mapa Final'!I10</f>
        <v>Baja</v>
      </c>
      <c r="I10" s="520" t="str">
        <f>'Mapa Final'!L10</f>
        <v>Leve</v>
      </c>
      <c r="J10" s="526" t="str">
        <f>'Mapa Final'!N10</f>
        <v>Bajo</v>
      </c>
      <c r="K10" s="506" t="str">
        <f>'Mapa Final'!AA10</f>
        <v>Baja</v>
      </c>
      <c r="L10" s="506" t="str">
        <f>'Mapa Final'!AE10</f>
        <v>Leve</v>
      </c>
      <c r="M10" s="523" t="str">
        <f>'Mapa Final'!AG10</f>
        <v>Bajo</v>
      </c>
      <c r="N10" s="506" t="str">
        <f>'Mapa Final'!AH10</f>
        <v>Aceptar</v>
      </c>
      <c r="O10" s="509"/>
      <c r="P10" s="509"/>
      <c r="Q10" s="529" t="s">
        <v>8</v>
      </c>
      <c r="R10" s="538">
        <v>44652</v>
      </c>
      <c r="S10" s="538">
        <v>44742</v>
      </c>
      <c r="T10" s="503" t="s">
        <v>559</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60" customFormat="1" ht="13.5" customHeight="1" x14ac:dyDescent="0.2">
      <c r="A11" s="515"/>
      <c r="B11" s="423"/>
      <c r="C11" s="518"/>
      <c r="D11" s="518"/>
      <c r="E11" s="479"/>
      <c r="F11" s="479"/>
      <c r="G11" s="479"/>
      <c r="H11" s="482"/>
      <c r="I11" s="521"/>
      <c r="J11" s="527"/>
      <c r="K11" s="507"/>
      <c r="L11" s="507"/>
      <c r="M11" s="524"/>
      <c r="N11" s="507"/>
      <c r="O11" s="510"/>
      <c r="P11" s="510"/>
      <c r="Q11" s="530"/>
      <c r="R11" s="539"/>
      <c r="S11" s="539"/>
      <c r="T11" s="504"/>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60" customFormat="1" ht="13.5" customHeight="1" x14ac:dyDescent="0.2">
      <c r="A12" s="515"/>
      <c r="B12" s="423"/>
      <c r="C12" s="518"/>
      <c r="D12" s="518"/>
      <c r="E12" s="479"/>
      <c r="F12" s="479"/>
      <c r="G12" s="479"/>
      <c r="H12" s="482"/>
      <c r="I12" s="521"/>
      <c r="J12" s="527"/>
      <c r="K12" s="507"/>
      <c r="L12" s="507"/>
      <c r="M12" s="524"/>
      <c r="N12" s="507"/>
      <c r="O12" s="510"/>
      <c r="P12" s="510"/>
      <c r="Q12" s="530"/>
      <c r="R12" s="539"/>
      <c r="S12" s="539"/>
      <c r="T12" s="504"/>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60" customFormat="1" ht="13.5" customHeight="1" x14ac:dyDescent="0.2">
      <c r="A13" s="515"/>
      <c r="B13" s="423"/>
      <c r="C13" s="518"/>
      <c r="D13" s="518"/>
      <c r="E13" s="479"/>
      <c r="F13" s="479"/>
      <c r="G13" s="479"/>
      <c r="H13" s="482"/>
      <c r="I13" s="521"/>
      <c r="J13" s="527"/>
      <c r="K13" s="507"/>
      <c r="L13" s="507"/>
      <c r="M13" s="524"/>
      <c r="N13" s="507"/>
      <c r="O13" s="510"/>
      <c r="P13" s="510"/>
      <c r="Q13" s="530"/>
      <c r="R13" s="539"/>
      <c r="S13" s="539"/>
      <c r="T13" s="50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60" customFormat="1" ht="238.5" customHeight="1" x14ac:dyDescent="0.2">
      <c r="A14" s="516"/>
      <c r="B14" s="499"/>
      <c r="C14" s="519"/>
      <c r="D14" s="519"/>
      <c r="E14" s="480"/>
      <c r="F14" s="480"/>
      <c r="G14" s="480"/>
      <c r="H14" s="483"/>
      <c r="I14" s="522"/>
      <c r="J14" s="528"/>
      <c r="K14" s="508"/>
      <c r="L14" s="508"/>
      <c r="M14" s="525"/>
      <c r="N14" s="508"/>
      <c r="O14" s="511"/>
      <c r="P14" s="511"/>
      <c r="Q14" s="531"/>
      <c r="R14" s="540"/>
      <c r="S14" s="540"/>
      <c r="T14" s="50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60" customFormat="1" ht="15" customHeight="1" x14ac:dyDescent="0.2">
      <c r="A15" s="514">
        <f>'Mapa Final'!A14</f>
        <v>2</v>
      </c>
      <c r="B15" s="498" t="str">
        <f>'Mapa Final'!B14</f>
        <v>Incumplimiento en las actividades propuestas en la matriz de comunicaciones.</v>
      </c>
      <c r="C15" s="517" t="str">
        <f>'Mapa Final'!C14</f>
        <v>Incumplimiento de las metas establecidas</v>
      </c>
      <c r="D15" s="517" t="str">
        <f>'Mapa Final'!D14</f>
        <v>Deficiencia en la planeación y diseño de planes de trabajo</v>
      </c>
      <c r="E15" s="478" t="str">
        <f>'Mapa Final'!E14</f>
        <v>Falta de seguimiento y control de las actividades programadas en el año</v>
      </c>
      <c r="F15" s="478" t="str">
        <f>'Mapa Final'!F14</f>
        <v>Posibilidad de incumplimiento de las metas establecidas debido a la falta de seguimiento y control de las actividades programadas en el año</v>
      </c>
      <c r="G15" s="478" t="str">
        <f>'Mapa Final'!G14</f>
        <v>Ejecución y Administración de Procesos</v>
      </c>
      <c r="H15" s="481" t="str">
        <f>'Mapa Final'!I14</f>
        <v>Baja</v>
      </c>
      <c r="I15" s="520" t="str">
        <f>'Mapa Final'!L14</f>
        <v>Leve</v>
      </c>
      <c r="J15" s="526" t="str">
        <f>'Mapa Final'!N14</f>
        <v>Bajo</v>
      </c>
      <c r="K15" s="506" t="str">
        <f>'Mapa Final'!AA14</f>
        <v>Baja</v>
      </c>
      <c r="L15" s="506" t="str">
        <f>'Mapa Final'!AE14</f>
        <v>Leve</v>
      </c>
      <c r="M15" s="523" t="str">
        <f>'Mapa Final'!AG14</f>
        <v>Bajo</v>
      </c>
      <c r="N15" s="506" t="str">
        <f>'Mapa Final'!AH14</f>
        <v>Aceptar</v>
      </c>
      <c r="O15" s="509"/>
      <c r="P15" s="509"/>
      <c r="Q15" s="529" t="s">
        <v>8</v>
      </c>
      <c r="R15" s="538">
        <v>44652</v>
      </c>
      <c r="S15" s="538">
        <v>44742</v>
      </c>
      <c r="T15" s="503" t="s">
        <v>559</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60" customFormat="1" ht="13.5" customHeight="1" x14ac:dyDescent="0.2">
      <c r="A16" s="515"/>
      <c r="B16" s="423"/>
      <c r="C16" s="518"/>
      <c r="D16" s="518"/>
      <c r="E16" s="479"/>
      <c r="F16" s="479"/>
      <c r="G16" s="479"/>
      <c r="H16" s="482"/>
      <c r="I16" s="521"/>
      <c r="J16" s="527"/>
      <c r="K16" s="507"/>
      <c r="L16" s="507"/>
      <c r="M16" s="524"/>
      <c r="N16" s="507"/>
      <c r="O16" s="510"/>
      <c r="P16" s="510"/>
      <c r="Q16" s="530"/>
      <c r="R16" s="539"/>
      <c r="S16" s="539"/>
      <c r="T16" s="50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60" customFormat="1" ht="13.5" customHeight="1" x14ac:dyDescent="0.2">
      <c r="A17" s="515"/>
      <c r="B17" s="423"/>
      <c r="C17" s="518"/>
      <c r="D17" s="518"/>
      <c r="E17" s="479"/>
      <c r="F17" s="479"/>
      <c r="G17" s="479"/>
      <c r="H17" s="482"/>
      <c r="I17" s="521"/>
      <c r="J17" s="527"/>
      <c r="K17" s="507"/>
      <c r="L17" s="507"/>
      <c r="M17" s="524"/>
      <c r="N17" s="507"/>
      <c r="O17" s="510"/>
      <c r="P17" s="510"/>
      <c r="Q17" s="530"/>
      <c r="R17" s="539"/>
      <c r="S17" s="539"/>
      <c r="T17" s="50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60" customFormat="1" ht="13.5" customHeight="1" x14ac:dyDescent="0.2">
      <c r="A18" s="515"/>
      <c r="B18" s="423"/>
      <c r="C18" s="518"/>
      <c r="D18" s="518"/>
      <c r="E18" s="479"/>
      <c r="F18" s="479"/>
      <c r="G18" s="479"/>
      <c r="H18" s="482"/>
      <c r="I18" s="521"/>
      <c r="J18" s="527"/>
      <c r="K18" s="507"/>
      <c r="L18" s="507"/>
      <c r="M18" s="524"/>
      <c r="N18" s="507"/>
      <c r="O18" s="510"/>
      <c r="P18" s="510"/>
      <c r="Q18" s="530"/>
      <c r="R18" s="539"/>
      <c r="S18" s="539"/>
      <c r="T18" s="50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60" customFormat="1" ht="255.75" customHeight="1" x14ac:dyDescent="0.2">
      <c r="A19" s="516"/>
      <c r="B19" s="499"/>
      <c r="C19" s="519"/>
      <c r="D19" s="519"/>
      <c r="E19" s="480"/>
      <c r="F19" s="480"/>
      <c r="G19" s="480"/>
      <c r="H19" s="483"/>
      <c r="I19" s="522"/>
      <c r="J19" s="528"/>
      <c r="K19" s="508"/>
      <c r="L19" s="508"/>
      <c r="M19" s="525"/>
      <c r="N19" s="508"/>
      <c r="O19" s="511"/>
      <c r="P19" s="511"/>
      <c r="Q19" s="531"/>
      <c r="R19" s="540"/>
      <c r="S19" s="540"/>
      <c r="T19" s="50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x14ac:dyDescent="0.25">
      <c r="A20" s="514">
        <f>'Mapa Final'!A15</f>
        <v>3</v>
      </c>
      <c r="B20" s="498" t="str">
        <f>'Mapa Final'!B15</f>
        <v>Inexactitud</v>
      </c>
      <c r="C20" s="517" t="str">
        <f>'Mapa Final'!C15</f>
        <v>Reputacional</v>
      </c>
      <c r="D20" s="517" t="str">
        <f>'Mapa Final'!D15</f>
        <v>No acudir a la fuente pertinente</v>
      </c>
      <c r="E20" s="478" t="str">
        <f>'Mapa Final'!E15</f>
        <v>No validar la informacion antes de su publicación</v>
      </c>
      <c r="F20" s="478" t="str">
        <f>'Mapa Final'!F15</f>
        <v>Posibilidad de afectacion reputacional por no validar la informacion antes de su publicacion</v>
      </c>
      <c r="G20" s="478" t="str">
        <f>'Mapa Final'!G15</f>
        <v>Ejecución y Administración de Procesos</v>
      </c>
      <c r="H20" s="481" t="str">
        <f>'Mapa Final'!I15</f>
        <v>Media</v>
      </c>
      <c r="I20" s="520" t="str">
        <f>'Mapa Final'!L15</f>
        <v>Moderado</v>
      </c>
      <c r="J20" s="526" t="str">
        <f>'Mapa Final'!N15</f>
        <v>Moderado</v>
      </c>
      <c r="K20" s="506" t="str">
        <f>'Mapa Final'!AA15</f>
        <v>Baja</v>
      </c>
      <c r="L20" s="506" t="str">
        <f>'Mapa Final'!AE15</f>
        <v>Moderado</v>
      </c>
      <c r="M20" s="523" t="str">
        <f>'Mapa Final'!AG15</f>
        <v>Moderado</v>
      </c>
      <c r="N20" s="506" t="str">
        <f>'Mapa Final'!AH15</f>
        <v>Aceptar</v>
      </c>
      <c r="O20" s="509"/>
      <c r="P20" s="509"/>
      <c r="Q20" s="529" t="s">
        <v>8</v>
      </c>
      <c r="R20" s="538">
        <v>44652</v>
      </c>
      <c r="S20" s="538">
        <v>44742</v>
      </c>
      <c r="T20" s="503" t="s">
        <v>559</v>
      </c>
      <c r="U20" s="35"/>
      <c r="V20" s="35"/>
    </row>
    <row r="21" spans="1:176" ht="14.45" customHeight="1" x14ac:dyDescent="0.25">
      <c r="A21" s="515"/>
      <c r="B21" s="423"/>
      <c r="C21" s="518"/>
      <c r="D21" s="518"/>
      <c r="E21" s="479"/>
      <c r="F21" s="479"/>
      <c r="G21" s="479"/>
      <c r="H21" s="482"/>
      <c r="I21" s="521"/>
      <c r="J21" s="527"/>
      <c r="K21" s="507"/>
      <c r="L21" s="507"/>
      <c r="M21" s="524"/>
      <c r="N21" s="507"/>
      <c r="O21" s="510"/>
      <c r="P21" s="510"/>
      <c r="Q21" s="530"/>
      <c r="R21" s="539"/>
      <c r="S21" s="539"/>
      <c r="T21" s="504"/>
      <c r="U21" s="35"/>
      <c r="V21" s="35"/>
    </row>
    <row r="22" spans="1:176" ht="14.45" customHeight="1" x14ac:dyDescent="0.25">
      <c r="A22" s="515"/>
      <c r="B22" s="423"/>
      <c r="C22" s="518"/>
      <c r="D22" s="518"/>
      <c r="E22" s="479"/>
      <c r="F22" s="479"/>
      <c r="G22" s="479"/>
      <c r="H22" s="482"/>
      <c r="I22" s="521"/>
      <c r="J22" s="527"/>
      <c r="K22" s="507"/>
      <c r="L22" s="507"/>
      <c r="M22" s="524"/>
      <c r="N22" s="507"/>
      <c r="O22" s="510"/>
      <c r="P22" s="510"/>
      <c r="Q22" s="530"/>
      <c r="R22" s="539"/>
      <c r="S22" s="539"/>
      <c r="T22" s="504"/>
      <c r="U22" s="35"/>
      <c r="V22" s="35"/>
    </row>
    <row r="23" spans="1:176" ht="14.45" customHeight="1" x14ac:dyDescent="0.25">
      <c r="A23" s="515"/>
      <c r="B23" s="423"/>
      <c r="C23" s="518"/>
      <c r="D23" s="518"/>
      <c r="E23" s="479"/>
      <c r="F23" s="479"/>
      <c r="G23" s="479"/>
      <c r="H23" s="482"/>
      <c r="I23" s="521"/>
      <c r="J23" s="527"/>
      <c r="K23" s="507"/>
      <c r="L23" s="507"/>
      <c r="M23" s="524"/>
      <c r="N23" s="507"/>
      <c r="O23" s="510"/>
      <c r="P23" s="510"/>
      <c r="Q23" s="530"/>
      <c r="R23" s="539"/>
      <c r="S23" s="539"/>
      <c r="T23" s="504"/>
      <c r="U23" s="35"/>
      <c r="V23" s="35"/>
    </row>
    <row r="24" spans="1:176" ht="307.5" customHeight="1" thickBot="1" x14ac:dyDescent="0.3">
      <c r="A24" s="516"/>
      <c r="B24" s="499"/>
      <c r="C24" s="519"/>
      <c r="D24" s="519"/>
      <c r="E24" s="480"/>
      <c r="F24" s="480"/>
      <c r="G24" s="480"/>
      <c r="H24" s="483"/>
      <c r="I24" s="522"/>
      <c r="J24" s="528"/>
      <c r="K24" s="508"/>
      <c r="L24" s="508"/>
      <c r="M24" s="525"/>
      <c r="N24" s="508"/>
      <c r="O24" s="511"/>
      <c r="P24" s="511"/>
      <c r="Q24" s="531"/>
      <c r="R24" s="540"/>
      <c r="S24" s="540"/>
      <c r="T24" s="505"/>
      <c r="U24" s="35"/>
      <c r="V24" s="35"/>
    </row>
    <row r="25" spans="1:176" ht="14.45" customHeight="1" x14ac:dyDescent="0.25">
      <c r="A25" s="514">
        <f>'Mapa Final'!A16</f>
        <v>5</v>
      </c>
      <c r="B25" s="498" t="str">
        <f>'Mapa Final'!B16</f>
        <v>Corrupción</v>
      </c>
      <c r="C25" s="517" t="str">
        <f>'Mapa Final'!C16</f>
        <v>Reputacional(Corrupción)</v>
      </c>
      <c r="D25" s="517" t="str">
        <f>'Mapa Final'!D16</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78" t="str">
        <f>'Mapa Final'!E16</f>
        <v xml:space="preserve">Carencia de transparencia, etica y valores . </v>
      </c>
      <c r="F25" s="478" t="str">
        <f>'Mapa Final'!F16</f>
        <v xml:space="preserve">Posibilidad de actos indebidos de  los servidores judiciales debido a  la carencia en transparencia, etica y valores </v>
      </c>
      <c r="G25" s="478" t="str">
        <f>'Mapa Final'!G16</f>
        <v>Fraude Interno</v>
      </c>
      <c r="H25" s="481" t="str">
        <f>'Mapa Final'!I16</f>
        <v>Muy Alta</v>
      </c>
      <c r="I25" s="520" t="str">
        <f>'Mapa Final'!L16</f>
        <v>Mayor</v>
      </c>
      <c r="J25" s="526" t="str">
        <f>'Mapa Final'!N16</f>
        <v xml:space="preserve">Alto </v>
      </c>
      <c r="K25" s="506" t="str">
        <f>'Mapa Final'!AA16</f>
        <v>Media</v>
      </c>
      <c r="L25" s="506" t="str">
        <f>'Mapa Final'!AE16</f>
        <v>Mayor</v>
      </c>
      <c r="M25" s="523" t="str">
        <f>'Mapa Final'!AG16</f>
        <v xml:space="preserve">Alto </v>
      </c>
      <c r="N25" s="506" t="str">
        <f>'Mapa Final'!AH16</f>
        <v>Reducir(mitigar)</v>
      </c>
      <c r="O25" s="509"/>
      <c r="P25" s="509"/>
      <c r="Q25" s="529" t="s">
        <v>8</v>
      </c>
      <c r="R25" s="538">
        <v>44652</v>
      </c>
      <c r="S25" s="538">
        <v>44742</v>
      </c>
      <c r="T25" s="503" t="s">
        <v>560</v>
      </c>
    </row>
    <row r="26" spans="1:176" ht="14.45" customHeight="1" x14ac:dyDescent="0.25">
      <c r="A26" s="515"/>
      <c r="B26" s="423"/>
      <c r="C26" s="518"/>
      <c r="D26" s="518"/>
      <c r="E26" s="479"/>
      <c r="F26" s="479"/>
      <c r="G26" s="479"/>
      <c r="H26" s="482"/>
      <c r="I26" s="521"/>
      <c r="J26" s="527"/>
      <c r="K26" s="507"/>
      <c r="L26" s="507"/>
      <c r="M26" s="524"/>
      <c r="N26" s="507"/>
      <c r="O26" s="510"/>
      <c r="P26" s="510"/>
      <c r="Q26" s="530"/>
      <c r="R26" s="539"/>
      <c r="S26" s="539"/>
      <c r="T26" s="504"/>
    </row>
    <row r="27" spans="1:176" ht="14.45" customHeight="1" x14ac:dyDescent="0.25">
      <c r="A27" s="515"/>
      <c r="B27" s="423"/>
      <c r="C27" s="518"/>
      <c r="D27" s="518"/>
      <c r="E27" s="479"/>
      <c r="F27" s="479"/>
      <c r="G27" s="479"/>
      <c r="H27" s="482"/>
      <c r="I27" s="521"/>
      <c r="J27" s="527"/>
      <c r="K27" s="507"/>
      <c r="L27" s="507"/>
      <c r="M27" s="524"/>
      <c r="N27" s="507"/>
      <c r="O27" s="510"/>
      <c r="P27" s="510"/>
      <c r="Q27" s="530"/>
      <c r="R27" s="539"/>
      <c r="S27" s="539"/>
      <c r="T27" s="504"/>
    </row>
    <row r="28" spans="1:176" ht="14.45" customHeight="1" x14ac:dyDescent="0.25">
      <c r="A28" s="515"/>
      <c r="B28" s="423"/>
      <c r="C28" s="518"/>
      <c r="D28" s="518"/>
      <c r="E28" s="479"/>
      <c r="F28" s="479"/>
      <c r="G28" s="479"/>
      <c r="H28" s="482"/>
      <c r="I28" s="521"/>
      <c r="J28" s="527"/>
      <c r="K28" s="507"/>
      <c r="L28" s="507"/>
      <c r="M28" s="524"/>
      <c r="N28" s="507"/>
      <c r="O28" s="510"/>
      <c r="P28" s="510"/>
      <c r="Q28" s="530"/>
      <c r="R28" s="539"/>
      <c r="S28" s="539"/>
      <c r="T28" s="504"/>
    </row>
    <row r="29" spans="1:176" ht="277.5" customHeight="1" x14ac:dyDescent="0.25">
      <c r="A29" s="516"/>
      <c r="B29" s="499"/>
      <c r="C29" s="519"/>
      <c r="D29" s="519"/>
      <c r="E29" s="480"/>
      <c r="F29" s="480"/>
      <c r="G29" s="480"/>
      <c r="H29" s="483"/>
      <c r="I29" s="522"/>
      <c r="J29" s="528"/>
      <c r="K29" s="508"/>
      <c r="L29" s="508"/>
      <c r="M29" s="525"/>
      <c r="N29" s="508"/>
      <c r="O29" s="511"/>
      <c r="P29" s="511"/>
      <c r="Q29" s="531"/>
      <c r="R29" s="540"/>
      <c r="S29" s="540"/>
      <c r="T29" s="505"/>
    </row>
    <row r="30" spans="1:176" x14ac:dyDescent="0.25">
      <c r="A30" s="514">
        <f>'Mapa Final'!A21</f>
        <v>6</v>
      </c>
      <c r="B30" s="498" t="str">
        <f>'Mapa Final'!B21</f>
        <v>Interrupción o demora en el Servicio Público de Administrar  Justicia.</v>
      </c>
      <c r="C30" s="517" t="str">
        <f>'Mapa Final'!C21</f>
        <v>Afectación en la Prestación del Servicio de Justicia</v>
      </c>
      <c r="D30" s="517" t="str">
        <f>'Mapa Final'!D21</f>
        <v>1. Paros que afecten la prestación del servicio.  
2. Huelgas, protestas ciudadana
3. Disturbios o hechos violentos
4.Pandemia
5.Emergencias Ambientales</v>
      </c>
      <c r="E30" s="478" t="str">
        <f>'Mapa Final'!E21</f>
        <v>Suceso de fuerza mayor que imposibilitan la gestión judicial</v>
      </c>
      <c r="F30" s="478" t="str">
        <f>'Mapa Final'!F21</f>
        <v>Posibilidad de  afectación en la Prestación del Servicio de Justicia debido a un suceso de fuerza mayor que imposibilita la gestión judicial</v>
      </c>
      <c r="G30" s="478" t="str">
        <f>'Mapa Final'!G21</f>
        <v>Usuarios, productos y prácticas organizacionales</v>
      </c>
      <c r="H30" s="481" t="str">
        <f>'Mapa Final'!I21</f>
        <v>Muy Alta</v>
      </c>
      <c r="I30" s="520" t="str">
        <f>'Mapa Final'!L21</f>
        <v>Moderado</v>
      </c>
      <c r="J30" s="526" t="str">
        <f>'Mapa Final'!N21</f>
        <v xml:space="preserve">Alto </v>
      </c>
      <c r="K30" s="506" t="str">
        <f>'Mapa Final'!AA21</f>
        <v>Media</v>
      </c>
      <c r="L30" s="506" t="str">
        <f>'Mapa Final'!AE21</f>
        <v>Moderado</v>
      </c>
      <c r="M30" s="523" t="str">
        <f>'Mapa Final'!AG21</f>
        <v>Moderado</v>
      </c>
      <c r="N30" s="506" t="str">
        <f>'Mapa Final'!AH21</f>
        <v>Aceptar</v>
      </c>
      <c r="O30" s="509"/>
      <c r="P30" s="509"/>
      <c r="Q30" s="529" t="s">
        <v>8</v>
      </c>
      <c r="R30" s="538">
        <v>44652</v>
      </c>
      <c r="S30" s="541">
        <v>44652</v>
      </c>
      <c r="T30" s="503" t="s">
        <v>559</v>
      </c>
    </row>
    <row r="31" spans="1:176" ht="14.45" customHeight="1" x14ac:dyDescent="0.25">
      <c r="A31" s="515"/>
      <c r="B31" s="423"/>
      <c r="C31" s="518"/>
      <c r="D31" s="518"/>
      <c r="E31" s="479"/>
      <c r="F31" s="479"/>
      <c r="G31" s="479"/>
      <c r="H31" s="482"/>
      <c r="I31" s="521"/>
      <c r="J31" s="527"/>
      <c r="K31" s="507"/>
      <c r="L31" s="507"/>
      <c r="M31" s="524"/>
      <c r="N31" s="507"/>
      <c r="O31" s="510"/>
      <c r="P31" s="510"/>
      <c r="Q31" s="530"/>
      <c r="R31" s="539"/>
      <c r="S31" s="542"/>
      <c r="T31" s="504"/>
    </row>
    <row r="32" spans="1:176" ht="14.45" customHeight="1" x14ac:dyDescent="0.25">
      <c r="A32" s="515"/>
      <c r="B32" s="423"/>
      <c r="C32" s="518"/>
      <c r="D32" s="518"/>
      <c r="E32" s="479"/>
      <c r="F32" s="479"/>
      <c r="G32" s="479"/>
      <c r="H32" s="482"/>
      <c r="I32" s="521"/>
      <c r="J32" s="527"/>
      <c r="K32" s="507"/>
      <c r="L32" s="507"/>
      <c r="M32" s="524"/>
      <c r="N32" s="507"/>
      <c r="O32" s="510"/>
      <c r="P32" s="510"/>
      <c r="Q32" s="530"/>
      <c r="R32" s="539"/>
      <c r="S32" s="542"/>
      <c r="T32" s="504"/>
    </row>
    <row r="33" spans="1:20" ht="14.45" customHeight="1" x14ac:dyDescent="0.25">
      <c r="A33" s="515"/>
      <c r="B33" s="423"/>
      <c r="C33" s="518"/>
      <c r="D33" s="518"/>
      <c r="E33" s="479"/>
      <c r="F33" s="479"/>
      <c r="G33" s="479"/>
      <c r="H33" s="482"/>
      <c r="I33" s="521"/>
      <c r="J33" s="527"/>
      <c r="K33" s="507"/>
      <c r="L33" s="507"/>
      <c r="M33" s="524"/>
      <c r="N33" s="507"/>
      <c r="O33" s="510"/>
      <c r="P33" s="510"/>
      <c r="Q33" s="530"/>
      <c r="R33" s="539"/>
      <c r="S33" s="542"/>
      <c r="T33" s="504"/>
    </row>
    <row r="34" spans="1:20" ht="102.75" customHeight="1" x14ac:dyDescent="0.25">
      <c r="A34" s="516"/>
      <c r="B34" s="499"/>
      <c r="C34" s="519"/>
      <c r="D34" s="519"/>
      <c r="E34" s="480"/>
      <c r="F34" s="480"/>
      <c r="G34" s="480"/>
      <c r="H34" s="483"/>
      <c r="I34" s="522"/>
      <c r="J34" s="528"/>
      <c r="K34" s="508"/>
      <c r="L34" s="508"/>
      <c r="M34" s="525"/>
      <c r="N34" s="508"/>
      <c r="O34" s="511"/>
      <c r="P34" s="511"/>
      <c r="Q34" s="531"/>
      <c r="R34" s="540"/>
      <c r="S34" s="543"/>
      <c r="T34" s="505"/>
    </row>
    <row r="35" spans="1:20" ht="14.45" customHeight="1" x14ac:dyDescent="0.25">
      <c r="A35" s="514">
        <f>'Mapa Final'!A26</f>
        <v>7</v>
      </c>
      <c r="B35" s="498" t="str">
        <f>'Mapa Final'!B26</f>
        <v>Inaplicabilidad de la normavidad ambiental vigente</v>
      </c>
      <c r="C35" s="517" t="str">
        <f>'Mapa Final'!C26</f>
        <v xml:space="preserve"> Afectación Ambiental</v>
      </c>
      <c r="D35" s="517" t="str">
        <f>'Mapa Final'!D26</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8" t="str">
        <f>'Mapa Final'!E26</f>
        <v>Desconocimiento de los lineamientos ambientales y normatividad  ambiental vigente</v>
      </c>
      <c r="F35" s="478" t="str">
        <f>'Mapa Final'!F26</f>
        <v>Posibilidad de afectación ambiental debido al desconocimiento de las lineamientos ambientales y normatividad ambiental vigente</v>
      </c>
      <c r="G35" s="478" t="str">
        <f>'Mapa Final'!G26</f>
        <v>Eventos Ambientales Internos</v>
      </c>
      <c r="H35" s="481" t="str">
        <f>'Mapa Final'!I26</f>
        <v>Media</v>
      </c>
      <c r="I35" s="520" t="str">
        <f>'Mapa Final'!L26</f>
        <v>Moderado</v>
      </c>
      <c r="J35" s="526" t="str">
        <f>'Mapa Final'!N26</f>
        <v>Moderado</v>
      </c>
      <c r="K35" s="506" t="str">
        <f>'Mapa Final'!AA26</f>
        <v>Baja</v>
      </c>
      <c r="L35" s="506" t="str">
        <f>'Mapa Final'!AE26</f>
        <v>Moderado</v>
      </c>
      <c r="M35" s="523" t="str">
        <f>'Mapa Final'!AG26</f>
        <v>Moderado</v>
      </c>
      <c r="N35" s="506" t="str">
        <f>'Mapa Final'!AH26</f>
        <v>Aceptar</v>
      </c>
      <c r="O35" s="509"/>
      <c r="P35" s="509"/>
      <c r="Q35" s="529" t="s">
        <v>8</v>
      </c>
      <c r="R35" s="538">
        <v>44652</v>
      </c>
      <c r="S35" s="538">
        <v>44742</v>
      </c>
      <c r="T35" s="503" t="s">
        <v>559</v>
      </c>
    </row>
    <row r="36" spans="1:20" ht="14.45" customHeight="1" x14ac:dyDescent="0.25">
      <c r="A36" s="515"/>
      <c r="B36" s="423"/>
      <c r="C36" s="518"/>
      <c r="D36" s="518"/>
      <c r="E36" s="479"/>
      <c r="F36" s="479"/>
      <c r="G36" s="479"/>
      <c r="H36" s="482"/>
      <c r="I36" s="521"/>
      <c r="J36" s="527"/>
      <c r="K36" s="507"/>
      <c r="L36" s="507"/>
      <c r="M36" s="524"/>
      <c r="N36" s="507"/>
      <c r="O36" s="510"/>
      <c r="P36" s="510"/>
      <c r="Q36" s="530"/>
      <c r="R36" s="539"/>
      <c r="S36" s="539"/>
      <c r="T36" s="504"/>
    </row>
    <row r="37" spans="1:20" ht="14.45" customHeight="1" x14ac:dyDescent="0.25">
      <c r="A37" s="515"/>
      <c r="B37" s="423"/>
      <c r="C37" s="518"/>
      <c r="D37" s="518"/>
      <c r="E37" s="479"/>
      <c r="F37" s="479"/>
      <c r="G37" s="479"/>
      <c r="H37" s="482"/>
      <c r="I37" s="521"/>
      <c r="J37" s="527"/>
      <c r="K37" s="507"/>
      <c r="L37" s="507"/>
      <c r="M37" s="524"/>
      <c r="N37" s="507"/>
      <c r="O37" s="510"/>
      <c r="P37" s="510"/>
      <c r="Q37" s="530"/>
      <c r="R37" s="539"/>
      <c r="S37" s="539"/>
      <c r="T37" s="504"/>
    </row>
    <row r="38" spans="1:20" ht="14.45" customHeight="1" x14ac:dyDescent="0.25">
      <c r="A38" s="515"/>
      <c r="B38" s="423"/>
      <c r="C38" s="518"/>
      <c r="D38" s="518"/>
      <c r="E38" s="479"/>
      <c r="F38" s="479"/>
      <c r="G38" s="479"/>
      <c r="H38" s="482"/>
      <c r="I38" s="521"/>
      <c r="J38" s="527"/>
      <c r="K38" s="507"/>
      <c r="L38" s="507"/>
      <c r="M38" s="524"/>
      <c r="N38" s="507"/>
      <c r="O38" s="510"/>
      <c r="P38" s="510"/>
      <c r="Q38" s="530"/>
      <c r="R38" s="539"/>
      <c r="S38" s="539"/>
      <c r="T38" s="504"/>
    </row>
    <row r="39" spans="1:20" ht="278.25" customHeight="1" x14ac:dyDescent="0.25">
      <c r="A39" s="516"/>
      <c r="B39" s="499"/>
      <c r="C39" s="519"/>
      <c r="D39" s="519"/>
      <c r="E39" s="480"/>
      <c r="F39" s="480"/>
      <c r="G39" s="480"/>
      <c r="H39" s="483"/>
      <c r="I39" s="522"/>
      <c r="J39" s="528"/>
      <c r="K39" s="508"/>
      <c r="L39" s="508"/>
      <c r="M39" s="525"/>
      <c r="N39" s="508"/>
      <c r="O39" s="511"/>
      <c r="P39" s="511"/>
      <c r="Q39" s="531"/>
      <c r="R39" s="540"/>
      <c r="S39" s="540"/>
      <c r="T39" s="505"/>
    </row>
  </sheetData>
  <mergeCells count="13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R35:R39"/>
    <mergeCell ref="S35:S39"/>
    <mergeCell ref="T35:T39"/>
    <mergeCell ref="J35:J39"/>
    <mergeCell ref="K35:K39"/>
    <mergeCell ref="L35:L39"/>
    <mergeCell ref="M35:M39"/>
    <mergeCell ref="N35:N39"/>
    <mergeCell ref="O35:O39"/>
  </mergeCells>
  <conditionalFormatting sqref="D8:G8 H7 H40:J1048576 A7:B7">
    <cfRule type="containsText" dxfId="1118" priority="378" operator="containsText" text="3- Moderado">
      <formula>NOT(ISERROR(SEARCH("3- Moderado",A7)))</formula>
    </cfRule>
    <cfRule type="containsText" dxfId="1117" priority="379" operator="containsText" text="6- Moderado">
      <formula>NOT(ISERROR(SEARCH("6- Moderado",A7)))</formula>
    </cfRule>
    <cfRule type="containsText" dxfId="1116" priority="380" operator="containsText" text="4- Moderado">
      <formula>NOT(ISERROR(SEARCH("4- Moderado",A7)))</formula>
    </cfRule>
    <cfRule type="containsText" dxfId="1115" priority="381" operator="containsText" text="3- Bajo">
      <formula>NOT(ISERROR(SEARCH("3- Bajo",A7)))</formula>
    </cfRule>
    <cfRule type="containsText" dxfId="1114" priority="382" operator="containsText" text="4- Bajo">
      <formula>NOT(ISERROR(SEARCH("4- Bajo",A7)))</formula>
    </cfRule>
    <cfRule type="containsText" dxfId="1113" priority="383" operator="containsText" text="1- Bajo">
      <formula>NOT(ISERROR(SEARCH("1- Bajo",A7)))</formula>
    </cfRule>
  </conditionalFormatting>
  <conditionalFormatting sqref="H8:J8">
    <cfRule type="containsText" dxfId="1112" priority="371" operator="containsText" text="3- Moderado">
      <formula>NOT(ISERROR(SEARCH("3- Moderado",H8)))</formula>
    </cfRule>
    <cfRule type="containsText" dxfId="1111" priority="372" operator="containsText" text="6- Moderado">
      <formula>NOT(ISERROR(SEARCH("6- Moderado",H8)))</formula>
    </cfRule>
    <cfRule type="containsText" dxfId="1110" priority="373" operator="containsText" text="4- Moderado">
      <formula>NOT(ISERROR(SEARCH("4- Moderado",H8)))</formula>
    </cfRule>
    <cfRule type="containsText" dxfId="1109" priority="374" operator="containsText" text="3- Bajo">
      <formula>NOT(ISERROR(SEARCH("3- Bajo",H8)))</formula>
    </cfRule>
    <cfRule type="containsText" dxfId="1108" priority="375" operator="containsText" text="4- Bajo">
      <formula>NOT(ISERROR(SEARCH("4- Bajo",H8)))</formula>
    </cfRule>
    <cfRule type="containsText" dxfId="1107" priority="377" operator="containsText" text="1- Bajo">
      <formula>NOT(ISERROR(SEARCH("1- Bajo",H8)))</formula>
    </cfRule>
  </conditionalFormatting>
  <conditionalFormatting sqref="J8 J40:J1048576">
    <cfRule type="containsText" dxfId="1106" priority="360" operator="containsText" text="25- Extremo">
      <formula>NOT(ISERROR(SEARCH("25- Extremo",J8)))</formula>
    </cfRule>
    <cfRule type="containsText" dxfId="1105" priority="361" operator="containsText" text="20- Extremo">
      <formula>NOT(ISERROR(SEARCH("20- Extremo",J8)))</formula>
    </cfRule>
    <cfRule type="containsText" dxfId="1104" priority="362" operator="containsText" text="15- Extremo">
      <formula>NOT(ISERROR(SEARCH("15- Extremo",J8)))</formula>
    </cfRule>
    <cfRule type="containsText" dxfId="1103" priority="363" operator="containsText" text="10- Extremo">
      <formula>NOT(ISERROR(SEARCH("10- Extremo",J8)))</formula>
    </cfRule>
    <cfRule type="containsText" dxfId="1102" priority="364" operator="containsText" text="5- Extremo">
      <formula>NOT(ISERROR(SEARCH("5- Extremo",J8)))</formula>
    </cfRule>
    <cfRule type="containsText" dxfId="1101" priority="365" operator="containsText" text="12- Alto">
      <formula>NOT(ISERROR(SEARCH("12- Alto",J8)))</formula>
    </cfRule>
    <cfRule type="containsText" dxfId="1100" priority="366" operator="containsText" text="10- Alto">
      <formula>NOT(ISERROR(SEARCH("10- Alto",J8)))</formula>
    </cfRule>
    <cfRule type="containsText" dxfId="1099" priority="367" operator="containsText" text="9- Alto">
      <formula>NOT(ISERROR(SEARCH("9- Alto",J8)))</formula>
    </cfRule>
    <cfRule type="containsText" dxfId="1098" priority="368" operator="containsText" text="8- Alto">
      <formula>NOT(ISERROR(SEARCH("8- Alto",J8)))</formula>
    </cfRule>
    <cfRule type="containsText" dxfId="1097" priority="369" operator="containsText" text="5- Alto">
      <formula>NOT(ISERROR(SEARCH("5- Alto",J8)))</formula>
    </cfRule>
    <cfRule type="containsText" dxfId="1096" priority="370" operator="containsText" text="4- Alto">
      <formula>NOT(ISERROR(SEARCH("4- Alto",J8)))</formula>
    </cfRule>
    <cfRule type="containsText" dxfId="1095" priority="376" operator="containsText" text="2- Bajo">
      <formula>NOT(ISERROR(SEARCH("2- Bajo",J8)))</formula>
    </cfRule>
  </conditionalFormatting>
  <conditionalFormatting sqref="K10:L10 K15:L15 K20:L20">
    <cfRule type="containsText" dxfId="1094" priority="354" operator="containsText" text="3- Moderado">
      <formula>NOT(ISERROR(SEARCH("3- Moderado",K10)))</formula>
    </cfRule>
    <cfRule type="containsText" dxfId="1093" priority="355" operator="containsText" text="6- Moderado">
      <formula>NOT(ISERROR(SEARCH("6- Moderado",K10)))</formula>
    </cfRule>
    <cfRule type="containsText" dxfId="1092" priority="356" operator="containsText" text="4- Moderado">
      <formula>NOT(ISERROR(SEARCH("4- Moderado",K10)))</formula>
    </cfRule>
    <cfRule type="containsText" dxfId="1091" priority="357" operator="containsText" text="3- Bajo">
      <formula>NOT(ISERROR(SEARCH("3- Bajo",K10)))</formula>
    </cfRule>
    <cfRule type="containsText" dxfId="1090" priority="358" operator="containsText" text="4- Bajo">
      <formula>NOT(ISERROR(SEARCH("4- Bajo",K10)))</formula>
    </cfRule>
    <cfRule type="containsText" dxfId="1089" priority="359" operator="containsText" text="1- Bajo">
      <formula>NOT(ISERROR(SEARCH("1- Bajo",K10)))</formula>
    </cfRule>
  </conditionalFormatting>
  <conditionalFormatting sqref="H10:I10 H15:I15 H20:I20">
    <cfRule type="containsText" dxfId="1088" priority="348" operator="containsText" text="3- Moderado">
      <formula>NOT(ISERROR(SEARCH("3- Moderado",H10)))</formula>
    </cfRule>
    <cfRule type="containsText" dxfId="1087" priority="349" operator="containsText" text="6- Moderado">
      <formula>NOT(ISERROR(SEARCH("6- Moderado",H10)))</formula>
    </cfRule>
    <cfRule type="containsText" dxfId="1086" priority="350" operator="containsText" text="4- Moderado">
      <formula>NOT(ISERROR(SEARCH("4- Moderado",H10)))</formula>
    </cfRule>
    <cfRule type="containsText" dxfId="1085" priority="351" operator="containsText" text="3- Bajo">
      <formula>NOT(ISERROR(SEARCH("3- Bajo",H10)))</formula>
    </cfRule>
    <cfRule type="containsText" dxfId="1084" priority="352" operator="containsText" text="4- Bajo">
      <formula>NOT(ISERROR(SEARCH("4- Bajo",H10)))</formula>
    </cfRule>
    <cfRule type="containsText" dxfId="1083" priority="353" operator="containsText" text="1- Bajo">
      <formula>NOT(ISERROR(SEARCH("1- Bajo",H10)))</formula>
    </cfRule>
  </conditionalFormatting>
  <conditionalFormatting sqref="A10:E10 E15 A15:B15 B20 B25 B30 B35">
    <cfRule type="containsText" dxfId="1082" priority="342" operator="containsText" text="3- Moderado">
      <formula>NOT(ISERROR(SEARCH("3- Moderado",A10)))</formula>
    </cfRule>
    <cfRule type="containsText" dxfId="1081" priority="343" operator="containsText" text="6- Moderado">
      <formula>NOT(ISERROR(SEARCH("6- Moderado",A10)))</formula>
    </cfRule>
    <cfRule type="containsText" dxfId="1080" priority="344" operator="containsText" text="4- Moderado">
      <formula>NOT(ISERROR(SEARCH("4- Moderado",A10)))</formula>
    </cfRule>
    <cfRule type="containsText" dxfId="1079" priority="345" operator="containsText" text="3- Bajo">
      <formula>NOT(ISERROR(SEARCH("3- Bajo",A10)))</formula>
    </cfRule>
    <cfRule type="containsText" dxfId="1078" priority="346" operator="containsText" text="4- Bajo">
      <formula>NOT(ISERROR(SEARCH("4- Bajo",A10)))</formula>
    </cfRule>
    <cfRule type="containsText" dxfId="1077" priority="347" operator="containsText" text="1- Bajo">
      <formula>NOT(ISERROR(SEARCH("1- Bajo",A10)))</formula>
    </cfRule>
  </conditionalFormatting>
  <conditionalFormatting sqref="F10:G10 F15:G15">
    <cfRule type="containsText" dxfId="1076" priority="336" operator="containsText" text="3- Moderado">
      <formula>NOT(ISERROR(SEARCH("3- Moderado",F10)))</formula>
    </cfRule>
    <cfRule type="containsText" dxfId="1075" priority="337" operator="containsText" text="6- Moderado">
      <formula>NOT(ISERROR(SEARCH("6- Moderado",F10)))</formula>
    </cfRule>
    <cfRule type="containsText" dxfId="1074" priority="338" operator="containsText" text="4- Moderado">
      <formula>NOT(ISERROR(SEARCH("4- Moderado",F10)))</formula>
    </cfRule>
    <cfRule type="containsText" dxfId="1073" priority="339" operator="containsText" text="3- Bajo">
      <formula>NOT(ISERROR(SEARCH("3- Bajo",F10)))</formula>
    </cfRule>
    <cfRule type="containsText" dxfId="1072" priority="340" operator="containsText" text="4- Bajo">
      <formula>NOT(ISERROR(SEARCH("4- Bajo",F10)))</formula>
    </cfRule>
    <cfRule type="containsText" dxfId="1071" priority="341" operator="containsText" text="1- Bajo">
      <formula>NOT(ISERROR(SEARCH("1- Bajo",F10)))</formula>
    </cfRule>
  </conditionalFormatting>
  <conditionalFormatting sqref="K8">
    <cfRule type="containsText" dxfId="1070" priority="330" operator="containsText" text="3- Moderado">
      <formula>NOT(ISERROR(SEARCH("3- Moderado",K8)))</formula>
    </cfRule>
    <cfRule type="containsText" dxfId="1069" priority="331" operator="containsText" text="6- Moderado">
      <formula>NOT(ISERROR(SEARCH("6- Moderado",K8)))</formula>
    </cfRule>
    <cfRule type="containsText" dxfId="1068" priority="332" operator="containsText" text="4- Moderado">
      <formula>NOT(ISERROR(SEARCH("4- Moderado",K8)))</formula>
    </cfRule>
    <cfRule type="containsText" dxfId="1067" priority="333" operator="containsText" text="3- Bajo">
      <formula>NOT(ISERROR(SEARCH("3- Bajo",K8)))</formula>
    </cfRule>
    <cfRule type="containsText" dxfId="1066" priority="334" operator="containsText" text="4- Bajo">
      <formula>NOT(ISERROR(SEARCH("4- Bajo",K8)))</formula>
    </cfRule>
    <cfRule type="containsText" dxfId="1065" priority="335" operator="containsText" text="1- Bajo">
      <formula>NOT(ISERROR(SEARCH("1- Bajo",K8)))</formula>
    </cfRule>
  </conditionalFormatting>
  <conditionalFormatting sqref="L8">
    <cfRule type="containsText" dxfId="1064" priority="324" operator="containsText" text="3- Moderado">
      <formula>NOT(ISERROR(SEARCH("3- Moderado",L8)))</formula>
    </cfRule>
    <cfRule type="containsText" dxfId="1063" priority="325" operator="containsText" text="6- Moderado">
      <formula>NOT(ISERROR(SEARCH("6- Moderado",L8)))</formula>
    </cfRule>
    <cfRule type="containsText" dxfId="1062" priority="326" operator="containsText" text="4- Moderado">
      <formula>NOT(ISERROR(SEARCH("4- Moderado",L8)))</formula>
    </cfRule>
    <cfRule type="containsText" dxfId="1061" priority="327" operator="containsText" text="3- Bajo">
      <formula>NOT(ISERROR(SEARCH("3- Bajo",L8)))</formula>
    </cfRule>
    <cfRule type="containsText" dxfId="1060" priority="328" operator="containsText" text="4- Bajo">
      <formula>NOT(ISERROR(SEARCH("4- Bajo",L8)))</formula>
    </cfRule>
    <cfRule type="containsText" dxfId="1059" priority="329" operator="containsText" text="1- Bajo">
      <formula>NOT(ISERROR(SEARCH("1- Bajo",L8)))</formula>
    </cfRule>
  </conditionalFormatting>
  <conditionalFormatting sqref="M8">
    <cfRule type="containsText" dxfId="1058" priority="318" operator="containsText" text="3- Moderado">
      <formula>NOT(ISERROR(SEARCH("3- Moderado",M8)))</formula>
    </cfRule>
    <cfRule type="containsText" dxfId="1057" priority="319" operator="containsText" text="6- Moderado">
      <formula>NOT(ISERROR(SEARCH("6- Moderado",M8)))</formula>
    </cfRule>
    <cfRule type="containsText" dxfId="1056" priority="320" operator="containsText" text="4- Moderado">
      <formula>NOT(ISERROR(SEARCH("4- Moderado",M8)))</formula>
    </cfRule>
    <cfRule type="containsText" dxfId="1055" priority="321" operator="containsText" text="3- Bajo">
      <formula>NOT(ISERROR(SEARCH("3- Bajo",M8)))</formula>
    </cfRule>
    <cfRule type="containsText" dxfId="1054" priority="322" operator="containsText" text="4- Bajo">
      <formula>NOT(ISERROR(SEARCH("4- Bajo",M8)))</formula>
    </cfRule>
    <cfRule type="containsText" dxfId="1053" priority="323" operator="containsText" text="1- Bajo">
      <formula>NOT(ISERROR(SEARCH("1- Bajo",M8)))</formula>
    </cfRule>
  </conditionalFormatting>
  <conditionalFormatting sqref="J10:J24">
    <cfRule type="containsText" dxfId="1052" priority="313" operator="containsText" text="Bajo">
      <formula>NOT(ISERROR(SEARCH("Bajo",J10)))</formula>
    </cfRule>
    <cfRule type="containsText" dxfId="1051" priority="314" operator="containsText" text="Moderado">
      <formula>NOT(ISERROR(SEARCH("Moderado",J10)))</formula>
    </cfRule>
    <cfRule type="containsText" dxfId="1050" priority="315" operator="containsText" text="Alto">
      <formula>NOT(ISERROR(SEARCH("Alto",J10)))</formula>
    </cfRule>
    <cfRule type="containsText" dxfId="1049" priority="316" operator="containsText" text="Extremo">
      <formula>NOT(ISERROR(SEARCH("Extremo",J10)))</formula>
    </cfRule>
    <cfRule type="colorScale" priority="317">
      <colorScale>
        <cfvo type="min"/>
        <cfvo type="max"/>
        <color rgb="FFFF7128"/>
        <color rgb="FFFFEF9C"/>
      </colorScale>
    </cfRule>
  </conditionalFormatting>
  <conditionalFormatting sqref="M10:M24">
    <cfRule type="containsText" dxfId="1048" priority="288" operator="containsText" text="Moderado">
      <formula>NOT(ISERROR(SEARCH("Moderado",M10)))</formula>
    </cfRule>
    <cfRule type="containsText" dxfId="1047" priority="308" operator="containsText" text="Bajo">
      <formula>NOT(ISERROR(SEARCH("Bajo",M10)))</formula>
    </cfRule>
    <cfRule type="containsText" dxfId="1046" priority="309" operator="containsText" text="Moderado">
      <formula>NOT(ISERROR(SEARCH("Moderado",M10)))</formula>
    </cfRule>
    <cfRule type="containsText" dxfId="1045" priority="310" operator="containsText" text="Alto">
      <formula>NOT(ISERROR(SEARCH("Alto",M10)))</formula>
    </cfRule>
    <cfRule type="containsText" dxfId="1044" priority="311" operator="containsText" text="Extremo">
      <formula>NOT(ISERROR(SEARCH("Extremo",M10)))</formula>
    </cfRule>
    <cfRule type="colorScale" priority="312">
      <colorScale>
        <cfvo type="min"/>
        <cfvo type="max"/>
        <color rgb="FFFF7128"/>
        <color rgb="FFFFEF9C"/>
      </colorScale>
    </cfRule>
  </conditionalFormatting>
  <conditionalFormatting sqref="N10 N15 N20">
    <cfRule type="containsText" dxfId="1043" priority="302" operator="containsText" text="3- Moderado">
      <formula>NOT(ISERROR(SEARCH("3- Moderado",N10)))</formula>
    </cfRule>
    <cfRule type="containsText" dxfId="1042" priority="303" operator="containsText" text="6- Moderado">
      <formula>NOT(ISERROR(SEARCH("6- Moderado",N10)))</formula>
    </cfRule>
    <cfRule type="containsText" dxfId="1041" priority="304" operator="containsText" text="4- Moderado">
      <formula>NOT(ISERROR(SEARCH("4- Moderado",N10)))</formula>
    </cfRule>
    <cfRule type="containsText" dxfId="1040" priority="305" operator="containsText" text="3- Bajo">
      <formula>NOT(ISERROR(SEARCH("3- Bajo",N10)))</formula>
    </cfRule>
    <cfRule type="containsText" dxfId="1039" priority="306" operator="containsText" text="4- Bajo">
      <formula>NOT(ISERROR(SEARCH("4- Bajo",N10)))</formula>
    </cfRule>
    <cfRule type="containsText" dxfId="1038" priority="307" operator="containsText" text="1- Bajo">
      <formula>NOT(ISERROR(SEARCH("1- Bajo",N10)))</formula>
    </cfRule>
  </conditionalFormatting>
  <conditionalFormatting sqref="H10:H24">
    <cfRule type="containsText" dxfId="1037" priority="289" operator="containsText" text="Muy Alta">
      <formula>NOT(ISERROR(SEARCH("Muy Alta",H10)))</formula>
    </cfRule>
    <cfRule type="containsText" dxfId="1036" priority="290" operator="containsText" text="Alta">
      <formula>NOT(ISERROR(SEARCH("Alta",H10)))</formula>
    </cfRule>
    <cfRule type="containsText" dxfId="1035" priority="291" operator="containsText" text="Muy Alta">
      <formula>NOT(ISERROR(SEARCH("Muy Alta",H10)))</formula>
    </cfRule>
    <cfRule type="containsText" dxfId="1034" priority="296" operator="containsText" text="Muy Baja">
      <formula>NOT(ISERROR(SEARCH("Muy Baja",H10)))</formula>
    </cfRule>
    <cfRule type="containsText" dxfId="1033" priority="297" operator="containsText" text="Baja">
      <formula>NOT(ISERROR(SEARCH("Baja",H10)))</formula>
    </cfRule>
    <cfRule type="containsText" dxfId="1032" priority="298" operator="containsText" text="Media">
      <formula>NOT(ISERROR(SEARCH("Media",H10)))</formula>
    </cfRule>
    <cfRule type="containsText" dxfId="1031" priority="299" operator="containsText" text="Alta">
      <formula>NOT(ISERROR(SEARCH("Alta",H10)))</formula>
    </cfRule>
    <cfRule type="containsText" dxfId="1030" priority="301" operator="containsText" text="Muy Alta">
      <formula>NOT(ISERROR(SEARCH("Muy Alta",H10)))</formula>
    </cfRule>
  </conditionalFormatting>
  <conditionalFormatting sqref="I10:I24">
    <cfRule type="containsText" dxfId="1029" priority="292" operator="containsText" text="Catastrófico">
      <formula>NOT(ISERROR(SEARCH("Catastrófico",I10)))</formula>
    </cfRule>
    <cfRule type="containsText" dxfId="1028" priority="293" operator="containsText" text="Mayor">
      <formula>NOT(ISERROR(SEARCH("Mayor",I10)))</formula>
    </cfRule>
    <cfRule type="containsText" dxfId="1027" priority="294" operator="containsText" text="Menor">
      <formula>NOT(ISERROR(SEARCH("Menor",I10)))</formula>
    </cfRule>
    <cfRule type="containsText" dxfId="1026" priority="295" operator="containsText" text="Leve">
      <formula>NOT(ISERROR(SEARCH("Leve",I10)))</formula>
    </cfRule>
    <cfRule type="containsText" dxfId="1025" priority="300" operator="containsText" text="Moderado">
      <formula>NOT(ISERROR(SEARCH("Moderado",I10)))</formula>
    </cfRule>
  </conditionalFormatting>
  <conditionalFormatting sqref="K10:K24">
    <cfRule type="containsText" dxfId="1024" priority="287" operator="containsText" text="Media">
      <formula>NOT(ISERROR(SEARCH("Media",K10)))</formula>
    </cfRule>
  </conditionalFormatting>
  <conditionalFormatting sqref="L10:L24">
    <cfRule type="containsText" dxfId="1023" priority="286" operator="containsText" text="Moderado">
      <formula>NOT(ISERROR(SEARCH("Moderado",L10)))</formula>
    </cfRule>
  </conditionalFormatting>
  <conditionalFormatting sqref="C15">
    <cfRule type="containsText" dxfId="1022" priority="280" operator="containsText" text="3- Moderado">
      <formula>NOT(ISERROR(SEARCH("3- Moderado",C15)))</formula>
    </cfRule>
    <cfRule type="containsText" dxfId="1021" priority="281" operator="containsText" text="6- Moderado">
      <formula>NOT(ISERROR(SEARCH("6- Moderado",C15)))</formula>
    </cfRule>
    <cfRule type="containsText" dxfId="1020" priority="282" operator="containsText" text="4- Moderado">
      <formula>NOT(ISERROR(SEARCH("4- Moderado",C15)))</formula>
    </cfRule>
    <cfRule type="containsText" dxfId="1019" priority="283" operator="containsText" text="3- Bajo">
      <formula>NOT(ISERROR(SEARCH("3- Bajo",C15)))</formula>
    </cfRule>
    <cfRule type="containsText" dxfId="1018" priority="284" operator="containsText" text="4- Bajo">
      <formula>NOT(ISERROR(SEARCH("4- Bajo",C15)))</formula>
    </cfRule>
    <cfRule type="containsText" dxfId="1017" priority="285" operator="containsText" text="1- Bajo">
      <formula>NOT(ISERROR(SEARCH("1- Bajo",C15)))</formula>
    </cfRule>
  </conditionalFormatting>
  <conditionalFormatting sqref="D15">
    <cfRule type="containsText" dxfId="1016" priority="274" operator="containsText" text="3- Moderado">
      <formula>NOT(ISERROR(SEARCH("3- Moderado",D15)))</formula>
    </cfRule>
    <cfRule type="containsText" dxfId="1015" priority="275" operator="containsText" text="6- Moderado">
      <formula>NOT(ISERROR(SEARCH("6- Moderado",D15)))</formula>
    </cfRule>
    <cfRule type="containsText" dxfId="1014" priority="276" operator="containsText" text="4- Moderado">
      <formula>NOT(ISERROR(SEARCH("4- Moderado",D15)))</formula>
    </cfRule>
    <cfRule type="containsText" dxfId="1013" priority="277" operator="containsText" text="3- Bajo">
      <formula>NOT(ISERROR(SEARCH("3- Bajo",D15)))</formula>
    </cfRule>
    <cfRule type="containsText" dxfId="1012" priority="278" operator="containsText" text="4- Bajo">
      <formula>NOT(ISERROR(SEARCH("4- Bajo",D15)))</formula>
    </cfRule>
    <cfRule type="containsText" dxfId="1011" priority="279" operator="containsText" text="1- Bajo">
      <formula>NOT(ISERROR(SEARCH("1- Bajo",D15)))</formula>
    </cfRule>
  </conditionalFormatting>
  <conditionalFormatting sqref="J10:J24">
    <cfRule type="containsText" dxfId="1010" priority="273" operator="containsText" text="Moderado">
      <formula>NOT(ISERROR(SEARCH("Moderado",J10)))</formula>
    </cfRule>
  </conditionalFormatting>
  <conditionalFormatting sqref="J10:J24">
    <cfRule type="containsText" dxfId="1009" priority="271" operator="containsText" text="Bajo">
      <formula>NOT(ISERROR(SEARCH("Bajo",J10)))</formula>
    </cfRule>
    <cfRule type="containsText" dxfId="1008" priority="272" operator="containsText" text="Extremo">
      <formula>NOT(ISERROR(SEARCH("Extremo",J10)))</formula>
    </cfRule>
  </conditionalFormatting>
  <conditionalFormatting sqref="K10:K24">
    <cfRule type="containsText" dxfId="1007" priority="269" operator="containsText" text="Baja">
      <formula>NOT(ISERROR(SEARCH("Baja",K10)))</formula>
    </cfRule>
    <cfRule type="containsText" dxfId="1006" priority="270" operator="containsText" text="Muy Baja">
      <formula>NOT(ISERROR(SEARCH("Muy Baja",K10)))</formula>
    </cfRule>
  </conditionalFormatting>
  <conditionalFormatting sqref="K10:K24">
    <cfRule type="containsText" dxfId="1005" priority="267" operator="containsText" text="Muy Alta">
      <formula>NOT(ISERROR(SEARCH("Muy Alta",K10)))</formula>
    </cfRule>
    <cfRule type="containsText" dxfId="1004" priority="268" operator="containsText" text="Alta">
      <formula>NOT(ISERROR(SEARCH("Alta",K10)))</formula>
    </cfRule>
  </conditionalFormatting>
  <conditionalFormatting sqref="L10:L24">
    <cfRule type="containsText" dxfId="1003" priority="263" operator="containsText" text="Catastrófico">
      <formula>NOT(ISERROR(SEARCH("Catastrófico",L10)))</formula>
    </cfRule>
    <cfRule type="containsText" dxfId="1002" priority="264" operator="containsText" text="Mayor">
      <formula>NOT(ISERROR(SEARCH("Mayor",L10)))</formula>
    </cfRule>
    <cfRule type="containsText" dxfId="1001" priority="265" operator="containsText" text="Menor">
      <formula>NOT(ISERROR(SEARCH("Menor",L10)))</formula>
    </cfRule>
    <cfRule type="containsText" dxfId="1000" priority="266" operator="containsText" text="Leve">
      <formula>NOT(ISERROR(SEARCH("Leve",L10)))</formula>
    </cfRule>
  </conditionalFormatting>
  <conditionalFormatting sqref="A20 E20">
    <cfRule type="containsText" dxfId="999" priority="257" operator="containsText" text="3- Moderado">
      <formula>NOT(ISERROR(SEARCH("3- Moderado",A20)))</formula>
    </cfRule>
    <cfRule type="containsText" dxfId="998" priority="258" operator="containsText" text="6- Moderado">
      <formula>NOT(ISERROR(SEARCH("6- Moderado",A20)))</formula>
    </cfRule>
    <cfRule type="containsText" dxfId="997" priority="259" operator="containsText" text="4- Moderado">
      <formula>NOT(ISERROR(SEARCH("4- Moderado",A20)))</formula>
    </cfRule>
    <cfRule type="containsText" dxfId="996" priority="260" operator="containsText" text="3- Bajo">
      <formula>NOT(ISERROR(SEARCH("3- Bajo",A20)))</formula>
    </cfRule>
    <cfRule type="containsText" dxfId="995" priority="261" operator="containsText" text="4- Bajo">
      <formula>NOT(ISERROR(SEARCH("4- Bajo",A20)))</formula>
    </cfRule>
    <cfRule type="containsText" dxfId="994" priority="262" operator="containsText" text="1- Bajo">
      <formula>NOT(ISERROR(SEARCH("1- Bajo",A20)))</formula>
    </cfRule>
  </conditionalFormatting>
  <conditionalFormatting sqref="F20:G20">
    <cfRule type="containsText" dxfId="993" priority="251" operator="containsText" text="3- Moderado">
      <formula>NOT(ISERROR(SEARCH("3- Moderado",F20)))</formula>
    </cfRule>
    <cfRule type="containsText" dxfId="992" priority="252" operator="containsText" text="6- Moderado">
      <formula>NOT(ISERROR(SEARCH("6- Moderado",F20)))</formula>
    </cfRule>
    <cfRule type="containsText" dxfId="991" priority="253" operator="containsText" text="4- Moderado">
      <formula>NOT(ISERROR(SEARCH("4- Moderado",F20)))</formula>
    </cfRule>
    <cfRule type="containsText" dxfId="990" priority="254" operator="containsText" text="3- Bajo">
      <formula>NOT(ISERROR(SEARCH("3- Bajo",F20)))</formula>
    </cfRule>
    <cfRule type="containsText" dxfId="989" priority="255" operator="containsText" text="4- Bajo">
      <formula>NOT(ISERROR(SEARCH("4- Bajo",F20)))</formula>
    </cfRule>
    <cfRule type="containsText" dxfId="988" priority="256" operator="containsText" text="1- Bajo">
      <formula>NOT(ISERROR(SEARCH("1- Bajo",F20)))</formula>
    </cfRule>
  </conditionalFormatting>
  <conditionalFormatting sqref="C20">
    <cfRule type="containsText" dxfId="987" priority="245" operator="containsText" text="3- Moderado">
      <formula>NOT(ISERROR(SEARCH("3- Moderado",C20)))</formula>
    </cfRule>
    <cfRule type="containsText" dxfId="986" priority="246" operator="containsText" text="6- Moderado">
      <formula>NOT(ISERROR(SEARCH("6- Moderado",C20)))</formula>
    </cfRule>
    <cfRule type="containsText" dxfId="985" priority="247" operator="containsText" text="4- Moderado">
      <formula>NOT(ISERROR(SEARCH("4- Moderado",C20)))</formula>
    </cfRule>
    <cfRule type="containsText" dxfId="984" priority="248" operator="containsText" text="3- Bajo">
      <formula>NOT(ISERROR(SEARCH("3- Bajo",C20)))</formula>
    </cfRule>
    <cfRule type="containsText" dxfId="983" priority="249" operator="containsText" text="4- Bajo">
      <formula>NOT(ISERROR(SEARCH("4- Bajo",C20)))</formula>
    </cfRule>
    <cfRule type="containsText" dxfId="982" priority="250" operator="containsText" text="1- Bajo">
      <formula>NOT(ISERROR(SEARCH("1- Bajo",C20)))</formula>
    </cfRule>
  </conditionalFormatting>
  <conditionalFormatting sqref="D20">
    <cfRule type="containsText" dxfId="981" priority="239" operator="containsText" text="3- Moderado">
      <formula>NOT(ISERROR(SEARCH("3- Moderado",D20)))</formula>
    </cfRule>
    <cfRule type="containsText" dxfId="980" priority="240" operator="containsText" text="6- Moderado">
      <formula>NOT(ISERROR(SEARCH("6- Moderado",D20)))</formula>
    </cfRule>
    <cfRule type="containsText" dxfId="979" priority="241" operator="containsText" text="4- Moderado">
      <formula>NOT(ISERROR(SEARCH("4- Moderado",D20)))</formula>
    </cfRule>
    <cfRule type="containsText" dxfId="978" priority="242" operator="containsText" text="3- Bajo">
      <formula>NOT(ISERROR(SEARCH("3- Bajo",D20)))</formula>
    </cfRule>
    <cfRule type="containsText" dxfId="977" priority="243" operator="containsText" text="4- Bajo">
      <formula>NOT(ISERROR(SEARCH("4- Bajo",D20)))</formula>
    </cfRule>
    <cfRule type="containsText" dxfId="976" priority="244" operator="containsText" text="1- Bajo">
      <formula>NOT(ISERROR(SEARCH("1- Bajo",D20)))</formula>
    </cfRule>
  </conditionalFormatting>
  <conditionalFormatting sqref="K25:L25">
    <cfRule type="containsText" dxfId="975" priority="233" operator="containsText" text="3- Moderado">
      <formula>NOT(ISERROR(SEARCH("3- Moderado",K25)))</formula>
    </cfRule>
    <cfRule type="containsText" dxfId="974" priority="234" operator="containsText" text="6- Moderado">
      <formula>NOT(ISERROR(SEARCH("6- Moderado",K25)))</formula>
    </cfRule>
    <cfRule type="containsText" dxfId="973" priority="235" operator="containsText" text="4- Moderado">
      <formula>NOT(ISERROR(SEARCH("4- Moderado",K25)))</formula>
    </cfRule>
    <cfRule type="containsText" dxfId="972" priority="236" operator="containsText" text="3- Bajo">
      <formula>NOT(ISERROR(SEARCH("3- Bajo",K25)))</formula>
    </cfRule>
    <cfRule type="containsText" dxfId="971" priority="237" operator="containsText" text="4- Bajo">
      <formula>NOT(ISERROR(SEARCH("4- Bajo",K25)))</formula>
    </cfRule>
    <cfRule type="containsText" dxfId="970" priority="238" operator="containsText" text="1- Bajo">
      <formula>NOT(ISERROR(SEARCH("1- Bajo",K25)))</formula>
    </cfRule>
  </conditionalFormatting>
  <conditionalFormatting sqref="H25:I25">
    <cfRule type="containsText" dxfId="969" priority="227" operator="containsText" text="3- Moderado">
      <formula>NOT(ISERROR(SEARCH("3- Moderado",H25)))</formula>
    </cfRule>
    <cfRule type="containsText" dxfId="968" priority="228" operator="containsText" text="6- Moderado">
      <formula>NOT(ISERROR(SEARCH("6- Moderado",H25)))</formula>
    </cfRule>
    <cfRule type="containsText" dxfId="967" priority="229" operator="containsText" text="4- Moderado">
      <formula>NOT(ISERROR(SEARCH("4- Moderado",H25)))</formula>
    </cfRule>
    <cfRule type="containsText" dxfId="966" priority="230" operator="containsText" text="3- Bajo">
      <formula>NOT(ISERROR(SEARCH("3- Bajo",H25)))</formula>
    </cfRule>
    <cfRule type="containsText" dxfId="965" priority="231" operator="containsText" text="4- Bajo">
      <formula>NOT(ISERROR(SEARCH("4- Bajo",H25)))</formula>
    </cfRule>
    <cfRule type="containsText" dxfId="964" priority="232" operator="containsText" text="1- Bajo">
      <formula>NOT(ISERROR(SEARCH("1- Bajo",H25)))</formula>
    </cfRule>
  </conditionalFormatting>
  <conditionalFormatting sqref="A25 C25:E25">
    <cfRule type="containsText" dxfId="963" priority="221" operator="containsText" text="3- Moderado">
      <formula>NOT(ISERROR(SEARCH("3- Moderado",A25)))</formula>
    </cfRule>
    <cfRule type="containsText" dxfId="962" priority="222" operator="containsText" text="6- Moderado">
      <formula>NOT(ISERROR(SEARCH("6- Moderado",A25)))</formula>
    </cfRule>
    <cfRule type="containsText" dxfId="961" priority="223" operator="containsText" text="4- Moderado">
      <formula>NOT(ISERROR(SEARCH("4- Moderado",A25)))</formula>
    </cfRule>
    <cfRule type="containsText" dxfId="960" priority="224" operator="containsText" text="3- Bajo">
      <formula>NOT(ISERROR(SEARCH("3- Bajo",A25)))</formula>
    </cfRule>
    <cfRule type="containsText" dxfId="959" priority="225" operator="containsText" text="4- Bajo">
      <formula>NOT(ISERROR(SEARCH("4- Bajo",A25)))</formula>
    </cfRule>
    <cfRule type="containsText" dxfId="958" priority="226" operator="containsText" text="1- Bajo">
      <formula>NOT(ISERROR(SEARCH("1- Bajo",A25)))</formula>
    </cfRule>
  </conditionalFormatting>
  <conditionalFormatting sqref="F25:G25">
    <cfRule type="containsText" dxfId="957" priority="215" operator="containsText" text="3- Moderado">
      <formula>NOT(ISERROR(SEARCH("3- Moderado",F25)))</formula>
    </cfRule>
    <cfRule type="containsText" dxfId="956" priority="216" operator="containsText" text="6- Moderado">
      <formula>NOT(ISERROR(SEARCH("6- Moderado",F25)))</formula>
    </cfRule>
    <cfRule type="containsText" dxfId="955" priority="217" operator="containsText" text="4- Moderado">
      <formula>NOT(ISERROR(SEARCH("4- Moderado",F25)))</formula>
    </cfRule>
    <cfRule type="containsText" dxfId="954" priority="218" operator="containsText" text="3- Bajo">
      <formula>NOT(ISERROR(SEARCH("3- Bajo",F25)))</formula>
    </cfRule>
    <cfRule type="containsText" dxfId="953" priority="219" operator="containsText" text="4- Bajo">
      <formula>NOT(ISERROR(SEARCH("4- Bajo",F25)))</formula>
    </cfRule>
    <cfRule type="containsText" dxfId="952" priority="220" operator="containsText" text="1- Bajo">
      <formula>NOT(ISERROR(SEARCH("1- Bajo",F25)))</formula>
    </cfRule>
  </conditionalFormatting>
  <conditionalFormatting sqref="J25:J29">
    <cfRule type="containsText" dxfId="951" priority="210" operator="containsText" text="Bajo">
      <formula>NOT(ISERROR(SEARCH("Bajo",J25)))</formula>
    </cfRule>
    <cfRule type="containsText" dxfId="950" priority="211" operator="containsText" text="Moderado">
      <formula>NOT(ISERROR(SEARCH("Moderado",J25)))</formula>
    </cfRule>
    <cfRule type="containsText" dxfId="949" priority="212" operator="containsText" text="Alto">
      <formula>NOT(ISERROR(SEARCH("Alto",J25)))</formula>
    </cfRule>
    <cfRule type="containsText" dxfId="948" priority="213" operator="containsText" text="Extremo">
      <formula>NOT(ISERROR(SEARCH("Extremo",J25)))</formula>
    </cfRule>
    <cfRule type="colorScale" priority="214">
      <colorScale>
        <cfvo type="min"/>
        <cfvo type="max"/>
        <color rgb="FFFF7128"/>
        <color rgb="FFFFEF9C"/>
      </colorScale>
    </cfRule>
  </conditionalFormatting>
  <conditionalFormatting sqref="M25:M29">
    <cfRule type="containsText" dxfId="947" priority="185" operator="containsText" text="Moderado">
      <formula>NOT(ISERROR(SEARCH("Moderado",M25)))</formula>
    </cfRule>
    <cfRule type="containsText" dxfId="946" priority="205" operator="containsText" text="Bajo">
      <formula>NOT(ISERROR(SEARCH("Bajo",M25)))</formula>
    </cfRule>
    <cfRule type="containsText" dxfId="945" priority="206" operator="containsText" text="Moderado">
      <formula>NOT(ISERROR(SEARCH("Moderado",M25)))</formula>
    </cfRule>
    <cfRule type="containsText" dxfId="944" priority="207" operator="containsText" text="Alto">
      <formula>NOT(ISERROR(SEARCH("Alto",M25)))</formula>
    </cfRule>
    <cfRule type="containsText" dxfId="943" priority="208" operator="containsText" text="Extremo">
      <formula>NOT(ISERROR(SEARCH("Extremo",M25)))</formula>
    </cfRule>
    <cfRule type="colorScale" priority="209">
      <colorScale>
        <cfvo type="min"/>
        <cfvo type="max"/>
        <color rgb="FFFF7128"/>
        <color rgb="FFFFEF9C"/>
      </colorScale>
    </cfRule>
  </conditionalFormatting>
  <conditionalFormatting sqref="N25">
    <cfRule type="containsText" dxfId="942" priority="199" operator="containsText" text="3- Moderado">
      <formula>NOT(ISERROR(SEARCH("3- Moderado",N25)))</formula>
    </cfRule>
    <cfRule type="containsText" dxfId="941" priority="200" operator="containsText" text="6- Moderado">
      <formula>NOT(ISERROR(SEARCH("6- Moderado",N25)))</formula>
    </cfRule>
    <cfRule type="containsText" dxfId="940" priority="201" operator="containsText" text="4- Moderado">
      <formula>NOT(ISERROR(SEARCH("4- Moderado",N25)))</formula>
    </cfRule>
    <cfRule type="containsText" dxfId="939" priority="202" operator="containsText" text="3- Bajo">
      <formula>NOT(ISERROR(SEARCH("3- Bajo",N25)))</formula>
    </cfRule>
    <cfRule type="containsText" dxfId="938" priority="203" operator="containsText" text="4- Bajo">
      <formula>NOT(ISERROR(SEARCH("4- Bajo",N25)))</formula>
    </cfRule>
    <cfRule type="containsText" dxfId="937" priority="204" operator="containsText" text="1- Bajo">
      <formula>NOT(ISERROR(SEARCH("1- Bajo",N25)))</formula>
    </cfRule>
  </conditionalFormatting>
  <conditionalFormatting sqref="H25:H29">
    <cfRule type="containsText" dxfId="936" priority="186" operator="containsText" text="Muy Alta">
      <formula>NOT(ISERROR(SEARCH("Muy Alta",H25)))</formula>
    </cfRule>
    <cfRule type="containsText" dxfId="935" priority="187" operator="containsText" text="Alta">
      <formula>NOT(ISERROR(SEARCH("Alta",H25)))</formula>
    </cfRule>
    <cfRule type="containsText" dxfId="934" priority="188" operator="containsText" text="Muy Alta">
      <formula>NOT(ISERROR(SEARCH("Muy Alta",H25)))</formula>
    </cfRule>
    <cfRule type="containsText" dxfId="933" priority="193" operator="containsText" text="Muy Baja">
      <formula>NOT(ISERROR(SEARCH("Muy Baja",H25)))</formula>
    </cfRule>
    <cfRule type="containsText" dxfId="932" priority="194" operator="containsText" text="Baja">
      <formula>NOT(ISERROR(SEARCH("Baja",H25)))</formula>
    </cfRule>
    <cfRule type="containsText" dxfId="931" priority="195" operator="containsText" text="Media">
      <formula>NOT(ISERROR(SEARCH("Media",H25)))</formula>
    </cfRule>
    <cfRule type="containsText" dxfId="930" priority="196" operator="containsText" text="Alta">
      <formula>NOT(ISERROR(SEARCH("Alta",H25)))</formula>
    </cfRule>
    <cfRule type="containsText" dxfId="929" priority="198" operator="containsText" text="Muy Alta">
      <formula>NOT(ISERROR(SEARCH("Muy Alta",H25)))</formula>
    </cfRule>
  </conditionalFormatting>
  <conditionalFormatting sqref="I25:I29">
    <cfRule type="containsText" dxfId="928" priority="189" operator="containsText" text="Catastrófico">
      <formula>NOT(ISERROR(SEARCH("Catastrófico",I25)))</formula>
    </cfRule>
    <cfRule type="containsText" dxfId="927" priority="190" operator="containsText" text="Mayor">
      <formula>NOT(ISERROR(SEARCH("Mayor",I25)))</formula>
    </cfRule>
    <cfRule type="containsText" dxfId="926" priority="191" operator="containsText" text="Menor">
      <formula>NOT(ISERROR(SEARCH("Menor",I25)))</formula>
    </cfRule>
    <cfRule type="containsText" dxfId="925" priority="192" operator="containsText" text="Leve">
      <formula>NOT(ISERROR(SEARCH("Leve",I25)))</formula>
    </cfRule>
    <cfRule type="containsText" dxfId="924" priority="197" operator="containsText" text="Moderado">
      <formula>NOT(ISERROR(SEARCH("Moderado",I25)))</formula>
    </cfRule>
  </conditionalFormatting>
  <conditionalFormatting sqref="K25:K29">
    <cfRule type="containsText" dxfId="923" priority="184" operator="containsText" text="Media">
      <formula>NOT(ISERROR(SEARCH("Media",K25)))</formula>
    </cfRule>
  </conditionalFormatting>
  <conditionalFormatting sqref="L25:L29">
    <cfRule type="containsText" dxfId="922" priority="183" operator="containsText" text="Moderado">
      <formula>NOT(ISERROR(SEARCH("Moderado",L25)))</formula>
    </cfRule>
  </conditionalFormatting>
  <conditionalFormatting sqref="J25:J29">
    <cfRule type="containsText" dxfId="921" priority="182" operator="containsText" text="Moderado">
      <formula>NOT(ISERROR(SEARCH("Moderado",J25)))</formula>
    </cfRule>
  </conditionalFormatting>
  <conditionalFormatting sqref="J25:J29">
    <cfRule type="containsText" dxfId="920" priority="180" operator="containsText" text="Bajo">
      <formula>NOT(ISERROR(SEARCH("Bajo",J25)))</formula>
    </cfRule>
    <cfRule type="containsText" dxfId="919" priority="181" operator="containsText" text="Extremo">
      <formula>NOT(ISERROR(SEARCH("Extremo",J25)))</formula>
    </cfRule>
  </conditionalFormatting>
  <conditionalFormatting sqref="K25:K29">
    <cfRule type="containsText" dxfId="918" priority="178" operator="containsText" text="Baja">
      <formula>NOT(ISERROR(SEARCH("Baja",K25)))</formula>
    </cfRule>
    <cfRule type="containsText" dxfId="917" priority="179" operator="containsText" text="Muy Baja">
      <formula>NOT(ISERROR(SEARCH("Muy Baja",K25)))</formula>
    </cfRule>
  </conditionalFormatting>
  <conditionalFormatting sqref="K25:K29">
    <cfRule type="containsText" dxfId="916" priority="176" operator="containsText" text="Muy Alta">
      <formula>NOT(ISERROR(SEARCH("Muy Alta",K25)))</formula>
    </cfRule>
    <cfRule type="containsText" dxfId="915" priority="177" operator="containsText" text="Alta">
      <formula>NOT(ISERROR(SEARCH("Alta",K25)))</formula>
    </cfRule>
  </conditionalFormatting>
  <conditionalFormatting sqref="L25:L29">
    <cfRule type="containsText" dxfId="914" priority="172" operator="containsText" text="Catastrófico">
      <formula>NOT(ISERROR(SEARCH("Catastrófico",L25)))</formula>
    </cfRule>
    <cfRule type="containsText" dxfId="913" priority="173" operator="containsText" text="Mayor">
      <formula>NOT(ISERROR(SEARCH("Mayor",L25)))</formula>
    </cfRule>
    <cfRule type="containsText" dxfId="912" priority="174" operator="containsText" text="Menor">
      <formula>NOT(ISERROR(SEARCH("Menor",L25)))</formula>
    </cfRule>
    <cfRule type="containsText" dxfId="911" priority="175" operator="containsText" text="Leve">
      <formula>NOT(ISERROR(SEARCH("Leve",L25)))</formula>
    </cfRule>
  </conditionalFormatting>
  <conditionalFormatting sqref="K30:L30">
    <cfRule type="containsText" dxfId="910" priority="166" operator="containsText" text="3- Moderado">
      <formula>NOT(ISERROR(SEARCH("3- Moderado",K30)))</formula>
    </cfRule>
    <cfRule type="containsText" dxfId="909" priority="167" operator="containsText" text="6- Moderado">
      <formula>NOT(ISERROR(SEARCH("6- Moderado",K30)))</formula>
    </cfRule>
    <cfRule type="containsText" dxfId="908" priority="168" operator="containsText" text="4- Moderado">
      <formula>NOT(ISERROR(SEARCH("4- Moderado",K30)))</formula>
    </cfRule>
    <cfRule type="containsText" dxfId="907" priority="169" operator="containsText" text="3- Bajo">
      <formula>NOT(ISERROR(SEARCH("3- Bajo",K30)))</formula>
    </cfRule>
    <cfRule type="containsText" dxfId="906" priority="170" operator="containsText" text="4- Bajo">
      <formula>NOT(ISERROR(SEARCH("4- Bajo",K30)))</formula>
    </cfRule>
    <cfRule type="containsText" dxfId="905" priority="171" operator="containsText" text="1- Bajo">
      <formula>NOT(ISERROR(SEARCH("1- Bajo",K30)))</formula>
    </cfRule>
  </conditionalFormatting>
  <conditionalFormatting sqref="H30:I30">
    <cfRule type="containsText" dxfId="904" priority="160" operator="containsText" text="3- Moderado">
      <formula>NOT(ISERROR(SEARCH("3- Moderado",H30)))</formula>
    </cfRule>
    <cfRule type="containsText" dxfId="903" priority="161" operator="containsText" text="6- Moderado">
      <formula>NOT(ISERROR(SEARCH("6- Moderado",H30)))</formula>
    </cfRule>
    <cfRule type="containsText" dxfId="902" priority="162" operator="containsText" text="4- Moderado">
      <formula>NOT(ISERROR(SEARCH("4- Moderado",H30)))</formula>
    </cfRule>
    <cfRule type="containsText" dxfId="901" priority="163" operator="containsText" text="3- Bajo">
      <formula>NOT(ISERROR(SEARCH("3- Bajo",H30)))</formula>
    </cfRule>
    <cfRule type="containsText" dxfId="900" priority="164" operator="containsText" text="4- Bajo">
      <formula>NOT(ISERROR(SEARCH("4- Bajo",H30)))</formula>
    </cfRule>
    <cfRule type="containsText" dxfId="899" priority="165" operator="containsText" text="1- Bajo">
      <formula>NOT(ISERROR(SEARCH("1- Bajo",H30)))</formula>
    </cfRule>
  </conditionalFormatting>
  <conditionalFormatting sqref="A30 C30:E30">
    <cfRule type="containsText" dxfId="898" priority="154" operator="containsText" text="3- Moderado">
      <formula>NOT(ISERROR(SEARCH("3- Moderado",A30)))</formula>
    </cfRule>
    <cfRule type="containsText" dxfId="897" priority="155" operator="containsText" text="6- Moderado">
      <formula>NOT(ISERROR(SEARCH("6- Moderado",A30)))</formula>
    </cfRule>
    <cfRule type="containsText" dxfId="896" priority="156" operator="containsText" text="4- Moderado">
      <formula>NOT(ISERROR(SEARCH("4- Moderado",A30)))</formula>
    </cfRule>
    <cfRule type="containsText" dxfId="895" priority="157" operator="containsText" text="3- Bajo">
      <formula>NOT(ISERROR(SEARCH("3- Bajo",A30)))</formula>
    </cfRule>
    <cfRule type="containsText" dxfId="894" priority="158" operator="containsText" text="4- Bajo">
      <formula>NOT(ISERROR(SEARCH("4- Bajo",A30)))</formula>
    </cfRule>
    <cfRule type="containsText" dxfId="893" priority="159" operator="containsText" text="1- Bajo">
      <formula>NOT(ISERROR(SEARCH("1- Bajo",A30)))</formula>
    </cfRule>
  </conditionalFormatting>
  <conditionalFormatting sqref="F30:G30">
    <cfRule type="containsText" dxfId="892" priority="148" operator="containsText" text="3- Moderado">
      <formula>NOT(ISERROR(SEARCH("3- Moderado",F30)))</formula>
    </cfRule>
    <cfRule type="containsText" dxfId="891" priority="149" operator="containsText" text="6- Moderado">
      <formula>NOT(ISERROR(SEARCH("6- Moderado",F30)))</formula>
    </cfRule>
    <cfRule type="containsText" dxfId="890" priority="150" operator="containsText" text="4- Moderado">
      <formula>NOT(ISERROR(SEARCH("4- Moderado",F30)))</formula>
    </cfRule>
    <cfRule type="containsText" dxfId="889" priority="151" operator="containsText" text="3- Bajo">
      <formula>NOT(ISERROR(SEARCH("3- Bajo",F30)))</formula>
    </cfRule>
    <cfRule type="containsText" dxfId="888" priority="152" operator="containsText" text="4- Bajo">
      <formula>NOT(ISERROR(SEARCH("4- Bajo",F30)))</formula>
    </cfRule>
    <cfRule type="containsText" dxfId="887" priority="153" operator="containsText" text="1- Bajo">
      <formula>NOT(ISERROR(SEARCH("1- Bajo",F30)))</formula>
    </cfRule>
  </conditionalFormatting>
  <conditionalFormatting sqref="J30:J34">
    <cfRule type="containsText" dxfId="886" priority="143" operator="containsText" text="Bajo">
      <formula>NOT(ISERROR(SEARCH("Bajo",J30)))</formula>
    </cfRule>
    <cfRule type="containsText" dxfId="885" priority="144" operator="containsText" text="Moderado">
      <formula>NOT(ISERROR(SEARCH("Moderado",J30)))</formula>
    </cfRule>
    <cfRule type="containsText" dxfId="884" priority="145" operator="containsText" text="Alto">
      <formula>NOT(ISERROR(SEARCH("Alto",J30)))</formula>
    </cfRule>
    <cfRule type="containsText" dxfId="883" priority="146" operator="containsText" text="Extremo">
      <formula>NOT(ISERROR(SEARCH("Extremo",J30)))</formula>
    </cfRule>
    <cfRule type="colorScale" priority="147">
      <colorScale>
        <cfvo type="min"/>
        <cfvo type="max"/>
        <color rgb="FFFF7128"/>
        <color rgb="FFFFEF9C"/>
      </colorScale>
    </cfRule>
  </conditionalFormatting>
  <conditionalFormatting sqref="M30:M34">
    <cfRule type="containsText" dxfId="882" priority="118" operator="containsText" text="Moderado">
      <formula>NOT(ISERROR(SEARCH("Moderado",M30)))</formula>
    </cfRule>
    <cfRule type="containsText" dxfId="881" priority="138" operator="containsText" text="Bajo">
      <formula>NOT(ISERROR(SEARCH("Bajo",M30)))</formula>
    </cfRule>
    <cfRule type="containsText" dxfId="880" priority="139" operator="containsText" text="Moderado">
      <formula>NOT(ISERROR(SEARCH("Moderado",M30)))</formula>
    </cfRule>
    <cfRule type="containsText" dxfId="879" priority="140" operator="containsText" text="Alto">
      <formula>NOT(ISERROR(SEARCH("Alto",M30)))</formula>
    </cfRule>
    <cfRule type="containsText" dxfId="878" priority="141" operator="containsText" text="Extremo">
      <formula>NOT(ISERROR(SEARCH("Extremo",M30)))</formula>
    </cfRule>
    <cfRule type="colorScale" priority="142">
      <colorScale>
        <cfvo type="min"/>
        <cfvo type="max"/>
        <color rgb="FFFF7128"/>
        <color rgb="FFFFEF9C"/>
      </colorScale>
    </cfRule>
  </conditionalFormatting>
  <conditionalFormatting sqref="N30">
    <cfRule type="containsText" dxfId="877" priority="132" operator="containsText" text="3- Moderado">
      <formula>NOT(ISERROR(SEARCH("3- Moderado",N30)))</formula>
    </cfRule>
    <cfRule type="containsText" dxfId="876" priority="133" operator="containsText" text="6- Moderado">
      <formula>NOT(ISERROR(SEARCH("6- Moderado",N30)))</formula>
    </cfRule>
    <cfRule type="containsText" dxfId="875" priority="134" operator="containsText" text="4- Moderado">
      <formula>NOT(ISERROR(SEARCH("4- Moderado",N30)))</formula>
    </cfRule>
    <cfRule type="containsText" dxfId="874" priority="135" operator="containsText" text="3- Bajo">
      <formula>NOT(ISERROR(SEARCH("3- Bajo",N30)))</formula>
    </cfRule>
    <cfRule type="containsText" dxfId="873" priority="136" operator="containsText" text="4- Bajo">
      <formula>NOT(ISERROR(SEARCH("4- Bajo",N30)))</formula>
    </cfRule>
    <cfRule type="containsText" dxfId="872" priority="137" operator="containsText" text="1- Bajo">
      <formula>NOT(ISERROR(SEARCH("1- Bajo",N30)))</formula>
    </cfRule>
  </conditionalFormatting>
  <conditionalFormatting sqref="H30:H34">
    <cfRule type="containsText" dxfId="871" priority="119" operator="containsText" text="Muy Alta">
      <formula>NOT(ISERROR(SEARCH("Muy Alta",H30)))</formula>
    </cfRule>
    <cfRule type="containsText" dxfId="870" priority="120" operator="containsText" text="Alta">
      <formula>NOT(ISERROR(SEARCH("Alta",H30)))</formula>
    </cfRule>
    <cfRule type="containsText" dxfId="869" priority="121" operator="containsText" text="Muy Alta">
      <formula>NOT(ISERROR(SEARCH("Muy Alta",H30)))</formula>
    </cfRule>
    <cfRule type="containsText" dxfId="868" priority="126" operator="containsText" text="Muy Baja">
      <formula>NOT(ISERROR(SEARCH("Muy Baja",H30)))</formula>
    </cfRule>
    <cfRule type="containsText" dxfId="867" priority="127" operator="containsText" text="Baja">
      <formula>NOT(ISERROR(SEARCH("Baja",H30)))</formula>
    </cfRule>
    <cfRule type="containsText" dxfId="866" priority="128" operator="containsText" text="Media">
      <formula>NOT(ISERROR(SEARCH("Media",H30)))</formula>
    </cfRule>
    <cfRule type="containsText" dxfId="865" priority="129" operator="containsText" text="Alta">
      <formula>NOT(ISERROR(SEARCH("Alta",H30)))</formula>
    </cfRule>
    <cfRule type="containsText" dxfId="864" priority="131" operator="containsText" text="Muy Alta">
      <formula>NOT(ISERROR(SEARCH("Muy Alta",H30)))</formula>
    </cfRule>
  </conditionalFormatting>
  <conditionalFormatting sqref="I30:I34">
    <cfRule type="containsText" dxfId="863" priority="122" operator="containsText" text="Catastrófico">
      <formula>NOT(ISERROR(SEARCH("Catastrófico",I30)))</formula>
    </cfRule>
    <cfRule type="containsText" dxfId="862" priority="123" operator="containsText" text="Mayor">
      <formula>NOT(ISERROR(SEARCH("Mayor",I30)))</formula>
    </cfRule>
    <cfRule type="containsText" dxfId="861" priority="124" operator="containsText" text="Menor">
      <formula>NOT(ISERROR(SEARCH("Menor",I30)))</formula>
    </cfRule>
    <cfRule type="containsText" dxfId="860" priority="125" operator="containsText" text="Leve">
      <formula>NOT(ISERROR(SEARCH("Leve",I30)))</formula>
    </cfRule>
    <cfRule type="containsText" dxfId="859" priority="130" operator="containsText" text="Moderado">
      <formula>NOT(ISERROR(SEARCH("Moderado",I30)))</formula>
    </cfRule>
  </conditionalFormatting>
  <conditionalFormatting sqref="K30:K34">
    <cfRule type="containsText" dxfId="858" priority="117" operator="containsText" text="Media">
      <formula>NOT(ISERROR(SEARCH("Media",K30)))</formula>
    </cfRule>
  </conditionalFormatting>
  <conditionalFormatting sqref="L30:L34">
    <cfRule type="containsText" dxfId="857" priority="116" operator="containsText" text="Moderado">
      <formula>NOT(ISERROR(SEARCH("Moderado",L30)))</formula>
    </cfRule>
  </conditionalFormatting>
  <conditionalFormatting sqref="J30:J34">
    <cfRule type="containsText" dxfId="856" priority="115" operator="containsText" text="Moderado">
      <formula>NOT(ISERROR(SEARCH("Moderado",J30)))</formula>
    </cfRule>
  </conditionalFormatting>
  <conditionalFormatting sqref="J30:J34">
    <cfRule type="containsText" dxfId="855" priority="113" operator="containsText" text="Bajo">
      <formula>NOT(ISERROR(SEARCH("Bajo",J30)))</formula>
    </cfRule>
    <cfRule type="containsText" dxfId="854" priority="114" operator="containsText" text="Extremo">
      <formula>NOT(ISERROR(SEARCH("Extremo",J30)))</formula>
    </cfRule>
  </conditionalFormatting>
  <conditionalFormatting sqref="K30:K34">
    <cfRule type="containsText" dxfId="853" priority="111" operator="containsText" text="Baja">
      <formula>NOT(ISERROR(SEARCH("Baja",K30)))</formula>
    </cfRule>
    <cfRule type="containsText" dxfId="852" priority="112" operator="containsText" text="Muy Baja">
      <formula>NOT(ISERROR(SEARCH("Muy Baja",K30)))</formula>
    </cfRule>
  </conditionalFormatting>
  <conditionalFormatting sqref="K30:K34">
    <cfRule type="containsText" dxfId="851" priority="109" operator="containsText" text="Muy Alta">
      <formula>NOT(ISERROR(SEARCH("Muy Alta",K30)))</formula>
    </cfRule>
    <cfRule type="containsText" dxfId="850" priority="110" operator="containsText" text="Alta">
      <formula>NOT(ISERROR(SEARCH("Alta",K30)))</formula>
    </cfRule>
  </conditionalFormatting>
  <conditionalFormatting sqref="L30:L34">
    <cfRule type="containsText" dxfId="849" priority="105" operator="containsText" text="Catastrófico">
      <formula>NOT(ISERROR(SEARCH("Catastrófico",L30)))</formula>
    </cfRule>
    <cfRule type="containsText" dxfId="848" priority="106" operator="containsText" text="Mayor">
      <formula>NOT(ISERROR(SEARCH("Mayor",L30)))</formula>
    </cfRule>
    <cfRule type="containsText" dxfId="847" priority="107" operator="containsText" text="Menor">
      <formula>NOT(ISERROR(SEARCH("Menor",L30)))</formula>
    </cfRule>
    <cfRule type="containsText" dxfId="846" priority="108" operator="containsText" text="Leve">
      <formula>NOT(ISERROR(SEARCH("Leve",L30)))</formula>
    </cfRule>
  </conditionalFormatting>
  <conditionalFormatting sqref="K35:L35">
    <cfRule type="containsText" dxfId="845" priority="99" operator="containsText" text="3- Moderado">
      <formula>NOT(ISERROR(SEARCH("3- Moderado",K35)))</formula>
    </cfRule>
    <cfRule type="containsText" dxfId="844" priority="100" operator="containsText" text="6- Moderado">
      <formula>NOT(ISERROR(SEARCH("6- Moderado",K35)))</formula>
    </cfRule>
    <cfRule type="containsText" dxfId="843" priority="101" operator="containsText" text="4- Moderado">
      <formula>NOT(ISERROR(SEARCH("4- Moderado",K35)))</formula>
    </cfRule>
    <cfRule type="containsText" dxfId="842" priority="102" operator="containsText" text="3- Bajo">
      <formula>NOT(ISERROR(SEARCH("3- Bajo",K35)))</formula>
    </cfRule>
    <cfRule type="containsText" dxfId="841" priority="103" operator="containsText" text="4- Bajo">
      <formula>NOT(ISERROR(SEARCH("4- Bajo",K35)))</formula>
    </cfRule>
    <cfRule type="containsText" dxfId="840" priority="104" operator="containsText" text="1- Bajo">
      <formula>NOT(ISERROR(SEARCH("1- Bajo",K35)))</formula>
    </cfRule>
  </conditionalFormatting>
  <conditionalFormatting sqref="H35:I35">
    <cfRule type="containsText" dxfId="839" priority="93" operator="containsText" text="3- Moderado">
      <formula>NOT(ISERROR(SEARCH("3- Moderado",H35)))</formula>
    </cfRule>
    <cfRule type="containsText" dxfId="838" priority="94" operator="containsText" text="6- Moderado">
      <formula>NOT(ISERROR(SEARCH("6- Moderado",H35)))</formula>
    </cfRule>
    <cfRule type="containsText" dxfId="837" priority="95" operator="containsText" text="4- Moderado">
      <formula>NOT(ISERROR(SEARCH("4- Moderado",H35)))</formula>
    </cfRule>
    <cfRule type="containsText" dxfId="836" priority="96" operator="containsText" text="3- Bajo">
      <formula>NOT(ISERROR(SEARCH("3- Bajo",H35)))</formula>
    </cfRule>
    <cfRule type="containsText" dxfId="835" priority="97" operator="containsText" text="4- Bajo">
      <formula>NOT(ISERROR(SEARCH("4- Bajo",H35)))</formula>
    </cfRule>
    <cfRule type="containsText" dxfId="834" priority="98" operator="containsText" text="1- Bajo">
      <formula>NOT(ISERROR(SEARCH("1- Bajo",H35)))</formula>
    </cfRule>
  </conditionalFormatting>
  <conditionalFormatting sqref="A35 C35:E35">
    <cfRule type="containsText" dxfId="833" priority="87" operator="containsText" text="3- Moderado">
      <formula>NOT(ISERROR(SEARCH("3- Moderado",A35)))</formula>
    </cfRule>
    <cfRule type="containsText" dxfId="832" priority="88" operator="containsText" text="6- Moderado">
      <formula>NOT(ISERROR(SEARCH("6- Moderado",A35)))</formula>
    </cfRule>
    <cfRule type="containsText" dxfId="831" priority="89" operator="containsText" text="4- Moderado">
      <formula>NOT(ISERROR(SEARCH("4- Moderado",A35)))</formula>
    </cfRule>
    <cfRule type="containsText" dxfId="830" priority="90" operator="containsText" text="3- Bajo">
      <formula>NOT(ISERROR(SEARCH("3- Bajo",A35)))</formula>
    </cfRule>
    <cfRule type="containsText" dxfId="829" priority="91" operator="containsText" text="4- Bajo">
      <formula>NOT(ISERROR(SEARCH("4- Bajo",A35)))</formula>
    </cfRule>
    <cfRule type="containsText" dxfId="828" priority="92" operator="containsText" text="1- Bajo">
      <formula>NOT(ISERROR(SEARCH("1- Bajo",A35)))</formula>
    </cfRule>
  </conditionalFormatting>
  <conditionalFormatting sqref="F35:G35">
    <cfRule type="containsText" dxfId="827" priority="81" operator="containsText" text="3- Moderado">
      <formula>NOT(ISERROR(SEARCH("3- Moderado",F35)))</formula>
    </cfRule>
    <cfRule type="containsText" dxfId="826" priority="82" operator="containsText" text="6- Moderado">
      <formula>NOT(ISERROR(SEARCH("6- Moderado",F35)))</formula>
    </cfRule>
    <cfRule type="containsText" dxfId="825" priority="83" operator="containsText" text="4- Moderado">
      <formula>NOT(ISERROR(SEARCH("4- Moderado",F35)))</formula>
    </cfRule>
    <cfRule type="containsText" dxfId="824" priority="84" operator="containsText" text="3- Bajo">
      <formula>NOT(ISERROR(SEARCH("3- Bajo",F35)))</formula>
    </cfRule>
    <cfRule type="containsText" dxfId="823" priority="85" operator="containsText" text="4- Bajo">
      <formula>NOT(ISERROR(SEARCH("4- Bajo",F35)))</formula>
    </cfRule>
    <cfRule type="containsText" dxfId="822" priority="86" operator="containsText" text="1- Bajo">
      <formula>NOT(ISERROR(SEARCH("1- Bajo",F35)))</formula>
    </cfRule>
  </conditionalFormatting>
  <conditionalFormatting sqref="J35:J39">
    <cfRule type="containsText" dxfId="821" priority="76" operator="containsText" text="Bajo">
      <formula>NOT(ISERROR(SEARCH("Bajo",J35)))</formula>
    </cfRule>
    <cfRule type="containsText" dxfId="820" priority="77" operator="containsText" text="Moderado">
      <formula>NOT(ISERROR(SEARCH("Moderado",J35)))</formula>
    </cfRule>
    <cfRule type="containsText" dxfId="819" priority="78" operator="containsText" text="Alto">
      <formula>NOT(ISERROR(SEARCH("Alto",J35)))</formula>
    </cfRule>
    <cfRule type="containsText" dxfId="818" priority="79" operator="containsText" text="Extremo">
      <formula>NOT(ISERROR(SEARCH("Extremo",J35)))</formula>
    </cfRule>
    <cfRule type="colorScale" priority="80">
      <colorScale>
        <cfvo type="min"/>
        <cfvo type="max"/>
        <color rgb="FFFF7128"/>
        <color rgb="FFFFEF9C"/>
      </colorScale>
    </cfRule>
  </conditionalFormatting>
  <conditionalFormatting sqref="M35:M39">
    <cfRule type="containsText" dxfId="817" priority="51" operator="containsText" text="Moderado">
      <formula>NOT(ISERROR(SEARCH("Moderado",M35)))</formula>
    </cfRule>
    <cfRule type="containsText" dxfId="816" priority="71" operator="containsText" text="Bajo">
      <formula>NOT(ISERROR(SEARCH("Bajo",M35)))</formula>
    </cfRule>
    <cfRule type="containsText" dxfId="815" priority="72" operator="containsText" text="Moderado">
      <formula>NOT(ISERROR(SEARCH("Moderado",M35)))</formula>
    </cfRule>
    <cfRule type="containsText" dxfId="814" priority="73" operator="containsText" text="Alto">
      <formula>NOT(ISERROR(SEARCH("Alto",M35)))</formula>
    </cfRule>
    <cfRule type="containsText" dxfId="813" priority="74" operator="containsText" text="Extremo">
      <formula>NOT(ISERROR(SEARCH("Extremo",M35)))</formula>
    </cfRule>
    <cfRule type="colorScale" priority="75">
      <colorScale>
        <cfvo type="min"/>
        <cfvo type="max"/>
        <color rgb="FFFF7128"/>
        <color rgb="FFFFEF9C"/>
      </colorScale>
    </cfRule>
  </conditionalFormatting>
  <conditionalFormatting sqref="N35">
    <cfRule type="containsText" dxfId="812" priority="65" operator="containsText" text="3- Moderado">
      <formula>NOT(ISERROR(SEARCH("3- Moderado",N35)))</formula>
    </cfRule>
    <cfRule type="containsText" dxfId="811" priority="66" operator="containsText" text="6- Moderado">
      <formula>NOT(ISERROR(SEARCH("6- Moderado",N35)))</formula>
    </cfRule>
    <cfRule type="containsText" dxfId="810" priority="67" operator="containsText" text="4- Moderado">
      <formula>NOT(ISERROR(SEARCH("4- Moderado",N35)))</formula>
    </cfRule>
    <cfRule type="containsText" dxfId="809" priority="68" operator="containsText" text="3- Bajo">
      <formula>NOT(ISERROR(SEARCH("3- Bajo",N35)))</formula>
    </cfRule>
    <cfRule type="containsText" dxfId="808" priority="69" operator="containsText" text="4- Bajo">
      <formula>NOT(ISERROR(SEARCH("4- Bajo",N35)))</formula>
    </cfRule>
    <cfRule type="containsText" dxfId="807" priority="70" operator="containsText" text="1- Bajo">
      <formula>NOT(ISERROR(SEARCH("1- Bajo",N35)))</formula>
    </cfRule>
  </conditionalFormatting>
  <conditionalFormatting sqref="H35:H39">
    <cfRule type="containsText" dxfId="806" priority="52" operator="containsText" text="Muy Alta">
      <formula>NOT(ISERROR(SEARCH("Muy Alta",H35)))</formula>
    </cfRule>
    <cfRule type="containsText" dxfId="805" priority="53" operator="containsText" text="Alta">
      <formula>NOT(ISERROR(SEARCH("Alta",H35)))</formula>
    </cfRule>
    <cfRule type="containsText" dxfId="804" priority="54" operator="containsText" text="Muy Alta">
      <formula>NOT(ISERROR(SEARCH("Muy Alta",H35)))</formula>
    </cfRule>
    <cfRule type="containsText" dxfId="803" priority="59" operator="containsText" text="Muy Baja">
      <formula>NOT(ISERROR(SEARCH("Muy Baja",H35)))</formula>
    </cfRule>
    <cfRule type="containsText" dxfId="802" priority="60" operator="containsText" text="Baja">
      <formula>NOT(ISERROR(SEARCH("Baja",H35)))</formula>
    </cfRule>
    <cfRule type="containsText" dxfId="801" priority="61" operator="containsText" text="Media">
      <formula>NOT(ISERROR(SEARCH("Media",H35)))</formula>
    </cfRule>
    <cfRule type="containsText" dxfId="800" priority="62" operator="containsText" text="Alta">
      <formula>NOT(ISERROR(SEARCH("Alta",H35)))</formula>
    </cfRule>
    <cfRule type="containsText" dxfId="799" priority="64" operator="containsText" text="Muy Alta">
      <formula>NOT(ISERROR(SEARCH("Muy Alta",H35)))</formula>
    </cfRule>
  </conditionalFormatting>
  <conditionalFormatting sqref="I35:I39">
    <cfRule type="containsText" dxfId="798" priority="55" operator="containsText" text="Catastrófico">
      <formula>NOT(ISERROR(SEARCH("Catastrófico",I35)))</formula>
    </cfRule>
    <cfRule type="containsText" dxfId="797" priority="56" operator="containsText" text="Mayor">
      <formula>NOT(ISERROR(SEARCH("Mayor",I35)))</formula>
    </cfRule>
    <cfRule type="containsText" dxfId="796" priority="57" operator="containsText" text="Menor">
      <formula>NOT(ISERROR(SEARCH("Menor",I35)))</formula>
    </cfRule>
    <cfRule type="containsText" dxfId="795" priority="58" operator="containsText" text="Leve">
      <formula>NOT(ISERROR(SEARCH("Leve",I35)))</formula>
    </cfRule>
    <cfRule type="containsText" dxfId="794" priority="63" operator="containsText" text="Moderado">
      <formula>NOT(ISERROR(SEARCH("Moderado",I35)))</formula>
    </cfRule>
  </conditionalFormatting>
  <conditionalFormatting sqref="K35:K39">
    <cfRule type="containsText" dxfId="793" priority="50" operator="containsText" text="Media">
      <formula>NOT(ISERROR(SEARCH("Media",K35)))</formula>
    </cfRule>
  </conditionalFormatting>
  <conditionalFormatting sqref="L35:L39">
    <cfRule type="containsText" dxfId="792" priority="49" operator="containsText" text="Moderado">
      <formula>NOT(ISERROR(SEARCH("Moderado",L35)))</formula>
    </cfRule>
  </conditionalFormatting>
  <conditionalFormatting sqref="J35:J39">
    <cfRule type="containsText" dxfId="791" priority="48" operator="containsText" text="Moderado">
      <formula>NOT(ISERROR(SEARCH("Moderado",J35)))</formula>
    </cfRule>
  </conditionalFormatting>
  <conditionalFormatting sqref="J35:J39">
    <cfRule type="containsText" dxfId="790" priority="46" operator="containsText" text="Bajo">
      <formula>NOT(ISERROR(SEARCH("Bajo",J35)))</formula>
    </cfRule>
    <cfRule type="containsText" dxfId="789" priority="47" operator="containsText" text="Extremo">
      <formula>NOT(ISERROR(SEARCH("Extremo",J35)))</formula>
    </cfRule>
  </conditionalFormatting>
  <conditionalFormatting sqref="K35:K39">
    <cfRule type="containsText" dxfId="788" priority="44" operator="containsText" text="Baja">
      <formula>NOT(ISERROR(SEARCH("Baja",K35)))</formula>
    </cfRule>
    <cfRule type="containsText" dxfId="787" priority="45" operator="containsText" text="Muy Baja">
      <formula>NOT(ISERROR(SEARCH("Muy Baja",K35)))</formula>
    </cfRule>
  </conditionalFormatting>
  <conditionalFormatting sqref="K35:K39">
    <cfRule type="containsText" dxfId="786" priority="42" operator="containsText" text="Muy Alta">
      <formula>NOT(ISERROR(SEARCH("Muy Alta",K35)))</formula>
    </cfRule>
    <cfRule type="containsText" dxfId="785" priority="43" operator="containsText" text="Alta">
      <formula>NOT(ISERROR(SEARCH("Alta",K35)))</formula>
    </cfRule>
  </conditionalFormatting>
  <conditionalFormatting sqref="L35:L39">
    <cfRule type="containsText" dxfId="784" priority="38" operator="containsText" text="Catastrófico">
      <formula>NOT(ISERROR(SEARCH("Catastrófico",L35)))</formula>
    </cfRule>
    <cfRule type="containsText" dxfId="783" priority="39" operator="containsText" text="Mayor">
      <formula>NOT(ISERROR(SEARCH("Mayor",L35)))</formula>
    </cfRule>
    <cfRule type="containsText" dxfId="782" priority="40" operator="containsText" text="Menor">
      <formula>NOT(ISERROR(SEARCH("Menor",L35)))</formula>
    </cfRule>
    <cfRule type="containsText" dxfId="781" priority="41" operator="containsText" text="Leve">
      <formula>NOT(ISERROR(SEARCH("Leve",L35)))</formula>
    </cfRule>
  </conditionalFormatting>
  <dataValidations count="7">
    <dataValidation allowBlank="1" showInputMessage="1" showErrorMessage="1" prompt="Seleccionar el tipo de riesgo teniendo en cuenta que  factor organizaconal afecta. Ver explicacion en hoja " sqref="E8" xr:uid="{AB325196-F12F-490D-BD04-9C7E2F1CA88D}"/>
    <dataValidation allowBlank="1" showInputMessage="1" showErrorMessage="1" prompt="Registrar qué factor  que ocasina el riesgo: un facot identtficado el contexto._x000a_O  personas, recursos, estilo de direccion , factores externos, , codiciones ambientales" sqref="F8:G8" xr:uid="{78A5E6ED-56CD-4923-9096-FC5A41596152}"/>
    <dataValidation allowBlank="1" showInputMessage="1" showErrorMessage="1" prompt="Que tan factible es que materialize el riesgo?" sqref="H8" xr:uid="{EA8FAD1C-F699-418F-BBC3-EA8BA459AF77}"/>
    <dataValidation allowBlank="1" showInputMessage="1" showErrorMessage="1" prompt="El grado de afectación puede ser " sqref="I8" xr:uid="{9364D408-A9F9-4FE6-8910-233F5B676B08}"/>
    <dataValidation allowBlank="1" showInputMessage="1" showErrorMessage="1" prompt="Describir las actividades que se van a desarrollar para el proyecto" sqref="O7" xr:uid="{5CA0E71C-A88E-42E5-A193-B27D72EABCFA}"/>
    <dataValidation allowBlank="1" showInputMessage="1" showErrorMessage="1" prompt="Seleccionar si el responsable es el responsable de las acciones es el nivel central" sqref="P7:P8" xr:uid="{871930D6-F972-4DD0-B45D-34A83DCD2064}"/>
    <dataValidation allowBlank="1" showInputMessage="1" showErrorMessage="1" prompt="seleccionar si el responsable de ejecutar las acciones es el nivel central" sqref="Q8" xr:uid="{FD6484FB-ED89-4F40-B661-972B642FC1F2}"/>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2B71E-86F7-4045-88F4-2C35DB123EB5}">
  <sheetPr>
    <tabColor rgb="FF00B0F0"/>
  </sheetPr>
  <dimension ref="A1:JR39"/>
  <sheetViews>
    <sheetView topLeftCell="A22" zoomScale="71" zoomScaleNormal="71" workbookViewId="0">
      <selection activeCell="A25" sqref="A25:A29"/>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61" customWidth="1"/>
    <col min="6" max="6" width="40.140625" customWidth="1"/>
    <col min="7" max="7" width="20.42578125" customWidth="1"/>
    <col min="8" max="8" width="10.42578125" style="162" customWidth="1"/>
    <col min="9" max="9" width="11.42578125" style="162" customWidth="1"/>
    <col min="10" max="10" width="10.140625" style="163" customWidth="1"/>
    <col min="11" max="11" width="11.42578125" style="162" customWidth="1"/>
    <col min="12" max="12" width="10.85546875" style="162" customWidth="1"/>
    <col min="13" max="13" width="18.28515625" style="162"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42.85546875" customWidth="1"/>
    <col min="21" max="176" width="11.42578125" style="7"/>
  </cols>
  <sheetData>
    <row r="1" spans="1:278" s="140" customFormat="1" ht="16.5" customHeight="1" x14ac:dyDescent="0.3">
      <c r="A1" s="451"/>
      <c r="B1" s="452"/>
      <c r="C1" s="452"/>
      <c r="D1" s="489" t="s">
        <v>543</v>
      </c>
      <c r="E1" s="489"/>
      <c r="F1" s="489"/>
      <c r="G1" s="489"/>
      <c r="H1" s="489"/>
      <c r="I1" s="489"/>
      <c r="J1" s="489"/>
      <c r="K1" s="489"/>
      <c r="L1" s="489"/>
      <c r="M1" s="489"/>
      <c r="N1" s="489"/>
      <c r="O1" s="489"/>
      <c r="P1" s="489"/>
      <c r="Q1" s="490"/>
      <c r="R1" s="435" t="s">
        <v>471</v>
      </c>
      <c r="S1" s="435"/>
      <c r="T1" s="435"/>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x14ac:dyDescent="0.3">
      <c r="A2" s="453"/>
      <c r="B2" s="454"/>
      <c r="C2" s="454"/>
      <c r="D2" s="491"/>
      <c r="E2" s="491"/>
      <c r="F2" s="491"/>
      <c r="G2" s="491"/>
      <c r="H2" s="491"/>
      <c r="I2" s="491"/>
      <c r="J2" s="491"/>
      <c r="K2" s="491"/>
      <c r="L2" s="491"/>
      <c r="M2" s="491"/>
      <c r="N2" s="491"/>
      <c r="O2" s="491"/>
      <c r="P2" s="491"/>
      <c r="Q2" s="492"/>
      <c r="R2" s="435"/>
      <c r="S2" s="435"/>
      <c r="T2" s="435"/>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x14ac:dyDescent="0.3">
      <c r="A3" s="2"/>
      <c r="B3" s="2"/>
      <c r="C3" s="3"/>
      <c r="D3" s="491"/>
      <c r="E3" s="491"/>
      <c r="F3" s="491"/>
      <c r="G3" s="491"/>
      <c r="H3" s="491"/>
      <c r="I3" s="491"/>
      <c r="J3" s="491"/>
      <c r="K3" s="491"/>
      <c r="L3" s="491"/>
      <c r="M3" s="491"/>
      <c r="N3" s="491"/>
      <c r="O3" s="491"/>
      <c r="P3" s="491"/>
      <c r="Q3" s="492"/>
      <c r="R3" s="435"/>
      <c r="S3" s="435"/>
      <c r="T3" s="435"/>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x14ac:dyDescent="0.3">
      <c r="A4" s="444" t="s">
        <v>472</v>
      </c>
      <c r="B4" s="445"/>
      <c r="C4" s="446"/>
      <c r="D4" s="447" t="str">
        <f>'Mapa Final'!D4</f>
        <v>Comunicación Institucional</v>
      </c>
      <c r="E4" s="448"/>
      <c r="F4" s="448"/>
      <c r="G4" s="448"/>
      <c r="H4" s="448"/>
      <c r="I4" s="448"/>
      <c r="J4" s="448"/>
      <c r="K4" s="448"/>
      <c r="L4" s="448"/>
      <c r="M4" s="448"/>
      <c r="N4" s="449"/>
      <c r="O4" s="450"/>
      <c r="P4" s="450"/>
      <c r="Q4" s="450"/>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x14ac:dyDescent="0.3">
      <c r="A5" s="444" t="s">
        <v>474</v>
      </c>
      <c r="B5" s="445"/>
      <c r="C5" s="446"/>
      <c r="D5" s="455" t="str">
        <f>'Mapa Final'!D5</f>
        <v>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de la Rama Judicial .</v>
      </c>
      <c r="E5" s="456"/>
      <c r="F5" s="456"/>
      <c r="G5" s="456"/>
      <c r="H5" s="456"/>
      <c r="I5" s="456"/>
      <c r="J5" s="456"/>
      <c r="K5" s="456"/>
      <c r="L5" s="456"/>
      <c r="M5" s="456"/>
      <c r="N5" s="457"/>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thickBot="1" x14ac:dyDescent="0.35">
      <c r="A6" s="444" t="s">
        <v>476</v>
      </c>
      <c r="B6" s="445"/>
      <c r="C6" s="446"/>
      <c r="D6" s="455" t="str">
        <f>'Mapa Final'!D6</f>
        <v>Nivel Central y Seccional</v>
      </c>
      <c r="E6" s="456"/>
      <c r="F6" s="456"/>
      <c r="G6" s="456"/>
      <c r="H6" s="456"/>
      <c r="I6" s="456"/>
      <c r="J6" s="456"/>
      <c r="K6" s="456"/>
      <c r="L6" s="456"/>
      <c r="M6" s="456"/>
      <c r="N6" s="457"/>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7" customFormat="1" ht="40.5" customHeight="1" thickTop="1" thickBot="1" x14ac:dyDescent="0.3">
      <c r="A7" s="484" t="s">
        <v>544</v>
      </c>
      <c r="B7" s="485"/>
      <c r="C7" s="485"/>
      <c r="D7" s="485"/>
      <c r="E7" s="485"/>
      <c r="F7" s="486"/>
      <c r="G7" s="164"/>
      <c r="H7" s="487" t="s">
        <v>545</v>
      </c>
      <c r="I7" s="487"/>
      <c r="J7" s="487"/>
      <c r="K7" s="487" t="s">
        <v>546</v>
      </c>
      <c r="L7" s="487"/>
      <c r="M7" s="487"/>
      <c r="N7" s="488" t="s">
        <v>547</v>
      </c>
      <c r="O7" s="493" t="s">
        <v>548</v>
      </c>
      <c r="P7" s="495" t="s">
        <v>549</v>
      </c>
      <c r="Q7" s="496"/>
      <c r="R7" s="495" t="s">
        <v>550</v>
      </c>
      <c r="S7" s="496"/>
      <c r="T7" s="497" t="s">
        <v>562</v>
      </c>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row>
    <row r="8" spans="1:278" s="158" customFormat="1" ht="60.95" customHeight="1" thickTop="1" thickBot="1" x14ac:dyDescent="0.3">
      <c r="A8" s="173" t="s">
        <v>27</v>
      </c>
      <c r="B8" s="173" t="s">
        <v>483</v>
      </c>
      <c r="C8" s="174" t="s">
        <v>171</v>
      </c>
      <c r="D8" s="165" t="s">
        <v>484</v>
      </c>
      <c r="E8" s="166" t="s">
        <v>175</v>
      </c>
      <c r="F8" s="166" t="s">
        <v>177</v>
      </c>
      <c r="G8" s="166" t="s">
        <v>179</v>
      </c>
      <c r="H8" s="167" t="s">
        <v>552</v>
      </c>
      <c r="I8" s="167" t="s">
        <v>430</v>
      </c>
      <c r="J8" s="167" t="s">
        <v>553</v>
      </c>
      <c r="K8" s="167" t="s">
        <v>552</v>
      </c>
      <c r="L8" s="167" t="s">
        <v>554</v>
      </c>
      <c r="M8" s="167" t="s">
        <v>553</v>
      </c>
      <c r="N8" s="488"/>
      <c r="O8" s="494"/>
      <c r="P8" s="168" t="s">
        <v>555</v>
      </c>
      <c r="Q8" s="168" t="s">
        <v>556</v>
      </c>
      <c r="R8" s="168" t="s">
        <v>557</v>
      </c>
      <c r="S8" s="168" t="s">
        <v>558</v>
      </c>
      <c r="T8" s="497"/>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171"/>
      <c r="DD8" s="171"/>
      <c r="DE8" s="171"/>
      <c r="DF8" s="171"/>
      <c r="DG8" s="171"/>
      <c r="DH8" s="171"/>
      <c r="DI8" s="171"/>
      <c r="DJ8" s="171"/>
      <c r="DK8" s="171"/>
      <c r="DL8" s="171"/>
      <c r="DM8" s="171"/>
      <c r="DN8" s="171"/>
      <c r="DO8" s="171"/>
      <c r="DP8" s="171"/>
      <c r="DQ8" s="171"/>
      <c r="DR8" s="171"/>
      <c r="DS8" s="171"/>
      <c r="DT8" s="171"/>
      <c r="DU8" s="171"/>
      <c r="DV8" s="171"/>
      <c r="DW8" s="171"/>
      <c r="DX8" s="171"/>
      <c r="DY8" s="171"/>
      <c r="DZ8" s="171"/>
      <c r="EA8" s="171"/>
      <c r="EB8" s="171"/>
      <c r="EC8" s="171"/>
      <c r="ED8" s="171"/>
      <c r="EE8" s="171"/>
      <c r="EF8" s="171"/>
      <c r="EG8" s="171"/>
      <c r="EH8" s="171"/>
      <c r="EI8" s="171"/>
      <c r="EJ8" s="171"/>
      <c r="EK8" s="171"/>
      <c r="EL8" s="171"/>
      <c r="EM8" s="171"/>
      <c r="EN8" s="171"/>
      <c r="EO8" s="171"/>
      <c r="EP8" s="171"/>
      <c r="EQ8" s="171"/>
      <c r="ER8" s="171"/>
      <c r="ES8" s="171"/>
      <c r="ET8" s="171"/>
      <c r="EU8" s="171"/>
      <c r="EV8" s="171"/>
      <c r="EW8" s="171"/>
      <c r="EX8" s="171"/>
      <c r="EY8" s="171"/>
      <c r="EZ8" s="171"/>
      <c r="FA8" s="171"/>
      <c r="FB8" s="171"/>
      <c r="FC8" s="171"/>
      <c r="FD8" s="171"/>
      <c r="FE8" s="171"/>
      <c r="FF8" s="171"/>
      <c r="FG8" s="171"/>
      <c r="FH8" s="171"/>
      <c r="FI8" s="171"/>
      <c r="FJ8" s="171"/>
      <c r="FK8" s="171"/>
      <c r="FL8" s="171"/>
      <c r="FM8" s="171"/>
      <c r="FN8" s="171"/>
      <c r="FO8" s="171"/>
      <c r="FP8" s="171"/>
      <c r="FQ8" s="171"/>
      <c r="FR8" s="171"/>
      <c r="FS8" s="171"/>
      <c r="FT8" s="171"/>
    </row>
    <row r="9" spans="1:278" s="159" customFormat="1" ht="10.5" customHeight="1" x14ac:dyDescent="0.25">
      <c r="A9" s="512"/>
      <c r="B9" s="513"/>
      <c r="C9" s="513"/>
      <c r="D9" s="513"/>
      <c r="E9" s="513"/>
      <c r="F9" s="513"/>
      <c r="G9" s="513"/>
      <c r="H9" s="513"/>
      <c r="I9" s="513"/>
      <c r="J9" s="513"/>
      <c r="K9" s="513"/>
      <c r="L9" s="513"/>
      <c r="M9" s="513"/>
      <c r="N9" s="513"/>
      <c r="T9" s="169"/>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172"/>
      <c r="FL9" s="172"/>
      <c r="FM9" s="172"/>
      <c r="FN9" s="172"/>
      <c r="FO9" s="172"/>
      <c r="FP9" s="172"/>
      <c r="FQ9" s="172"/>
      <c r="FR9" s="172"/>
      <c r="FS9" s="172"/>
      <c r="FT9" s="172"/>
    </row>
    <row r="10" spans="1:278" s="160" customFormat="1" ht="15" customHeight="1" x14ac:dyDescent="0.2">
      <c r="A10" s="514">
        <f>'Mapa Final'!A10</f>
        <v>1</v>
      </c>
      <c r="B10" s="498" t="str">
        <f>'Mapa Final'!B10</f>
        <v>Perdidas  de Informacion</v>
      </c>
      <c r="C10" s="517" t="str">
        <f>'Mapa Final'!C10</f>
        <v>Afectación en la Prestación del Servicio de Justicia</v>
      </c>
      <c r="D10" s="517" t="str">
        <f>'Mapa Final'!D10</f>
        <v>1. Medidas de seguridad informatica deficientes              2. Inexistencia de copias de seguridad actualizadas              3.  Virus informatico                   4. Error humano</v>
      </c>
      <c r="E10" s="478" t="str">
        <f>'Mapa Final'!E10</f>
        <v>Daños en la base de datos</v>
      </c>
      <c r="F10" s="478" t="str">
        <f>'Mapa Final'!F10</f>
        <v>Posibilidad de afectacion en la prestacion del servicio de justicia debido a daños en la base de datos</v>
      </c>
      <c r="G10" s="478" t="str">
        <f>'Mapa Final'!G10</f>
        <v>Fallas Tecnológicas</v>
      </c>
      <c r="H10" s="481" t="str">
        <f>'Mapa Final'!I10</f>
        <v>Baja</v>
      </c>
      <c r="I10" s="520" t="str">
        <f>'Mapa Final'!L10</f>
        <v>Leve</v>
      </c>
      <c r="J10" s="526" t="str">
        <f>'Mapa Final'!N10</f>
        <v>Bajo</v>
      </c>
      <c r="K10" s="506" t="str">
        <f>'Mapa Final'!AA10</f>
        <v>Baja</v>
      </c>
      <c r="L10" s="506" t="str">
        <f>'Mapa Final'!AE10</f>
        <v>Leve</v>
      </c>
      <c r="M10" s="523" t="str">
        <f>'Mapa Final'!AG10</f>
        <v>Bajo</v>
      </c>
      <c r="N10" s="506" t="str">
        <f>'Mapa Final'!AH10</f>
        <v>Aceptar</v>
      </c>
      <c r="O10" s="509"/>
      <c r="P10" s="509"/>
      <c r="Q10" s="529" t="s">
        <v>8</v>
      </c>
      <c r="R10" s="538">
        <v>44743</v>
      </c>
      <c r="S10" s="538">
        <v>44834</v>
      </c>
      <c r="T10" s="503" t="s">
        <v>559</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60" customFormat="1" ht="13.5" customHeight="1" x14ac:dyDescent="0.2">
      <c r="A11" s="515"/>
      <c r="B11" s="423"/>
      <c r="C11" s="518"/>
      <c r="D11" s="518"/>
      <c r="E11" s="479"/>
      <c r="F11" s="479"/>
      <c r="G11" s="479"/>
      <c r="H11" s="482"/>
      <c r="I11" s="521"/>
      <c r="J11" s="527"/>
      <c r="K11" s="507"/>
      <c r="L11" s="507"/>
      <c r="M11" s="524"/>
      <c r="N11" s="507"/>
      <c r="O11" s="510"/>
      <c r="P11" s="510"/>
      <c r="Q11" s="530"/>
      <c r="R11" s="539"/>
      <c r="S11" s="539"/>
      <c r="T11" s="504"/>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60" customFormat="1" ht="13.5" customHeight="1" x14ac:dyDescent="0.2">
      <c r="A12" s="515"/>
      <c r="B12" s="423"/>
      <c r="C12" s="518"/>
      <c r="D12" s="518"/>
      <c r="E12" s="479"/>
      <c r="F12" s="479"/>
      <c r="G12" s="479"/>
      <c r="H12" s="482"/>
      <c r="I12" s="521"/>
      <c r="J12" s="527"/>
      <c r="K12" s="507"/>
      <c r="L12" s="507"/>
      <c r="M12" s="524"/>
      <c r="N12" s="507"/>
      <c r="O12" s="510"/>
      <c r="P12" s="510"/>
      <c r="Q12" s="530"/>
      <c r="R12" s="539"/>
      <c r="S12" s="539"/>
      <c r="T12" s="504"/>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60" customFormat="1" ht="13.5" customHeight="1" x14ac:dyDescent="0.2">
      <c r="A13" s="515"/>
      <c r="B13" s="423"/>
      <c r="C13" s="518"/>
      <c r="D13" s="518"/>
      <c r="E13" s="479"/>
      <c r="F13" s="479"/>
      <c r="G13" s="479"/>
      <c r="H13" s="482"/>
      <c r="I13" s="521"/>
      <c r="J13" s="527"/>
      <c r="K13" s="507"/>
      <c r="L13" s="507"/>
      <c r="M13" s="524"/>
      <c r="N13" s="507"/>
      <c r="O13" s="510"/>
      <c r="P13" s="510"/>
      <c r="Q13" s="530"/>
      <c r="R13" s="539"/>
      <c r="S13" s="539"/>
      <c r="T13" s="50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60" customFormat="1" ht="238.5" customHeight="1" x14ac:dyDescent="0.2">
      <c r="A14" s="516"/>
      <c r="B14" s="499"/>
      <c r="C14" s="519"/>
      <c r="D14" s="519"/>
      <c r="E14" s="480"/>
      <c r="F14" s="480"/>
      <c r="G14" s="480"/>
      <c r="H14" s="483"/>
      <c r="I14" s="522"/>
      <c r="J14" s="528"/>
      <c r="K14" s="508"/>
      <c r="L14" s="508"/>
      <c r="M14" s="525"/>
      <c r="N14" s="508"/>
      <c r="O14" s="511"/>
      <c r="P14" s="511"/>
      <c r="Q14" s="531"/>
      <c r="R14" s="540"/>
      <c r="S14" s="540"/>
      <c r="T14" s="50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60" customFormat="1" ht="15" customHeight="1" x14ac:dyDescent="0.2">
      <c r="A15" s="514">
        <f>'Mapa Final'!A14</f>
        <v>2</v>
      </c>
      <c r="B15" s="498" t="str">
        <f>'Mapa Final'!B14</f>
        <v>Incumplimiento en las actividades propuestas en la matriz de comunicaciones.</v>
      </c>
      <c r="C15" s="517" t="str">
        <f>'Mapa Final'!C14</f>
        <v>Incumplimiento de las metas establecidas</v>
      </c>
      <c r="D15" s="517" t="str">
        <f>'Mapa Final'!D14</f>
        <v>Deficiencia en la planeación y diseño de planes de trabajo</v>
      </c>
      <c r="E15" s="478" t="str">
        <f>'Mapa Final'!E14</f>
        <v>Falta de seguimiento y control de las actividades programadas en el año</v>
      </c>
      <c r="F15" s="478" t="str">
        <f>'Mapa Final'!F14</f>
        <v>Posibilidad de incumplimiento de las metas establecidas debido a la falta de seguimiento y control de las actividades programadas en el año</v>
      </c>
      <c r="G15" s="478" t="str">
        <f>'Mapa Final'!G14</f>
        <v>Ejecución y Administración de Procesos</v>
      </c>
      <c r="H15" s="481" t="str">
        <f>'Mapa Final'!I14</f>
        <v>Baja</v>
      </c>
      <c r="I15" s="520" t="str">
        <f>'Mapa Final'!L14</f>
        <v>Leve</v>
      </c>
      <c r="J15" s="526" t="str">
        <f>'Mapa Final'!N14</f>
        <v>Bajo</v>
      </c>
      <c r="K15" s="506" t="str">
        <f>'Mapa Final'!AA14</f>
        <v>Baja</v>
      </c>
      <c r="L15" s="506" t="str">
        <f>'Mapa Final'!AE14</f>
        <v>Leve</v>
      </c>
      <c r="M15" s="523" t="str">
        <f>'Mapa Final'!AG14</f>
        <v>Bajo</v>
      </c>
      <c r="N15" s="506" t="str">
        <f>'Mapa Final'!AH14</f>
        <v>Aceptar</v>
      </c>
      <c r="O15" s="509"/>
      <c r="P15" s="509"/>
      <c r="Q15" s="529" t="s">
        <v>8</v>
      </c>
      <c r="R15" s="538">
        <v>44743</v>
      </c>
      <c r="S15" s="538">
        <v>44834</v>
      </c>
      <c r="T15" s="503" t="s">
        <v>559</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60" customFormat="1" ht="13.5" customHeight="1" x14ac:dyDescent="0.2">
      <c r="A16" s="515"/>
      <c r="B16" s="423"/>
      <c r="C16" s="518"/>
      <c r="D16" s="518"/>
      <c r="E16" s="479"/>
      <c r="F16" s="479"/>
      <c r="G16" s="479"/>
      <c r="H16" s="482"/>
      <c r="I16" s="521"/>
      <c r="J16" s="527"/>
      <c r="K16" s="507"/>
      <c r="L16" s="507"/>
      <c r="M16" s="524"/>
      <c r="N16" s="507"/>
      <c r="O16" s="510"/>
      <c r="P16" s="510"/>
      <c r="Q16" s="530"/>
      <c r="R16" s="539"/>
      <c r="S16" s="539"/>
      <c r="T16" s="50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60" customFormat="1" ht="13.5" customHeight="1" x14ac:dyDescent="0.2">
      <c r="A17" s="515"/>
      <c r="B17" s="423"/>
      <c r="C17" s="518"/>
      <c r="D17" s="518"/>
      <c r="E17" s="479"/>
      <c r="F17" s="479"/>
      <c r="G17" s="479"/>
      <c r="H17" s="482"/>
      <c r="I17" s="521"/>
      <c r="J17" s="527"/>
      <c r="K17" s="507"/>
      <c r="L17" s="507"/>
      <c r="M17" s="524"/>
      <c r="N17" s="507"/>
      <c r="O17" s="510"/>
      <c r="P17" s="510"/>
      <c r="Q17" s="530"/>
      <c r="R17" s="539"/>
      <c r="S17" s="539"/>
      <c r="T17" s="50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60" customFormat="1" ht="13.5" customHeight="1" x14ac:dyDescent="0.2">
      <c r="A18" s="515"/>
      <c r="B18" s="423"/>
      <c r="C18" s="518"/>
      <c r="D18" s="518"/>
      <c r="E18" s="479"/>
      <c r="F18" s="479"/>
      <c r="G18" s="479"/>
      <c r="H18" s="482"/>
      <c r="I18" s="521"/>
      <c r="J18" s="527"/>
      <c r="K18" s="507"/>
      <c r="L18" s="507"/>
      <c r="M18" s="524"/>
      <c r="N18" s="507"/>
      <c r="O18" s="510"/>
      <c r="P18" s="510"/>
      <c r="Q18" s="530"/>
      <c r="R18" s="539"/>
      <c r="S18" s="539"/>
      <c r="T18" s="50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60" customFormat="1" ht="255.75" customHeight="1" x14ac:dyDescent="0.2">
      <c r="A19" s="516"/>
      <c r="B19" s="499"/>
      <c r="C19" s="519"/>
      <c r="D19" s="519"/>
      <c r="E19" s="480"/>
      <c r="F19" s="480"/>
      <c r="G19" s="480"/>
      <c r="H19" s="483"/>
      <c r="I19" s="522"/>
      <c r="J19" s="528"/>
      <c r="K19" s="508"/>
      <c r="L19" s="508"/>
      <c r="M19" s="525"/>
      <c r="N19" s="508"/>
      <c r="O19" s="511"/>
      <c r="P19" s="511"/>
      <c r="Q19" s="531"/>
      <c r="R19" s="540"/>
      <c r="S19" s="540"/>
      <c r="T19" s="50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x14ac:dyDescent="0.25">
      <c r="A20" s="514">
        <f>'Mapa Final'!A15</f>
        <v>3</v>
      </c>
      <c r="B20" s="498" t="str">
        <f>'Mapa Final'!B15</f>
        <v>Inexactitud</v>
      </c>
      <c r="C20" s="517" t="str">
        <f>'Mapa Final'!C15</f>
        <v>Reputacional</v>
      </c>
      <c r="D20" s="517" t="str">
        <f>'Mapa Final'!D15</f>
        <v>No acudir a la fuente pertinente</v>
      </c>
      <c r="E20" s="478" t="str">
        <f>'Mapa Final'!E15</f>
        <v>No validar la informacion antes de su publicación</v>
      </c>
      <c r="F20" s="478" t="str">
        <f>'Mapa Final'!F15</f>
        <v>Posibilidad de afectacion reputacional por no validar la informacion antes de su publicacion</v>
      </c>
      <c r="G20" s="478" t="str">
        <f>'Mapa Final'!G15</f>
        <v>Ejecución y Administración de Procesos</v>
      </c>
      <c r="H20" s="481" t="str">
        <f>'Mapa Final'!I15</f>
        <v>Media</v>
      </c>
      <c r="I20" s="520" t="str">
        <f>'Mapa Final'!L15</f>
        <v>Moderado</v>
      </c>
      <c r="J20" s="526" t="str">
        <f>'Mapa Final'!N15</f>
        <v>Moderado</v>
      </c>
      <c r="K20" s="506" t="str">
        <f>'Mapa Final'!AA15</f>
        <v>Baja</v>
      </c>
      <c r="L20" s="506" t="str">
        <f>'Mapa Final'!AE15</f>
        <v>Moderado</v>
      </c>
      <c r="M20" s="523" t="str">
        <f>'Mapa Final'!AG15</f>
        <v>Moderado</v>
      </c>
      <c r="N20" s="506" t="str">
        <f>'Mapa Final'!AH15</f>
        <v>Aceptar</v>
      </c>
      <c r="O20" s="509"/>
      <c r="P20" s="509"/>
      <c r="Q20" s="529" t="s">
        <v>8</v>
      </c>
      <c r="R20" s="538">
        <v>44743</v>
      </c>
      <c r="S20" s="538">
        <v>44834</v>
      </c>
      <c r="T20" s="503" t="s">
        <v>559</v>
      </c>
      <c r="U20" s="35"/>
      <c r="V20" s="35"/>
    </row>
    <row r="21" spans="1:176" ht="14.45" customHeight="1" x14ac:dyDescent="0.25">
      <c r="A21" s="515"/>
      <c r="B21" s="423"/>
      <c r="C21" s="518"/>
      <c r="D21" s="518"/>
      <c r="E21" s="479"/>
      <c r="F21" s="479"/>
      <c r="G21" s="479"/>
      <c r="H21" s="482"/>
      <c r="I21" s="521"/>
      <c r="J21" s="527"/>
      <c r="K21" s="507"/>
      <c r="L21" s="507"/>
      <c r="M21" s="524"/>
      <c r="N21" s="507"/>
      <c r="O21" s="510"/>
      <c r="P21" s="510"/>
      <c r="Q21" s="530"/>
      <c r="R21" s="539"/>
      <c r="S21" s="539"/>
      <c r="T21" s="504"/>
      <c r="U21" s="35"/>
      <c r="V21" s="35"/>
    </row>
    <row r="22" spans="1:176" ht="14.45" customHeight="1" x14ac:dyDescent="0.25">
      <c r="A22" s="515"/>
      <c r="B22" s="423"/>
      <c r="C22" s="518"/>
      <c r="D22" s="518"/>
      <c r="E22" s="479"/>
      <c r="F22" s="479"/>
      <c r="G22" s="479"/>
      <c r="H22" s="482"/>
      <c r="I22" s="521"/>
      <c r="J22" s="527"/>
      <c r="K22" s="507"/>
      <c r="L22" s="507"/>
      <c r="M22" s="524"/>
      <c r="N22" s="507"/>
      <c r="O22" s="510"/>
      <c r="P22" s="510"/>
      <c r="Q22" s="530"/>
      <c r="R22" s="539"/>
      <c r="S22" s="539"/>
      <c r="T22" s="504"/>
      <c r="U22" s="35"/>
      <c r="V22" s="35"/>
    </row>
    <row r="23" spans="1:176" ht="14.45" customHeight="1" x14ac:dyDescent="0.25">
      <c r="A23" s="515"/>
      <c r="B23" s="423"/>
      <c r="C23" s="518"/>
      <c r="D23" s="518"/>
      <c r="E23" s="479"/>
      <c r="F23" s="479"/>
      <c r="G23" s="479"/>
      <c r="H23" s="482"/>
      <c r="I23" s="521"/>
      <c r="J23" s="527"/>
      <c r="K23" s="507"/>
      <c r="L23" s="507"/>
      <c r="M23" s="524"/>
      <c r="N23" s="507"/>
      <c r="O23" s="510"/>
      <c r="P23" s="510"/>
      <c r="Q23" s="530"/>
      <c r="R23" s="539"/>
      <c r="S23" s="539"/>
      <c r="T23" s="504"/>
      <c r="U23" s="35"/>
      <c r="V23" s="35"/>
    </row>
    <row r="24" spans="1:176" ht="307.5" customHeight="1" thickBot="1" x14ac:dyDescent="0.3">
      <c r="A24" s="516"/>
      <c r="B24" s="499"/>
      <c r="C24" s="519"/>
      <c r="D24" s="519"/>
      <c r="E24" s="480"/>
      <c r="F24" s="480"/>
      <c r="G24" s="480"/>
      <c r="H24" s="483"/>
      <c r="I24" s="522"/>
      <c r="J24" s="528"/>
      <c r="K24" s="508"/>
      <c r="L24" s="508"/>
      <c r="M24" s="525"/>
      <c r="N24" s="508"/>
      <c r="O24" s="511"/>
      <c r="P24" s="511"/>
      <c r="Q24" s="531"/>
      <c r="R24" s="540"/>
      <c r="S24" s="540"/>
      <c r="T24" s="505"/>
      <c r="U24" s="35"/>
      <c r="V24" s="35"/>
    </row>
    <row r="25" spans="1:176" ht="14.45" customHeight="1" x14ac:dyDescent="0.25">
      <c r="A25" s="514">
        <f>'Mapa Final'!A16</f>
        <v>5</v>
      </c>
      <c r="B25" s="498" t="str">
        <f>'Mapa Final'!B16</f>
        <v>Corrupción</v>
      </c>
      <c r="C25" s="517" t="str">
        <f>'Mapa Final'!C16</f>
        <v>Reputacional(Corrupción)</v>
      </c>
      <c r="D25" s="517" t="str">
        <f>'Mapa Final'!D16</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78" t="str">
        <f>'Mapa Final'!E16</f>
        <v xml:space="preserve">Carencia de transparencia, etica y valores . </v>
      </c>
      <c r="F25" s="478" t="str">
        <f>'Mapa Final'!F16</f>
        <v xml:space="preserve">Posibilidad de actos indebidos de  los servidores judiciales debido a  la carencia en transparencia, etica y valores </v>
      </c>
      <c r="G25" s="478" t="str">
        <f>'Mapa Final'!G16</f>
        <v>Fraude Interno</v>
      </c>
      <c r="H25" s="481" t="str">
        <f>'Mapa Final'!I16</f>
        <v>Muy Alta</v>
      </c>
      <c r="I25" s="520" t="str">
        <f>'Mapa Final'!L16</f>
        <v>Mayor</v>
      </c>
      <c r="J25" s="526" t="str">
        <f>'Mapa Final'!N16</f>
        <v xml:space="preserve">Alto </v>
      </c>
      <c r="K25" s="506" t="str">
        <f>'Mapa Final'!AA16</f>
        <v>Media</v>
      </c>
      <c r="L25" s="506" t="str">
        <f>'Mapa Final'!AE16</f>
        <v>Mayor</v>
      </c>
      <c r="M25" s="523" t="str">
        <f>'Mapa Final'!AG16</f>
        <v xml:space="preserve">Alto </v>
      </c>
      <c r="N25" s="506" t="str">
        <f>'Mapa Final'!AH16</f>
        <v>Reducir(mitigar)</v>
      </c>
      <c r="O25" s="509"/>
      <c r="P25" s="509"/>
      <c r="Q25" s="559" t="s">
        <v>8</v>
      </c>
      <c r="R25" s="551">
        <v>44743</v>
      </c>
      <c r="S25" s="553">
        <v>44834</v>
      </c>
      <c r="T25" s="556" t="s">
        <v>560</v>
      </c>
    </row>
    <row r="26" spans="1:176" ht="14.45" customHeight="1" x14ac:dyDescent="0.25">
      <c r="A26" s="515"/>
      <c r="B26" s="423"/>
      <c r="C26" s="518"/>
      <c r="D26" s="518"/>
      <c r="E26" s="479"/>
      <c r="F26" s="479"/>
      <c r="G26" s="479"/>
      <c r="H26" s="482"/>
      <c r="I26" s="521"/>
      <c r="J26" s="527"/>
      <c r="K26" s="507"/>
      <c r="L26" s="507"/>
      <c r="M26" s="524"/>
      <c r="N26" s="507"/>
      <c r="O26" s="510"/>
      <c r="P26" s="510"/>
      <c r="Q26" s="560"/>
      <c r="R26" s="552"/>
      <c r="S26" s="554"/>
      <c r="T26" s="557"/>
    </row>
    <row r="27" spans="1:176" ht="14.45" customHeight="1" x14ac:dyDescent="0.25">
      <c r="A27" s="515"/>
      <c r="B27" s="423"/>
      <c r="C27" s="518"/>
      <c r="D27" s="518"/>
      <c r="E27" s="479"/>
      <c r="F27" s="479"/>
      <c r="G27" s="479"/>
      <c r="H27" s="482"/>
      <c r="I27" s="521"/>
      <c r="J27" s="527"/>
      <c r="K27" s="507"/>
      <c r="L27" s="507"/>
      <c r="M27" s="524"/>
      <c r="N27" s="507"/>
      <c r="O27" s="510"/>
      <c r="P27" s="510"/>
      <c r="Q27" s="560"/>
      <c r="R27" s="552"/>
      <c r="S27" s="554"/>
      <c r="T27" s="557"/>
    </row>
    <row r="28" spans="1:176" ht="14.45" customHeight="1" x14ac:dyDescent="0.25">
      <c r="A28" s="515"/>
      <c r="B28" s="423"/>
      <c r="C28" s="518"/>
      <c r="D28" s="518"/>
      <c r="E28" s="479"/>
      <c r="F28" s="479"/>
      <c r="G28" s="479"/>
      <c r="H28" s="482"/>
      <c r="I28" s="521"/>
      <c r="J28" s="527"/>
      <c r="K28" s="507"/>
      <c r="L28" s="507"/>
      <c r="M28" s="524"/>
      <c r="N28" s="507"/>
      <c r="O28" s="510"/>
      <c r="P28" s="510"/>
      <c r="Q28" s="560"/>
      <c r="R28" s="552"/>
      <c r="S28" s="554"/>
      <c r="T28" s="557"/>
    </row>
    <row r="29" spans="1:176" ht="277.5" customHeight="1" x14ac:dyDescent="0.25">
      <c r="A29" s="516"/>
      <c r="B29" s="499"/>
      <c r="C29" s="519"/>
      <c r="D29" s="519"/>
      <c r="E29" s="480"/>
      <c r="F29" s="480"/>
      <c r="G29" s="480"/>
      <c r="H29" s="483"/>
      <c r="I29" s="522"/>
      <c r="J29" s="528"/>
      <c r="K29" s="508"/>
      <c r="L29" s="508"/>
      <c r="M29" s="525"/>
      <c r="N29" s="508"/>
      <c r="O29" s="511"/>
      <c r="P29" s="511"/>
      <c r="Q29" s="560"/>
      <c r="R29" s="552"/>
      <c r="S29" s="555"/>
      <c r="T29" s="558"/>
    </row>
    <row r="30" spans="1:176" x14ac:dyDescent="0.25">
      <c r="A30" s="514">
        <f>'Mapa Final'!A21</f>
        <v>6</v>
      </c>
      <c r="B30" s="498" t="str">
        <f>'Mapa Final'!B21</f>
        <v>Interrupción o demora en el Servicio Público de Administrar  Justicia.</v>
      </c>
      <c r="C30" s="517" t="str">
        <f>'Mapa Final'!C21</f>
        <v>Afectación en la Prestación del Servicio de Justicia</v>
      </c>
      <c r="D30" s="517" t="str">
        <f>'Mapa Final'!D21</f>
        <v>1. Paros que afecten la prestación del servicio.  
2. Huelgas, protestas ciudadana
3. Disturbios o hechos violentos
4.Pandemia
5.Emergencias Ambientales</v>
      </c>
      <c r="E30" s="478" t="str">
        <f>'Mapa Final'!E21</f>
        <v>Suceso de fuerza mayor que imposibilitan la gestión judicial</v>
      </c>
      <c r="F30" s="478" t="str">
        <f>'Mapa Final'!F21</f>
        <v>Posibilidad de  afectación en la Prestación del Servicio de Justicia debido a un suceso de fuerza mayor que imposibilita la gestión judicial</v>
      </c>
      <c r="G30" s="478" t="str">
        <f>'Mapa Final'!G21</f>
        <v>Usuarios, productos y prácticas organizacionales</v>
      </c>
      <c r="H30" s="481" t="str">
        <f>'Mapa Final'!I21</f>
        <v>Muy Alta</v>
      </c>
      <c r="I30" s="520" t="str">
        <f>'Mapa Final'!L21</f>
        <v>Moderado</v>
      </c>
      <c r="J30" s="526" t="str">
        <f>'Mapa Final'!N21</f>
        <v xml:space="preserve">Alto </v>
      </c>
      <c r="K30" s="506" t="str">
        <f>'Mapa Final'!AA21</f>
        <v>Media</v>
      </c>
      <c r="L30" s="506" t="str">
        <f>'Mapa Final'!AE21</f>
        <v>Moderado</v>
      </c>
      <c r="M30" s="523" t="str">
        <f>'Mapa Final'!AG21</f>
        <v>Moderado</v>
      </c>
      <c r="N30" s="506" t="str">
        <f>'Mapa Final'!AH21</f>
        <v>Aceptar</v>
      </c>
      <c r="O30" s="509"/>
      <c r="P30" s="544"/>
      <c r="Q30" s="547" t="s">
        <v>8</v>
      </c>
      <c r="R30" s="548">
        <v>44743</v>
      </c>
      <c r="S30" s="551">
        <v>44834</v>
      </c>
      <c r="T30" s="503" t="s">
        <v>559</v>
      </c>
    </row>
    <row r="31" spans="1:176" ht="14.45" customHeight="1" x14ac:dyDescent="0.25">
      <c r="A31" s="515"/>
      <c r="B31" s="423"/>
      <c r="C31" s="518"/>
      <c r="D31" s="518"/>
      <c r="E31" s="479"/>
      <c r="F31" s="479"/>
      <c r="G31" s="479"/>
      <c r="H31" s="482"/>
      <c r="I31" s="521"/>
      <c r="J31" s="527"/>
      <c r="K31" s="507"/>
      <c r="L31" s="507"/>
      <c r="M31" s="524"/>
      <c r="N31" s="507"/>
      <c r="O31" s="510"/>
      <c r="P31" s="545"/>
      <c r="Q31" s="547"/>
      <c r="R31" s="549"/>
      <c r="S31" s="552"/>
      <c r="T31" s="504"/>
    </row>
    <row r="32" spans="1:176" ht="14.45" customHeight="1" x14ac:dyDescent="0.25">
      <c r="A32" s="515"/>
      <c r="B32" s="423"/>
      <c r="C32" s="518"/>
      <c r="D32" s="518"/>
      <c r="E32" s="479"/>
      <c r="F32" s="479"/>
      <c r="G32" s="479"/>
      <c r="H32" s="482"/>
      <c r="I32" s="521"/>
      <c r="J32" s="527"/>
      <c r="K32" s="507"/>
      <c r="L32" s="507"/>
      <c r="M32" s="524"/>
      <c r="N32" s="507"/>
      <c r="O32" s="510"/>
      <c r="P32" s="545"/>
      <c r="Q32" s="547"/>
      <c r="R32" s="549"/>
      <c r="S32" s="552"/>
      <c r="T32" s="504"/>
    </row>
    <row r="33" spans="1:20" ht="14.45" customHeight="1" x14ac:dyDescent="0.25">
      <c r="A33" s="515"/>
      <c r="B33" s="423"/>
      <c r="C33" s="518"/>
      <c r="D33" s="518"/>
      <c r="E33" s="479"/>
      <c r="F33" s="479"/>
      <c r="G33" s="479"/>
      <c r="H33" s="482"/>
      <c r="I33" s="521"/>
      <c r="J33" s="527"/>
      <c r="K33" s="507"/>
      <c r="L33" s="507"/>
      <c r="M33" s="524"/>
      <c r="N33" s="507"/>
      <c r="O33" s="510"/>
      <c r="P33" s="545"/>
      <c r="Q33" s="547"/>
      <c r="R33" s="549"/>
      <c r="S33" s="552"/>
      <c r="T33" s="504"/>
    </row>
    <row r="34" spans="1:20" ht="102.75" customHeight="1" x14ac:dyDescent="0.25">
      <c r="A34" s="516"/>
      <c r="B34" s="499"/>
      <c r="C34" s="519"/>
      <c r="D34" s="519"/>
      <c r="E34" s="480"/>
      <c r="F34" s="480"/>
      <c r="G34" s="480"/>
      <c r="H34" s="483"/>
      <c r="I34" s="522"/>
      <c r="J34" s="528"/>
      <c r="K34" s="508"/>
      <c r="L34" s="508"/>
      <c r="M34" s="525"/>
      <c r="N34" s="508"/>
      <c r="O34" s="511"/>
      <c r="P34" s="546"/>
      <c r="Q34" s="547"/>
      <c r="R34" s="550"/>
      <c r="S34" s="552"/>
      <c r="T34" s="505"/>
    </row>
    <row r="35" spans="1:20" ht="14.45" customHeight="1" x14ac:dyDescent="0.25">
      <c r="A35" s="514">
        <f>'Mapa Final'!A26</f>
        <v>7</v>
      </c>
      <c r="B35" s="498" t="str">
        <f>'Mapa Final'!B26</f>
        <v>Inaplicabilidad de la normavidad ambiental vigente</v>
      </c>
      <c r="C35" s="517" t="str">
        <f>'Mapa Final'!C26</f>
        <v xml:space="preserve"> Afectación Ambiental</v>
      </c>
      <c r="D35" s="517" t="str">
        <f>'Mapa Final'!D26</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8" t="str">
        <f>'Mapa Final'!E26</f>
        <v>Desconocimiento de los lineamientos ambientales y normatividad  ambiental vigente</v>
      </c>
      <c r="F35" s="478" t="str">
        <f>'Mapa Final'!F26</f>
        <v>Posibilidad de afectación ambiental debido al desconocimiento de las lineamientos ambientales y normatividad ambiental vigente</v>
      </c>
      <c r="G35" s="478" t="str">
        <f>'Mapa Final'!G26</f>
        <v>Eventos Ambientales Internos</v>
      </c>
      <c r="H35" s="481" t="str">
        <f>'Mapa Final'!I26</f>
        <v>Media</v>
      </c>
      <c r="I35" s="520" t="str">
        <f>'Mapa Final'!L26</f>
        <v>Moderado</v>
      </c>
      <c r="J35" s="526" t="str">
        <f>'Mapa Final'!N26</f>
        <v>Moderado</v>
      </c>
      <c r="K35" s="506" t="str">
        <f>'Mapa Final'!AA26</f>
        <v>Baja</v>
      </c>
      <c r="L35" s="506" t="str">
        <f>'Mapa Final'!AE26</f>
        <v>Moderado</v>
      </c>
      <c r="M35" s="523" t="str">
        <f>'Mapa Final'!AG26</f>
        <v>Moderado</v>
      </c>
      <c r="N35" s="506" t="str">
        <f>'Mapa Final'!AH26</f>
        <v>Aceptar</v>
      </c>
      <c r="O35" s="509"/>
      <c r="P35" s="509"/>
      <c r="Q35" s="530" t="s">
        <v>8</v>
      </c>
      <c r="R35" s="538">
        <v>44743</v>
      </c>
      <c r="S35" s="538">
        <v>44834</v>
      </c>
      <c r="T35" s="503" t="s">
        <v>559</v>
      </c>
    </row>
    <row r="36" spans="1:20" ht="14.45" customHeight="1" x14ac:dyDescent="0.25">
      <c r="A36" s="515"/>
      <c r="B36" s="423"/>
      <c r="C36" s="518"/>
      <c r="D36" s="518"/>
      <c r="E36" s="479"/>
      <c r="F36" s="479"/>
      <c r="G36" s="479"/>
      <c r="H36" s="482"/>
      <c r="I36" s="521"/>
      <c r="J36" s="527"/>
      <c r="K36" s="507"/>
      <c r="L36" s="507"/>
      <c r="M36" s="524"/>
      <c r="N36" s="507"/>
      <c r="O36" s="510"/>
      <c r="P36" s="510"/>
      <c r="Q36" s="530"/>
      <c r="R36" s="539"/>
      <c r="S36" s="539"/>
      <c r="T36" s="504"/>
    </row>
    <row r="37" spans="1:20" ht="14.45" customHeight="1" x14ac:dyDescent="0.25">
      <c r="A37" s="515"/>
      <c r="B37" s="423"/>
      <c r="C37" s="518"/>
      <c r="D37" s="518"/>
      <c r="E37" s="479"/>
      <c r="F37" s="479"/>
      <c r="G37" s="479"/>
      <c r="H37" s="482"/>
      <c r="I37" s="521"/>
      <c r="J37" s="527"/>
      <c r="K37" s="507"/>
      <c r="L37" s="507"/>
      <c r="M37" s="524"/>
      <c r="N37" s="507"/>
      <c r="O37" s="510"/>
      <c r="P37" s="510"/>
      <c r="Q37" s="530"/>
      <c r="R37" s="539"/>
      <c r="S37" s="539"/>
      <c r="T37" s="504"/>
    </row>
    <row r="38" spans="1:20" ht="14.45" customHeight="1" x14ac:dyDescent="0.25">
      <c r="A38" s="515"/>
      <c r="B38" s="423"/>
      <c r="C38" s="518"/>
      <c r="D38" s="518"/>
      <c r="E38" s="479"/>
      <c r="F38" s="479"/>
      <c r="G38" s="479"/>
      <c r="H38" s="482"/>
      <c r="I38" s="521"/>
      <c r="J38" s="527"/>
      <c r="K38" s="507"/>
      <c r="L38" s="507"/>
      <c r="M38" s="524"/>
      <c r="N38" s="507"/>
      <c r="O38" s="510"/>
      <c r="P38" s="510"/>
      <c r="Q38" s="530"/>
      <c r="R38" s="539"/>
      <c r="S38" s="539"/>
      <c r="T38" s="504"/>
    </row>
    <row r="39" spans="1:20" ht="278.25" customHeight="1" x14ac:dyDescent="0.25">
      <c r="A39" s="516"/>
      <c r="B39" s="499"/>
      <c r="C39" s="519"/>
      <c r="D39" s="519"/>
      <c r="E39" s="480"/>
      <c r="F39" s="480"/>
      <c r="G39" s="480"/>
      <c r="H39" s="483"/>
      <c r="I39" s="522"/>
      <c r="J39" s="528"/>
      <c r="K39" s="508"/>
      <c r="L39" s="508"/>
      <c r="M39" s="525"/>
      <c r="N39" s="508"/>
      <c r="O39" s="511"/>
      <c r="P39" s="511"/>
      <c r="Q39" s="531"/>
      <c r="R39" s="540"/>
      <c r="S39" s="540"/>
      <c r="T39" s="505"/>
    </row>
  </sheetData>
  <mergeCells count="13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R35:R39"/>
    <mergeCell ref="S35:S39"/>
    <mergeCell ref="T35:T39"/>
    <mergeCell ref="J35:J39"/>
    <mergeCell ref="K35:K39"/>
    <mergeCell ref="L35:L39"/>
    <mergeCell ref="M35:M39"/>
    <mergeCell ref="N35:N39"/>
    <mergeCell ref="O35:O39"/>
  </mergeCells>
  <conditionalFormatting sqref="D8:G8 H7 H40:J1048576 A7:B7">
    <cfRule type="containsText" dxfId="745" priority="378" operator="containsText" text="3- Moderado">
      <formula>NOT(ISERROR(SEARCH("3- Moderado",A7)))</formula>
    </cfRule>
    <cfRule type="containsText" dxfId="744" priority="379" operator="containsText" text="6- Moderado">
      <formula>NOT(ISERROR(SEARCH("6- Moderado",A7)))</formula>
    </cfRule>
    <cfRule type="containsText" dxfId="743" priority="380" operator="containsText" text="4- Moderado">
      <formula>NOT(ISERROR(SEARCH("4- Moderado",A7)))</formula>
    </cfRule>
    <cfRule type="containsText" dxfId="742" priority="381" operator="containsText" text="3- Bajo">
      <formula>NOT(ISERROR(SEARCH("3- Bajo",A7)))</formula>
    </cfRule>
    <cfRule type="containsText" dxfId="741" priority="382" operator="containsText" text="4- Bajo">
      <formula>NOT(ISERROR(SEARCH("4- Bajo",A7)))</formula>
    </cfRule>
    <cfRule type="containsText" dxfId="740" priority="383" operator="containsText" text="1- Bajo">
      <formula>NOT(ISERROR(SEARCH("1- Bajo",A7)))</formula>
    </cfRule>
  </conditionalFormatting>
  <conditionalFormatting sqref="H8:J8">
    <cfRule type="containsText" dxfId="739" priority="371" operator="containsText" text="3- Moderado">
      <formula>NOT(ISERROR(SEARCH("3- Moderado",H8)))</formula>
    </cfRule>
    <cfRule type="containsText" dxfId="738" priority="372" operator="containsText" text="6- Moderado">
      <formula>NOT(ISERROR(SEARCH("6- Moderado",H8)))</formula>
    </cfRule>
    <cfRule type="containsText" dxfId="737" priority="373" operator="containsText" text="4- Moderado">
      <formula>NOT(ISERROR(SEARCH("4- Moderado",H8)))</formula>
    </cfRule>
    <cfRule type="containsText" dxfId="736" priority="374" operator="containsText" text="3- Bajo">
      <formula>NOT(ISERROR(SEARCH("3- Bajo",H8)))</formula>
    </cfRule>
    <cfRule type="containsText" dxfId="735" priority="375" operator="containsText" text="4- Bajo">
      <formula>NOT(ISERROR(SEARCH("4- Bajo",H8)))</formula>
    </cfRule>
    <cfRule type="containsText" dxfId="734" priority="377" operator="containsText" text="1- Bajo">
      <formula>NOT(ISERROR(SEARCH("1- Bajo",H8)))</formula>
    </cfRule>
  </conditionalFormatting>
  <conditionalFormatting sqref="J8 J40:J1048576">
    <cfRule type="containsText" dxfId="733" priority="360" operator="containsText" text="25- Extremo">
      <formula>NOT(ISERROR(SEARCH("25- Extremo",J8)))</formula>
    </cfRule>
    <cfRule type="containsText" dxfId="732" priority="361" operator="containsText" text="20- Extremo">
      <formula>NOT(ISERROR(SEARCH("20- Extremo",J8)))</formula>
    </cfRule>
    <cfRule type="containsText" dxfId="731" priority="362" operator="containsText" text="15- Extremo">
      <formula>NOT(ISERROR(SEARCH("15- Extremo",J8)))</formula>
    </cfRule>
    <cfRule type="containsText" dxfId="730" priority="363" operator="containsText" text="10- Extremo">
      <formula>NOT(ISERROR(SEARCH("10- Extremo",J8)))</formula>
    </cfRule>
    <cfRule type="containsText" dxfId="729" priority="364" operator="containsText" text="5- Extremo">
      <formula>NOT(ISERROR(SEARCH("5- Extremo",J8)))</formula>
    </cfRule>
    <cfRule type="containsText" dxfId="728" priority="365" operator="containsText" text="12- Alto">
      <formula>NOT(ISERROR(SEARCH("12- Alto",J8)))</formula>
    </cfRule>
    <cfRule type="containsText" dxfId="727" priority="366" operator="containsText" text="10- Alto">
      <formula>NOT(ISERROR(SEARCH("10- Alto",J8)))</formula>
    </cfRule>
    <cfRule type="containsText" dxfId="726" priority="367" operator="containsText" text="9- Alto">
      <formula>NOT(ISERROR(SEARCH("9- Alto",J8)))</formula>
    </cfRule>
    <cfRule type="containsText" dxfId="725" priority="368" operator="containsText" text="8- Alto">
      <formula>NOT(ISERROR(SEARCH("8- Alto",J8)))</formula>
    </cfRule>
    <cfRule type="containsText" dxfId="724" priority="369" operator="containsText" text="5- Alto">
      <formula>NOT(ISERROR(SEARCH("5- Alto",J8)))</formula>
    </cfRule>
    <cfRule type="containsText" dxfId="723" priority="370" operator="containsText" text="4- Alto">
      <formula>NOT(ISERROR(SEARCH("4- Alto",J8)))</formula>
    </cfRule>
    <cfRule type="containsText" dxfId="722" priority="376" operator="containsText" text="2- Bajo">
      <formula>NOT(ISERROR(SEARCH("2- Bajo",J8)))</formula>
    </cfRule>
  </conditionalFormatting>
  <conditionalFormatting sqref="K10:L10 K15:L15 K20:L20">
    <cfRule type="containsText" dxfId="721" priority="354" operator="containsText" text="3- Moderado">
      <formula>NOT(ISERROR(SEARCH("3- Moderado",K10)))</formula>
    </cfRule>
    <cfRule type="containsText" dxfId="720" priority="355" operator="containsText" text="6- Moderado">
      <formula>NOT(ISERROR(SEARCH("6- Moderado",K10)))</formula>
    </cfRule>
    <cfRule type="containsText" dxfId="719" priority="356" operator="containsText" text="4- Moderado">
      <formula>NOT(ISERROR(SEARCH("4- Moderado",K10)))</formula>
    </cfRule>
    <cfRule type="containsText" dxfId="718" priority="357" operator="containsText" text="3- Bajo">
      <formula>NOT(ISERROR(SEARCH("3- Bajo",K10)))</formula>
    </cfRule>
    <cfRule type="containsText" dxfId="717" priority="358" operator="containsText" text="4- Bajo">
      <formula>NOT(ISERROR(SEARCH("4- Bajo",K10)))</formula>
    </cfRule>
    <cfRule type="containsText" dxfId="716" priority="359" operator="containsText" text="1- Bajo">
      <formula>NOT(ISERROR(SEARCH("1- Bajo",K10)))</formula>
    </cfRule>
  </conditionalFormatting>
  <conditionalFormatting sqref="H10:I10 H15:I15 H20:I20">
    <cfRule type="containsText" dxfId="715" priority="348" operator="containsText" text="3- Moderado">
      <formula>NOT(ISERROR(SEARCH("3- Moderado",H10)))</formula>
    </cfRule>
    <cfRule type="containsText" dxfId="714" priority="349" operator="containsText" text="6- Moderado">
      <formula>NOT(ISERROR(SEARCH("6- Moderado",H10)))</formula>
    </cfRule>
    <cfRule type="containsText" dxfId="713" priority="350" operator="containsText" text="4- Moderado">
      <formula>NOT(ISERROR(SEARCH("4- Moderado",H10)))</formula>
    </cfRule>
    <cfRule type="containsText" dxfId="712" priority="351" operator="containsText" text="3- Bajo">
      <formula>NOT(ISERROR(SEARCH("3- Bajo",H10)))</formula>
    </cfRule>
    <cfRule type="containsText" dxfId="711" priority="352" operator="containsText" text="4- Bajo">
      <formula>NOT(ISERROR(SEARCH("4- Bajo",H10)))</formula>
    </cfRule>
    <cfRule type="containsText" dxfId="710" priority="353" operator="containsText" text="1- Bajo">
      <formula>NOT(ISERROR(SEARCH("1- Bajo",H10)))</formula>
    </cfRule>
  </conditionalFormatting>
  <conditionalFormatting sqref="A10:E10 E15 A15:B15 B20 B25 B30 B35">
    <cfRule type="containsText" dxfId="709" priority="342" operator="containsText" text="3- Moderado">
      <formula>NOT(ISERROR(SEARCH("3- Moderado",A10)))</formula>
    </cfRule>
    <cfRule type="containsText" dxfId="708" priority="343" operator="containsText" text="6- Moderado">
      <formula>NOT(ISERROR(SEARCH("6- Moderado",A10)))</formula>
    </cfRule>
    <cfRule type="containsText" dxfId="707" priority="344" operator="containsText" text="4- Moderado">
      <formula>NOT(ISERROR(SEARCH("4- Moderado",A10)))</formula>
    </cfRule>
    <cfRule type="containsText" dxfId="706" priority="345" operator="containsText" text="3- Bajo">
      <formula>NOT(ISERROR(SEARCH("3- Bajo",A10)))</formula>
    </cfRule>
    <cfRule type="containsText" dxfId="705" priority="346" operator="containsText" text="4- Bajo">
      <formula>NOT(ISERROR(SEARCH("4- Bajo",A10)))</formula>
    </cfRule>
    <cfRule type="containsText" dxfId="704" priority="347" operator="containsText" text="1- Bajo">
      <formula>NOT(ISERROR(SEARCH("1- Bajo",A10)))</formula>
    </cfRule>
  </conditionalFormatting>
  <conditionalFormatting sqref="F10:G10 F15:G15">
    <cfRule type="containsText" dxfId="703" priority="336" operator="containsText" text="3- Moderado">
      <formula>NOT(ISERROR(SEARCH("3- Moderado",F10)))</formula>
    </cfRule>
    <cfRule type="containsText" dxfId="702" priority="337" operator="containsText" text="6- Moderado">
      <formula>NOT(ISERROR(SEARCH("6- Moderado",F10)))</formula>
    </cfRule>
    <cfRule type="containsText" dxfId="701" priority="338" operator="containsText" text="4- Moderado">
      <formula>NOT(ISERROR(SEARCH("4- Moderado",F10)))</formula>
    </cfRule>
    <cfRule type="containsText" dxfId="700" priority="339" operator="containsText" text="3- Bajo">
      <formula>NOT(ISERROR(SEARCH("3- Bajo",F10)))</formula>
    </cfRule>
    <cfRule type="containsText" dxfId="699" priority="340" operator="containsText" text="4- Bajo">
      <formula>NOT(ISERROR(SEARCH("4- Bajo",F10)))</formula>
    </cfRule>
    <cfRule type="containsText" dxfId="698" priority="341" operator="containsText" text="1- Bajo">
      <formula>NOT(ISERROR(SEARCH("1- Bajo",F10)))</formula>
    </cfRule>
  </conditionalFormatting>
  <conditionalFormatting sqref="K8">
    <cfRule type="containsText" dxfId="697" priority="330" operator="containsText" text="3- Moderado">
      <formula>NOT(ISERROR(SEARCH("3- Moderado",K8)))</formula>
    </cfRule>
    <cfRule type="containsText" dxfId="696" priority="331" operator="containsText" text="6- Moderado">
      <formula>NOT(ISERROR(SEARCH("6- Moderado",K8)))</formula>
    </cfRule>
    <cfRule type="containsText" dxfId="695" priority="332" operator="containsText" text="4- Moderado">
      <formula>NOT(ISERROR(SEARCH("4- Moderado",K8)))</formula>
    </cfRule>
    <cfRule type="containsText" dxfId="694" priority="333" operator="containsText" text="3- Bajo">
      <formula>NOT(ISERROR(SEARCH("3- Bajo",K8)))</formula>
    </cfRule>
    <cfRule type="containsText" dxfId="693" priority="334" operator="containsText" text="4- Bajo">
      <formula>NOT(ISERROR(SEARCH("4- Bajo",K8)))</formula>
    </cfRule>
    <cfRule type="containsText" dxfId="692" priority="335" operator="containsText" text="1- Bajo">
      <formula>NOT(ISERROR(SEARCH("1- Bajo",K8)))</formula>
    </cfRule>
  </conditionalFormatting>
  <conditionalFormatting sqref="L8">
    <cfRule type="containsText" dxfId="691" priority="324" operator="containsText" text="3- Moderado">
      <formula>NOT(ISERROR(SEARCH("3- Moderado",L8)))</formula>
    </cfRule>
    <cfRule type="containsText" dxfId="690" priority="325" operator="containsText" text="6- Moderado">
      <formula>NOT(ISERROR(SEARCH("6- Moderado",L8)))</formula>
    </cfRule>
    <cfRule type="containsText" dxfId="689" priority="326" operator="containsText" text="4- Moderado">
      <formula>NOT(ISERROR(SEARCH("4- Moderado",L8)))</formula>
    </cfRule>
    <cfRule type="containsText" dxfId="688" priority="327" operator="containsText" text="3- Bajo">
      <formula>NOT(ISERROR(SEARCH("3- Bajo",L8)))</formula>
    </cfRule>
    <cfRule type="containsText" dxfId="687" priority="328" operator="containsText" text="4- Bajo">
      <formula>NOT(ISERROR(SEARCH("4- Bajo",L8)))</formula>
    </cfRule>
    <cfRule type="containsText" dxfId="686" priority="329" operator="containsText" text="1- Bajo">
      <formula>NOT(ISERROR(SEARCH("1- Bajo",L8)))</formula>
    </cfRule>
  </conditionalFormatting>
  <conditionalFormatting sqref="M8">
    <cfRule type="containsText" dxfId="685" priority="318" operator="containsText" text="3- Moderado">
      <formula>NOT(ISERROR(SEARCH("3- Moderado",M8)))</formula>
    </cfRule>
    <cfRule type="containsText" dxfId="684" priority="319" operator="containsText" text="6- Moderado">
      <formula>NOT(ISERROR(SEARCH("6- Moderado",M8)))</formula>
    </cfRule>
    <cfRule type="containsText" dxfId="683" priority="320" operator="containsText" text="4- Moderado">
      <formula>NOT(ISERROR(SEARCH("4- Moderado",M8)))</formula>
    </cfRule>
    <cfRule type="containsText" dxfId="682" priority="321" operator="containsText" text="3- Bajo">
      <formula>NOT(ISERROR(SEARCH("3- Bajo",M8)))</formula>
    </cfRule>
    <cfRule type="containsText" dxfId="681" priority="322" operator="containsText" text="4- Bajo">
      <formula>NOT(ISERROR(SEARCH("4- Bajo",M8)))</formula>
    </cfRule>
    <cfRule type="containsText" dxfId="680" priority="323" operator="containsText" text="1- Bajo">
      <formula>NOT(ISERROR(SEARCH("1- Bajo",M8)))</formula>
    </cfRule>
  </conditionalFormatting>
  <conditionalFormatting sqref="J10:J24">
    <cfRule type="containsText" dxfId="679" priority="313" operator="containsText" text="Bajo">
      <formula>NOT(ISERROR(SEARCH("Bajo",J10)))</formula>
    </cfRule>
    <cfRule type="containsText" dxfId="678" priority="314" operator="containsText" text="Moderado">
      <formula>NOT(ISERROR(SEARCH("Moderado",J10)))</formula>
    </cfRule>
    <cfRule type="containsText" dxfId="677" priority="315" operator="containsText" text="Alto">
      <formula>NOT(ISERROR(SEARCH("Alto",J10)))</formula>
    </cfRule>
    <cfRule type="containsText" dxfId="676" priority="316" operator="containsText" text="Extremo">
      <formula>NOT(ISERROR(SEARCH("Extremo",J10)))</formula>
    </cfRule>
    <cfRule type="colorScale" priority="317">
      <colorScale>
        <cfvo type="min"/>
        <cfvo type="max"/>
        <color rgb="FFFF7128"/>
        <color rgb="FFFFEF9C"/>
      </colorScale>
    </cfRule>
  </conditionalFormatting>
  <conditionalFormatting sqref="M10:M24">
    <cfRule type="containsText" dxfId="675" priority="288" operator="containsText" text="Moderado">
      <formula>NOT(ISERROR(SEARCH("Moderado",M10)))</formula>
    </cfRule>
    <cfRule type="containsText" dxfId="674" priority="308" operator="containsText" text="Bajo">
      <formula>NOT(ISERROR(SEARCH("Bajo",M10)))</formula>
    </cfRule>
    <cfRule type="containsText" dxfId="673" priority="309" operator="containsText" text="Moderado">
      <formula>NOT(ISERROR(SEARCH("Moderado",M10)))</formula>
    </cfRule>
    <cfRule type="containsText" dxfId="672" priority="310" operator="containsText" text="Alto">
      <formula>NOT(ISERROR(SEARCH("Alto",M10)))</formula>
    </cfRule>
    <cfRule type="containsText" dxfId="671" priority="311" operator="containsText" text="Extremo">
      <formula>NOT(ISERROR(SEARCH("Extremo",M10)))</formula>
    </cfRule>
    <cfRule type="colorScale" priority="312">
      <colorScale>
        <cfvo type="min"/>
        <cfvo type="max"/>
        <color rgb="FFFF7128"/>
        <color rgb="FFFFEF9C"/>
      </colorScale>
    </cfRule>
  </conditionalFormatting>
  <conditionalFormatting sqref="N10 N15 N20">
    <cfRule type="containsText" dxfId="670" priority="302" operator="containsText" text="3- Moderado">
      <formula>NOT(ISERROR(SEARCH("3- Moderado",N10)))</formula>
    </cfRule>
    <cfRule type="containsText" dxfId="669" priority="303" operator="containsText" text="6- Moderado">
      <formula>NOT(ISERROR(SEARCH("6- Moderado",N10)))</formula>
    </cfRule>
    <cfRule type="containsText" dxfId="668" priority="304" operator="containsText" text="4- Moderado">
      <formula>NOT(ISERROR(SEARCH("4- Moderado",N10)))</formula>
    </cfRule>
    <cfRule type="containsText" dxfId="667" priority="305" operator="containsText" text="3- Bajo">
      <formula>NOT(ISERROR(SEARCH("3- Bajo",N10)))</formula>
    </cfRule>
    <cfRule type="containsText" dxfId="666" priority="306" operator="containsText" text="4- Bajo">
      <formula>NOT(ISERROR(SEARCH("4- Bajo",N10)))</formula>
    </cfRule>
    <cfRule type="containsText" dxfId="665" priority="307" operator="containsText" text="1- Bajo">
      <formula>NOT(ISERROR(SEARCH("1- Bajo",N10)))</formula>
    </cfRule>
  </conditionalFormatting>
  <conditionalFormatting sqref="H10:H24">
    <cfRule type="containsText" dxfId="664" priority="289" operator="containsText" text="Muy Alta">
      <formula>NOT(ISERROR(SEARCH("Muy Alta",H10)))</formula>
    </cfRule>
    <cfRule type="containsText" dxfId="663" priority="290" operator="containsText" text="Alta">
      <formula>NOT(ISERROR(SEARCH("Alta",H10)))</formula>
    </cfRule>
    <cfRule type="containsText" dxfId="662" priority="291" operator="containsText" text="Muy Alta">
      <formula>NOT(ISERROR(SEARCH("Muy Alta",H10)))</formula>
    </cfRule>
    <cfRule type="containsText" dxfId="661" priority="296" operator="containsText" text="Muy Baja">
      <formula>NOT(ISERROR(SEARCH("Muy Baja",H10)))</formula>
    </cfRule>
    <cfRule type="containsText" dxfId="660" priority="297" operator="containsText" text="Baja">
      <formula>NOT(ISERROR(SEARCH("Baja",H10)))</formula>
    </cfRule>
    <cfRule type="containsText" dxfId="659" priority="298" operator="containsText" text="Media">
      <formula>NOT(ISERROR(SEARCH("Media",H10)))</formula>
    </cfRule>
    <cfRule type="containsText" dxfId="658" priority="299" operator="containsText" text="Alta">
      <formula>NOT(ISERROR(SEARCH("Alta",H10)))</formula>
    </cfRule>
    <cfRule type="containsText" dxfId="657" priority="301" operator="containsText" text="Muy Alta">
      <formula>NOT(ISERROR(SEARCH("Muy Alta",H10)))</formula>
    </cfRule>
  </conditionalFormatting>
  <conditionalFormatting sqref="I10:I24">
    <cfRule type="containsText" dxfId="656" priority="292" operator="containsText" text="Catastrófico">
      <formula>NOT(ISERROR(SEARCH("Catastrófico",I10)))</formula>
    </cfRule>
    <cfRule type="containsText" dxfId="655" priority="293" operator="containsText" text="Mayor">
      <formula>NOT(ISERROR(SEARCH("Mayor",I10)))</formula>
    </cfRule>
    <cfRule type="containsText" dxfId="654" priority="294" operator="containsText" text="Menor">
      <formula>NOT(ISERROR(SEARCH("Menor",I10)))</formula>
    </cfRule>
    <cfRule type="containsText" dxfId="653" priority="295" operator="containsText" text="Leve">
      <formula>NOT(ISERROR(SEARCH("Leve",I10)))</formula>
    </cfRule>
    <cfRule type="containsText" dxfId="652" priority="300" operator="containsText" text="Moderado">
      <formula>NOT(ISERROR(SEARCH("Moderado",I10)))</formula>
    </cfRule>
  </conditionalFormatting>
  <conditionalFormatting sqref="K10:K24">
    <cfRule type="containsText" dxfId="651" priority="287" operator="containsText" text="Media">
      <formula>NOT(ISERROR(SEARCH("Media",K10)))</formula>
    </cfRule>
  </conditionalFormatting>
  <conditionalFormatting sqref="L10:L24">
    <cfRule type="containsText" dxfId="650" priority="286" operator="containsText" text="Moderado">
      <formula>NOT(ISERROR(SEARCH("Moderado",L10)))</formula>
    </cfRule>
  </conditionalFormatting>
  <conditionalFormatting sqref="C15">
    <cfRule type="containsText" dxfId="649" priority="280" operator="containsText" text="3- Moderado">
      <formula>NOT(ISERROR(SEARCH("3- Moderado",C15)))</formula>
    </cfRule>
    <cfRule type="containsText" dxfId="648" priority="281" operator="containsText" text="6- Moderado">
      <formula>NOT(ISERROR(SEARCH("6- Moderado",C15)))</formula>
    </cfRule>
    <cfRule type="containsText" dxfId="647" priority="282" operator="containsText" text="4- Moderado">
      <formula>NOT(ISERROR(SEARCH("4- Moderado",C15)))</formula>
    </cfRule>
    <cfRule type="containsText" dxfId="646" priority="283" operator="containsText" text="3- Bajo">
      <formula>NOT(ISERROR(SEARCH("3- Bajo",C15)))</formula>
    </cfRule>
    <cfRule type="containsText" dxfId="645" priority="284" operator="containsText" text="4- Bajo">
      <formula>NOT(ISERROR(SEARCH("4- Bajo",C15)))</formula>
    </cfRule>
    <cfRule type="containsText" dxfId="644" priority="285" operator="containsText" text="1- Bajo">
      <formula>NOT(ISERROR(SEARCH("1- Bajo",C15)))</formula>
    </cfRule>
  </conditionalFormatting>
  <conditionalFormatting sqref="D15">
    <cfRule type="containsText" dxfId="643" priority="274" operator="containsText" text="3- Moderado">
      <formula>NOT(ISERROR(SEARCH("3- Moderado",D15)))</formula>
    </cfRule>
    <cfRule type="containsText" dxfId="642" priority="275" operator="containsText" text="6- Moderado">
      <formula>NOT(ISERROR(SEARCH("6- Moderado",D15)))</formula>
    </cfRule>
    <cfRule type="containsText" dxfId="641" priority="276" operator="containsText" text="4- Moderado">
      <formula>NOT(ISERROR(SEARCH("4- Moderado",D15)))</formula>
    </cfRule>
    <cfRule type="containsText" dxfId="640" priority="277" operator="containsText" text="3- Bajo">
      <formula>NOT(ISERROR(SEARCH("3- Bajo",D15)))</formula>
    </cfRule>
    <cfRule type="containsText" dxfId="639" priority="278" operator="containsText" text="4- Bajo">
      <formula>NOT(ISERROR(SEARCH("4- Bajo",D15)))</formula>
    </cfRule>
    <cfRule type="containsText" dxfId="638" priority="279" operator="containsText" text="1- Bajo">
      <formula>NOT(ISERROR(SEARCH("1- Bajo",D15)))</formula>
    </cfRule>
  </conditionalFormatting>
  <conditionalFormatting sqref="J10:J24">
    <cfRule type="containsText" dxfId="637" priority="273" operator="containsText" text="Moderado">
      <formula>NOT(ISERROR(SEARCH("Moderado",J10)))</formula>
    </cfRule>
  </conditionalFormatting>
  <conditionalFormatting sqref="J10:J24">
    <cfRule type="containsText" dxfId="636" priority="271" operator="containsText" text="Bajo">
      <formula>NOT(ISERROR(SEARCH("Bajo",J10)))</formula>
    </cfRule>
    <cfRule type="containsText" dxfId="635" priority="272" operator="containsText" text="Extremo">
      <formula>NOT(ISERROR(SEARCH("Extremo",J10)))</formula>
    </cfRule>
  </conditionalFormatting>
  <conditionalFormatting sqref="K10:K24">
    <cfRule type="containsText" dxfId="634" priority="269" operator="containsText" text="Baja">
      <formula>NOT(ISERROR(SEARCH("Baja",K10)))</formula>
    </cfRule>
    <cfRule type="containsText" dxfId="633" priority="270" operator="containsText" text="Muy Baja">
      <formula>NOT(ISERROR(SEARCH("Muy Baja",K10)))</formula>
    </cfRule>
  </conditionalFormatting>
  <conditionalFormatting sqref="K10:K24">
    <cfRule type="containsText" dxfId="632" priority="267" operator="containsText" text="Muy Alta">
      <formula>NOT(ISERROR(SEARCH("Muy Alta",K10)))</formula>
    </cfRule>
    <cfRule type="containsText" dxfId="631" priority="268" operator="containsText" text="Alta">
      <formula>NOT(ISERROR(SEARCH("Alta",K10)))</formula>
    </cfRule>
  </conditionalFormatting>
  <conditionalFormatting sqref="L10:L24">
    <cfRule type="containsText" dxfId="630" priority="263" operator="containsText" text="Catastrófico">
      <formula>NOT(ISERROR(SEARCH("Catastrófico",L10)))</formula>
    </cfRule>
    <cfRule type="containsText" dxfId="629" priority="264" operator="containsText" text="Mayor">
      <formula>NOT(ISERROR(SEARCH("Mayor",L10)))</formula>
    </cfRule>
    <cfRule type="containsText" dxfId="628" priority="265" operator="containsText" text="Menor">
      <formula>NOT(ISERROR(SEARCH("Menor",L10)))</formula>
    </cfRule>
    <cfRule type="containsText" dxfId="627" priority="266" operator="containsText" text="Leve">
      <formula>NOT(ISERROR(SEARCH("Leve",L10)))</formula>
    </cfRule>
  </conditionalFormatting>
  <conditionalFormatting sqref="A20 E20">
    <cfRule type="containsText" dxfId="626" priority="257" operator="containsText" text="3- Moderado">
      <formula>NOT(ISERROR(SEARCH("3- Moderado",A20)))</formula>
    </cfRule>
    <cfRule type="containsText" dxfId="625" priority="258" operator="containsText" text="6- Moderado">
      <formula>NOT(ISERROR(SEARCH("6- Moderado",A20)))</formula>
    </cfRule>
    <cfRule type="containsText" dxfId="624" priority="259" operator="containsText" text="4- Moderado">
      <formula>NOT(ISERROR(SEARCH("4- Moderado",A20)))</formula>
    </cfRule>
    <cfRule type="containsText" dxfId="623" priority="260" operator="containsText" text="3- Bajo">
      <formula>NOT(ISERROR(SEARCH("3- Bajo",A20)))</formula>
    </cfRule>
    <cfRule type="containsText" dxfId="622" priority="261" operator="containsText" text="4- Bajo">
      <formula>NOT(ISERROR(SEARCH("4- Bajo",A20)))</formula>
    </cfRule>
    <cfRule type="containsText" dxfId="621" priority="262" operator="containsText" text="1- Bajo">
      <formula>NOT(ISERROR(SEARCH("1- Bajo",A20)))</formula>
    </cfRule>
  </conditionalFormatting>
  <conditionalFormatting sqref="F20:G20">
    <cfRule type="containsText" dxfId="620" priority="251" operator="containsText" text="3- Moderado">
      <formula>NOT(ISERROR(SEARCH("3- Moderado",F20)))</formula>
    </cfRule>
    <cfRule type="containsText" dxfId="619" priority="252" operator="containsText" text="6- Moderado">
      <formula>NOT(ISERROR(SEARCH("6- Moderado",F20)))</formula>
    </cfRule>
    <cfRule type="containsText" dxfId="618" priority="253" operator="containsText" text="4- Moderado">
      <formula>NOT(ISERROR(SEARCH("4- Moderado",F20)))</formula>
    </cfRule>
    <cfRule type="containsText" dxfId="617" priority="254" operator="containsText" text="3- Bajo">
      <formula>NOT(ISERROR(SEARCH("3- Bajo",F20)))</formula>
    </cfRule>
    <cfRule type="containsText" dxfId="616" priority="255" operator="containsText" text="4- Bajo">
      <formula>NOT(ISERROR(SEARCH("4- Bajo",F20)))</formula>
    </cfRule>
    <cfRule type="containsText" dxfId="615" priority="256" operator="containsText" text="1- Bajo">
      <formula>NOT(ISERROR(SEARCH("1- Bajo",F20)))</formula>
    </cfRule>
  </conditionalFormatting>
  <conditionalFormatting sqref="C20">
    <cfRule type="containsText" dxfId="614" priority="245" operator="containsText" text="3- Moderado">
      <formula>NOT(ISERROR(SEARCH("3- Moderado",C20)))</formula>
    </cfRule>
    <cfRule type="containsText" dxfId="613" priority="246" operator="containsText" text="6- Moderado">
      <formula>NOT(ISERROR(SEARCH("6- Moderado",C20)))</formula>
    </cfRule>
    <cfRule type="containsText" dxfId="612" priority="247" operator="containsText" text="4- Moderado">
      <formula>NOT(ISERROR(SEARCH("4- Moderado",C20)))</formula>
    </cfRule>
    <cfRule type="containsText" dxfId="611" priority="248" operator="containsText" text="3- Bajo">
      <formula>NOT(ISERROR(SEARCH("3- Bajo",C20)))</formula>
    </cfRule>
    <cfRule type="containsText" dxfId="610" priority="249" operator="containsText" text="4- Bajo">
      <formula>NOT(ISERROR(SEARCH("4- Bajo",C20)))</formula>
    </cfRule>
    <cfRule type="containsText" dxfId="609" priority="250" operator="containsText" text="1- Bajo">
      <formula>NOT(ISERROR(SEARCH("1- Bajo",C20)))</formula>
    </cfRule>
  </conditionalFormatting>
  <conditionalFormatting sqref="D20">
    <cfRule type="containsText" dxfId="608" priority="239" operator="containsText" text="3- Moderado">
      <formula>NOT(ISERROR(SEARCH("3- Moderado",D20)))</formula>
    </cfRule>
    <cfRule type="containsText" dxfId="607" priority="240" operator="containsText" text="6- Moderado">
      <formula>NOT(ISERROR(SEARCH("6- Moderado",D20)))</formula>
    </cfRule>
    <cfRule type="containsText" dxfId="606" priority="241" operator="containsText" text="4- Moderado">
      <formula>NOT(ISERROR(SEARCH("4- Moderado",D20)))</formula>
    </cfRule>
    <cfRule type="containsText" dxfId="605" priority="242" operator="containsText" text="3- Bajo">
      <formula>NOT(ISERROR(SEARCH("3- Bajo",D20)))</formula>
    </cfRule>
    <cfRule type="containsText" dxfId="604" priority="243" operator="containsText" text="4- Bajo">
      <formula>NOT(ISERROR(SEARCH("4- Bajo",D20)))</formula>
    </cfRule>
    <cfRule type="containsText" dxfId="603" priority="244" operator="containsText" text="1- Bajo">
      <formula>NOT(ISERROR(SEARCH("1- Bajo",D20)))</formula>
    </cfRule>
  </conditionalFormatting>
  <conditionalFormatting sqref="K25:L25">
    <cfRule type="containsText" dxfId="602" priority="233" operator="containsText" text="3- Moderado">
      <formula>NOT(ISERROR(SEARCH("3- Moderado",K25)))</formula>
    </cfRule>
    <cfRule type="containsText" dxfId="601" priority="234" operator="containsText" text="6- Moderado">
      <formula>NOT(ISERROR(SEARCH("6- Moderado",K25)))</formula>
    </cfRule>
    <cfRule type="containsText" dxfId="600" priority="235" operator="containsText" text="4- Moderado">
      <formula>NOT(ISERROR(SEARCH("4- Moderado",K25)))</formula>
    </cfRule>
    <cfRule type="containsText" dxfId="599" priority="236" operator="containsText" text="3- Bajo">
      <formula>NOT(ISERROR(SEARCH("3- Bajo",K25)))</formula>
    </cfRule>
    <cfRule type="containsText" dxfId="598" priority="237" operator="containsText" text="4- Bajo">
      <formula>NOT(ISERROR(SEARCH("4- Bajo",K25)))</formula>
    </cfRule>
    <cfRule type="containsText" dxfId="597" priority="238" operator="containsText" text="1- Bajo">
      <formula>NOT(ISERROR(SEARCH("1- Bajo",K25)))</formula>
    </cfRule>
  </conditionalFormatting>
  <conditionalFormatting sqref="H25:I25">
    <cfRule type="containsText" dxfId="596" priority="227" operator="containsText" text="3- Moderado">
      <formula>NOT(ISERROR(SEARCH("3- Moderado",H25)))</formula>
    </cfRule>
    <cfRule type="containsText" dxfId="595" priority="228" operator="containsText" text="6- Moderado">
      <formula>NOT(ISERROR(SEARCH("6- Moderado",H25)))</formula>
    </cfRule>
    <cfRule type="containsText" dxfId="594" priority="229" operator="containsText" text="4- Moderado">
      <formula>NOT(ISERROR(SEARCH("4- Moderado",H25)))</formula>
    </cfRule>
    <cfRule type="containsText" dxfId="593" priority="230" operator="containsText" text="3- Bajo">
      <formula>NOT(ISERROR(SEARCH("3- Bajo",H25)))</formula>
    </cfRule>
    <cfRule type="containsText" dxfId="592" priority="231" operator="containsText" text="4- Bajo">
      <formula>NOT(ISERROR(SEARCH("4- Bajo",H25)))</formula>
    </cfRule>
    <cfRule type="containsText" dxfId="591" priority="232" operator="containsText" text="1- Bajo">
      <formula>NOT(ISERROR(SEARCH("1- Bajo",H25)))</formula>
    </cfRule>
  </conditionalFormatting>
  <conditionalFormatting sqref="A25 C25:E25">
    <cfRule type="containsText" dxfId="590" priority="221" operator="containsText" text="3- Moderado">
      <formula>NOT(ISERROR(SEARCH("3- Moderado",A25)))</formula>
    </cfRule>
    <cfRule type="containsText" dxfId="589" priority="222" operator="containsText" text="6- Moderado">
      <formula>NOT(ISERROR(SEARCH("6- Moderado",A25)))</formula>
    </cfRule>
    <cfRule type="containsText" dxfId="588" priority="223" operator="containsText" text="4- Moderado">
      <formula>NOT(ISERROR(SEARCH("4- Moderado",A25)))</formula>
    </cfRule>
    <cfRule type="containsText" dxfId="587" priority="224" operator="containsText" text="3- Bajo">
      <formula>NOT(ISERROR(SEARCH("3- Bajo",A25)))</formula>
    </cfRule>
    <cfRule type="containsText" dxfId="586" priority="225" operator="containsText" text="4- Bajo">
      <formula>NOT(ISERROR(SEARCH("4- Bajo",A25)))</formula>
    </cfRule>
    <cfRule type="containsText" dxfId="585" priority="226" operator="containsText" text="1- Bajo">
      <formula>NOT(ISERROR(SEARCH("1- Bajo",A25)))</formula>
    </cfRule>
  </conditionalFormatting>
  <conditionalFormatting sqref="F25:G25">
    <cfRule type="containsText" dxfId="584" priority="215" operator="containsText" text="3- Moderado">
      <formula>NOT(ISERROR(SEARCH("3- Moderado",F25)))</formula>
    </cfRule>
    <cfRule type="containsText" dxfId="583" priority="216" operator="containsText" text="6- Moderado">
      <formula>NOT(ISERROR(SEARCH("6- Moderado",F25)))</formula>
    </cfRule>
    <cfRule type="containsText" dxfId="582" priority="217" operator="containsText" text="4- Moderado">
      <formula>NOT(ISERROR(SEARCH("4- Moderado",F25)))</formula>
    </cfRule>
    <cfRule type="containsText" dxfId="581" priority="218" operator="containsText" text="3- Bajo">
      <formula>NOT(ISERROR(SEARCH("3- Bajo",F25)))</formula>
    </cfRule>
    <cfRule type="containsText" dxfId="580" priority="219" operator="containsText" text="4- Bajo">
      <formula>NOT(ISERROR(SEARCH("4- Bajo",F25)))</formula>
    </cfRule>
    <cfRule type="containsText" dxfId="579" priority="220" operator="containsText" text="1- Bajo">
      <formula>NOT(ISERROR(SEARCH("1- Bajo",F25)))</formula>
    </cfRule>
  </conditionalFormatting>
  <conditionalFormatting sqref="J25:J29">
    <cfRule type="containsText" dxfId="578" priority="210" operator="containsText" text="Bajo">
      <formula>NOT(ISERROR(SEARCH("Bajo",J25)))</formula>
    </cfRule>
    <cfRule type="containsText" dxfId="577" priority="211" operator="containsText" text="Moderado">
      <formula>NOT(ISERROR(SEARCH("Moderado",J25)))</formula>
    </cfRule>
    <cfRule type="containsText" dxfId="576" priority="212" operator="containsText" text="Alto">
      <formula>NOT(ISERROR(SEARCH("Alto",J25)))</formula>
    </cfRule>
    <cfRule type="containsText" dxfId="575" priority="213" operator="containsText" text="Extremo">
      <formula>NOT(ISERROR(SEARCH("Extremo",J25)))</formula>
    </cfRule>
    <cfRule type="colorScale" priority="214">
      <colorScale>
        <cfvo type="min"/>
        <cfvo type="max"/>
        <color rgb="FFFF7128"/>
        <color rgb="FFFFEF9C"/>
      </colorScale>
    </cfRule>
  </conditionalFormatting>
  <conditionalFormatting sqref="M25:M29">
    <cfRule type="containsText" dxfId="574" priority="185" operator="containsText" text="Moderado">
      <formula>NOT(ISERROR(SEARCH("Moderado",M25)))</formula>
    </cfRule>
    <cfRule type="containsText" dxfId="573" priority="205" operator="containsText" text="Bajo">
      <formula>NOT(ISERROR(SEARCH("Bajo",M25)))</formula>
    </cfRule>
    <cfRule type="containsText" dxfId="572" priority="206" operator="containsText" text="Moderado">
      <formula>NOT(ISERROR(SEARCH("Moderado",M25)))</formula>
    </cfRule>
    <cfRule type="containsText" dxfId="571" priority="207" operator="containsText" text="Alto">
      <formula>NOT(ISERROR(SEARCH("Alto",M25)))</formula>
    </cfRule>
    <cfRule type="containsText" dxfId="570" priority="208" operator="containsText" text="Extremo">
      <formula>NOT(ISERROR(SEARCH("Extremo",M25)))</formula>
    </cfRule>
    <cfRule type="colorScale" priority="209">
      <colorScale>
        <cfvo type="min"/>
        <cfvo type="max"/>
        <color rgb="FFFF7128"/>
        <color rgb="FFFFEF9C"/>
      </colorScale>
    </cfRule>
  </conditionalFormatting>
  <conditionalFormatting sqref="N25">
    <cfRule type="containsText" dxfId="569" priority="199" operator="containsText" text="3- Moderado">
      <formula>NOT(ISERROR(SEARCH("3- Moderado",N25)))</formula>
    </cfRule>
    <cfRule type="containsText" dxfId="568" priority="200" operator="containsText" text="6- Moderado">
      <formula>NOT(ISERROR(SEARCH("6- Moderado",N25)))</formula>
    </cfRule>
    <cfRule type="containsText" dxfId="567" priority="201" operator="containsText" text="4- Moderado">
      <formula>NOT(ISERROR(SEARCH("4- Moderado",N25)))</formula>
    </cfRule>
    <cfRule type="containsText" dxfId="566" priority="202" operator="containsText" text="3- Bajo">
      <formula>NOT(ISERROR(SEARCH("3- Bajo",N25)))</formula>
    </cfRule>
    <cfRule type="containsText" dxfId="565" priority="203" operator="containsText" text="4- Bajo">
      <formula>NOT(ISERROR(SEARCH("4- Bajo",N25)))</formula>
    </cfRule>
    <cfRule type="containsText" dxfId="564" priority="204" operator="containsText" text="1- Bajo">
      <formula>NOT(ISERROR(SEARCH("1- Bajo",N25)))</formula>
    </cfRule>
  </conditionalFormatting>
  <conditionalFormatting sqref="H25:H29">
    <cfRule type="containsText" dxfId="563" priority="186" operator="containsText" text="Muy Alta">
      <formula>NOT(ISERROR(SEARCH("Muy Alta",H25)))</formula>
    </cfRule>
    <cfRule type="containsText" dxfId="562" priority="187" operator="containsText" text="Alta">
      <formula>NOT(ISERROR(SEARCH("Alta",H25)))</formula>
    </cfRule>
    <cfRule type="containsText" dxfId="561" priority="188" operator="containsText" text="Muy Alta">
      <formula>NOT(ISERROR(SEARCH("Muy Alta",H25)))</formula>
    </cfRule>
    <cfRule type="containsText" dxfId="560" priority="193" operator="containsText" text="Muy Baja">
      <formula>NOT(ISERROR(SEARCH("Muy Baja",H25)))</formula>
    </cfRule>
    <cfRule type="containsText" dxfId="559" priority="194" operator="containsText" text="Baja">
      <formula>NOT(ISERROR(SEARCH("Baja",H25)))</formula>
    </cfRule>
    <cfRule type="containsText" dxfId="558" priority="195" operator="containsText" text="Media">
      <formula>NOT(ISERROR(SEARCH("Media",H25)))</formula>
    </cfRule>
    <cfRule type="containsText" dxfId="557" priority="196" operator="containsText" text="Alta">
      <formula>NOT(ISERROR(SEARCH("Alta",H25)))</formula>
    </cfRule>
    <cfRule type="containsText" dxfId="556" priority="198" operator="containsText" text="Muy Alta">
      <formula>NOT(ISERROR(SEARCH("Muy Alta",H25)))</formula>
    </cfRule>
  </conditionalFormatting>
  <conditionalFormatting sqref="I25:I29">
    <cfRule type="containsText" dxfId="555" priority="189" operator="containsText" text="Catastrófico">
      <formula>NOT(ISERROR(SEARCH("Catastrófico",I25)))</formula>
    </cfRule>
    <cfRule type="containsText" dxfId="554" priority="190" operator="containsText" text="Mayor">
      <formula>NOT(ISERROR(SEARCH("Mayor",I25)))</formula>
    </cfRule>
    <cfRule type="containsText" dxfId="553" priority="191" operator="containsText" text="Menor">
      <formula>NOT(ISERROR(SEARCH("Menor",I25)))</formula>
    </cfRule>
    <cfRule type="containsText" dxfId="552" priority="192" operator="containsText" text="Leve">
      <formula>NOT(ISERROR(SEARCH("Leve",I25)))</formula>
    </cfRule>
    <cfRule type="containsText" dxfId="551" priority="197" operator="containsText" text="Moderado">
      <formula>NOT(ISERROR(SEARCH("Moderado",I25)))</formula>
    </cfRule>
  </conditionalFormatting>
  <conditionalFormatting sqref="K25:K29">
    <cfRule type="containsText" dxfId="550" priority="184" operator="containsText" text="Media">
      <formula>NOT(ISERROR(SEARCH("Media",K25)))</formula>
    </cfRule>
  </conditionalFormatting>
  <conditionalFormatting sqref="L25:L29">
    <cfRule type="containsText" dxfId="549" priority="183" operator="containsText" text="Moderado">
      <formula>NOT(ISERROR(SEARCH("Moderado",L25)))</formula>
    </cfRule>
  </conditionalFormatting>
  <conditionalFormatting sqref="J25:J29">
    <cfRule type="containsText" dxfId="548" priority="182" operator="containsText" text="Moderado">
      <formula>NOT(ISERROR(SEARCH("Moderado",J25)))</formula>
    </cfRule>
  </conditionalFormatting>
  <conditionalFormatting sqref="J25:J29">
    <cfRule type="containsText" dxfId="547" priority="180" operator="containsText" text="Bajo">
      <formula>NOT(ISERROR(SEARCH("Bajo",J25)))</formula>
    </cfRule>
    <cfRule type="containsText" dxfId="546" priority="181" operator="containsText" text="Extremo">
      <formula>NOT(ISERROR(SEARCH("Extremo",J25)))</formula>
    </cfRule>
  </conditionalFormatting>
  <conditionalFormatting sqref="K25:K29">
    <cfRule type="containsText" dxfId="545" priority="178" operator="containsText" text="Baja">
      <formula>NOT(ISERROR(SEARCH("Baja",K25)))</formula>
    </cfRule>
    <cfRule type="containsText" dxfId="544" priority="179" operator="containsText" text="Muy Baja">
      <formula>NOT(ISERROR(SEARCH("Muy Baja",K25)))</formula>
    </cfRule>
  </conditionalFormatting>
  <conditionalFormatting sqref="K25:K29">
    <cfRule type="containsText" dxfId="543" priority="176" operator="containsText" text="Muy Alta">
      <formula>NOT(ISERROR(SEARCH("Muy Alta",K25)))</formula>
    </cfRule>
    <cfRule type="containsText" dxfId="542" priority="177" operator="containsText" text="Alta">
      <formula>NOT(ISERROR(SEARCH("Alta",K25)))</formula>
    </cfRule>
  </conditionalFormatting>
  <conditionalFormatting sqref="L25:L29">
    <cfRule type="containsText" dxfId="541" priority="172" operator="containsText" text="Catastrófico">
      <formula>NOT(ISERROR(SEARCH("Catastrófico",L25)))</formula>
    </cfRule>
    <cfRule type="containsText" dxfId="540" priority="173" operator="containsText" text="Mayor">
      <formula>NOT(ISERROR(SEARCH("Mayor",L25)))</formula>
    </cfRule>
    <cfRule type="containsText" dxfId="539" priority="174" operator="containsText" text="Menor">
      <formula>NOT(ISERROR(SEARCH("Menor",L25)))</formula>
    </cfRule>
    <cfRule type="containsText" dxfId="538" priority="175" operator="containsText" text="Leve">
      <formula>NOT(ISERROR(SEARCH("Leve",L25)))</formula>
    </cfRule>
  </conditionalFormatting>
  <conditionalFormatting sqref="K30:L30">
    <cfRule type="containsText" dxfId="537" priority="166" operator="containsText" text="3- Moderado">
      <formula>NOT(ISERROR(SEARCH("3- Moderado",K30)))</formula>
    </cfRule>
    <cfRule type="containsText" dxfId="536" priority="167" operator="containsText" text="6- Moderado">
      <formula>NOT(ISERROR(SEARCH("6- Moderado",K30)))</formula>
    </cfRule>
    <cfRule type="containsText" dxfId="535" priority="168" operator="containsText" text="4- Moderado">
      <formula>NOT(ISERROR(SEARCH("4- Moderado",K30)))</formula>
    </cfRule>
    <cfRule type="containsText" dxfId="534" priority="169" operator="containsText" text="3- Bajo">
      <formula>NOT(ISERROR(SEARCH("3- Bajo",K30)))</formula>
    </cfRule>
    <cfRule type="containsText" dxfId="533" priority="170" operator="containsText" text="4- Bajo">
      <formula>NOT(ISERROR(SEARCH("4- Bajo",K30)))</formula>
    </cfRule>
    <cfRule type="containsText" dxfId="532" priority="171" operator="containsText" text="1- Bajo">
      <formula>NOT(ISERROR(SEARCH("1- Bajo",K30)))</formula>
    </cfRule>
  </conditionalFormatting>
  <conditionalFormatting sqref="H30:I30">
    <cfRule type="containsText" dxfId="531" priority="160" operator="containsText" text="3- Moderado">
      <formula>NOT(ISERROR(SEARCH("3- Moderado",H30)))</formula>
    </cfRule>
    <cfRule type="containsText" dxfId="530" priority="161" operator="containsText" text="6- Moderado">
      <formula>NOT(ISERROR(SEARCH("6- Moderado",H30)))</formula>
    </cfRule>
    <cfRule type="containsText" dxfId="529" priority="162" operator="containsText" text="4- Moderado">
      <formula>NOT(ISERROR(SEARCH("4- Moderado",H30)))</formula>
    </cfRule>
    <cfRule type="containsText" dxfId="528" priority="163" operator="containsText" text="3- Bajo">
      <formula>NOT(ISERROR(SEARCH("3- Bajo",H30)))</formula>
    </cfRule>
    <cfRule type="containsText" dxfId="527" priority="164" operator="containsText" text="4- Bajo">
      <formula>NOT(ISERROR(SEARCH("4- Bajo",H30)))</formula>
    </cfRule>
    <cfRule type="containsText" dxfId="526" priority="165" operator="containsText" text="1- Bajo">
      <formula>NOT(ISERROR(SEARCH("1- Bajo",H30)))</formula>
    </cfRule>
  </conditionalFormatting>
  <conditionalFormatting sqref="A30 C30:E30">
    <cfRule type="containsText" dxfId="525" priority="154" operator="containsText" text="3- Moderado">
      <formula>NOT(ISERROR(SEARCH("3- Moderado",A30)))</formula>
    </cfRule>
    <cfRule type="containsText" dxfId="524" priority="155" operator="containsText" text="6- Moderado">
      <formula>NOT(ISERROR(SEARCH("6- Moderado",A30)))</formula>
    </cfRule>
    <cfRule type="containsText" dxfId="523" priority="156" operator="containsText" text="4- Moderado">
      <formula>NOT(ISERROR(SEARCH("4- Moderado",A30)))</formula>
    </cfRule>
    <cfRule type="containsText" dxfId="522" priority="157" operator="containsText" text="3- Bajo">
      <formula>NOT(ISERROR(SEARCH("3- Bajo",A30)))</formula>
    </cfRule>
    <cfRule type="containsText" dxfId="521" priority="158" operator="containsText" text="4- Bajo">
      <formula>NOT(ISERROR(SEARCH("4- Bajo",A30)))</formula>
    </cfRule>
    <cfRule type="containsText" dxfId="520" priority="159" operator="containsText" text="1- Bajo">
      <formula>NOT(ISERROR(SEARCH("1- Bajo",A30)))</formula>
    </cfRule>
  </conditionalFormatting>
  <conditionalFormatting sqref="F30:G30">
    <cfRule type="containsText" dxfId="519" priority="148" operator="containsText" text="3- Moderado">
      <formula>NOT(ISERROR(SEARCH("3- Moderado",F30)))</formula>
    </cfRule>
    <cfRule type="containsText" dxfId="518" priority="149" operator="containsText" text="6- Moderado">
      <formula>NOT(ISERROR(SEARCH("6- Moderado",F30)))</formula>
    </cfRule>
    <cfRule type="containsText" dxfId="517" priority="150" operator="containsText" text="4- Moderado">
      <formula>NOT(ISERROR(SEARCH("4- Moderado",F30)))</formula>
    </cfRule>
    <cfRule type="containsText" dxfId="516" priority="151" operator="containsText" text="3- Bajo">
      <formula>NOT(ISERROR(SEARCH("3- Bajo",F30)))</formula>
    </cfRule>
    <cfRule type="containsText" dxfId="515" priority="152" operator="containsText" text="4- Bajo">
      <formula>NOT(ISERROR(SEARCH("4- Bajo",F30)))</formula>
    </cfRule>
    <cfRule type="containsText" dxfId="514" priority="153" operator="containsText" text="1- Bajo">
      <formula>NOT(ISERROR(SEARCH("1- Bajo",F30)))</formula>
    </cfRule>
  </conditionalFormatting>
  <conditionalFormatting sqref="J30:J34">
    <cfRule type="containsText" dxfId="513" priority="143" operator="containsText" text="Bajo">
      <formula>NOT(ISERROR(SEARCH("Bajo",J30)))</formula>
    </cfRule>
    <cfRule type="containsText" dxfId="512" priority="144" operator="containsText" text="Moderado">
      <formula>NOT(ISERROR(SEARCH("Moderado",J30)))</formula>
    </cfRule>
    <cfRule type="containsText" dxfId="511" priority="145" operator="containsText" text="Alto">
      <formula>NOT(ISERROR(SEARCH("Alto",J30)))</formula>
    </cfRule>
    <cfRule type="containsText" dxfId="510" priority="146" operator="containsText" text="Extremo">
      <formula>NOT(ISERROR(SEARCH("Extremo",J30)))</formula>
    </cfRule>
    <cfRule type="colorScale" priority="147">
      <colorScale>
        <cfvo type="min"/>
        <cfvo type="max"/>
        <color rgb="FFFF7128"/>
        <color rgb="FFFFEF9C"/>
      </colorScale>
    </cfRule>
  </conditionalFormatting>
  <conditionalFormatting sqref="M30:M34">
    <cfRule type="containsText" dxfId="509" priority="118" operator="containsText" text="Moderado">
      <formula>NOT(ISERROR(SEARCH("Moderado",M30)))</formula>
    </cfRule>
    <cfRule type="containsText" dxfId="508" priority="138" operator="containsText" text="Bajo">
      <formula>NOT(ISERROR(SEARCH("Bajo",M30)))</formula>
    </cfRule>
    <cfRule type="containsText" dxfId="507" priority="139" operator="containsText" text="Moderado">
      <formula>NOT(ISERROR(SEARCH("Moderado",M30)))</formula>
    </cfRule>
    <cfRule type="containsText" dxfId="506" priority="140" operator="containsText" text="Alto">
      <formula>NOT(ISERROR(SEARCH("Alto",M30)))</formula>
    </cfRule>
    <cfRule type="containsText" dxfId="505" priority="141" operator="containsText" text="Extremo">
      <formula>NOT(ISERROR(SEARCH("Extremo",M30)))</formula>
    </cfRule>
    <cfRule type="colorScale" priority="142">
      <colorScale>
        <cfvo type="min"/>
        <cfvo type="max"/>
        <color rgb="FFFF7128"/>
        <color rgb="FFFFEF9C"/>
      </colorScale>
    </cfRule>
  </conditionalFormatting>
  <conditionalFormatting sqref="N30">
    <cfRule type="containsText" dxfId="504" priority="132" operator="containsText" text="3- Moderado">
      <formula>NOT(ISERROR(SEARCH("3- Moderado",N30)))</formula>
    </cfRule>
    <cfRule type="containsText" dxfId="503" priority="133" operator="containsText" text="6- Moderado">
      <formula>NOT(ISERROR(SEARCH("6- Moderado",N30)))</formula>
    </cfRule>
    <cfRule type="containsText" dxfId="502" priority="134" operator="containsText" text="4- Moderado">
      <formula>NOT(ISERROR(SEARCH("4- Moderado",N30)))</formula>
    </cfRule>
    <cfRule type="containsText" dxfId="501" priority="135" operator="containsText" text="3- Bajo">
      <formula>NOT(ISERROR(SEARCH("3- Bajo",N30)))</formula>
    </cfRule>
    <cfRule type="containsText" dxfId="500" priority="136" operator="containsText" text="4- Bajo">
      <formula>NOT(ISERROR(SEARCH("4- Bajo",N30)))</formula>
    </cfRule>
    <cfRule type="containsText" dxfId="499" priority="137" operator="containsText" text="1- Bajo">
      <formula>NOT(ISERROR(SEARCH("1- Bajo",N30)))</formula>
    </cfRule>
  </conditionalFormatting>
  <conditionalFormatting sqref="H30:H34">
    <cfRule type="containsText" dxfId="498" priority="119" operator="containsText" text="Muy Alta">
      <formula>NOT(ISERROR(SEARCH("Muy Alta",H30)))</formula>
    </cfRule>
    <cfRule type="containsText" dxfId="497" priority="120" operator="containsText" text="Alta">
      <formula>NOT(ISERROR(SEARCH("Alta",H30)))</formula>
    </cfRule>
    <cfRule type="containsText" dxfId="496" priority="121" operator="containsText" text="Muy Alta">
      <formula>NOT(ISERROR(SEARCH("Muy Alta",H30)))</formula>
    </cfRule>
    <cfRule type="containsText" dxfId="495" priority="126" operator="containsText" text="Muy Baja">
      <formula>NOT(ISERROR(SEARCH("Muy Baja",H30)))</formula>
    </cfRule>
    <cfRule type="containsText" dxfId="494" priority="127" operator="containsText" text="Baja">
      <formula>NOT(ISERROR(SEARCH("Baja",H30)))</formula>
    </cfRule>
    <cfRule type="containsText" dxfId="493" priority="128" operator="containsText" text="Media">
      <formula>NOT(ISERROR(SEARCH("Media",H30)))</formula>
    </cfRule>
    <cfRule type="containsText" dxfId="492" priority="129" operator="containsText" text="Alta">
      <formula>NOT(ISERROR(SEARCH("Alta",H30)))</formula>
    </cfRule>
    <cfRule type="containsText" dxfId="491" priority="131" operator="containsText" text="Muy Alta">
      <formula>NOT(ISERROR(SEARCH("Muy Alta",H30)))</formula>
    </cfRule>
  </conditionalFormatting>
  <conditionalFormatting sqref="I30:I34">
    <cfRule type="containsText" dxfId="490" priority="122" operator="containsText" text="Catastrófico">
      <formula>NOT(ISERROR(SEARCH("Catastrófico",I30)))</formula>
    </cfRule>
    <cfRule type="containsText" dxfId="489" priority="123" operator="containsText" text="Mayor">
      <formula>NOT(ISERROR(SEARCH("Mayor",I30)))</formula>
    </cfRule>
    <cfRule type="containsText" dxfId="488" priority="124" operator="containsText" text="Menor">
      <formula>NOT(ISERROR(SEARCH("Menor",I30)))</formula>
    </cfRule>
    <cfRule type="containsText" dxfId="487" priority="125" operator="containsText" text="Leve">
      <formula>NOT(ISERROR(SEARCH("Leve",I30)))</formula>
    </cfRule>
    <cfRule type="containsText" dxfId="486" priority="130" operator="containsText" text="Moderado">
      <formula>NOT(ISERROR(SEARCH("Moderado",I30)))</formula>
    </cfRule>
  </conditionalFormatting>
  <conditionalFormatting sqref="K30:K34">
    <cfRule type="containsText" dxfId="485" priority="117" operator="containsText" text="Media">
      <formula>NOT(ISERROR(SEARCH("Media",K30)))</formula>
    </cfRule>
  </conditionalFormatting>
  <conditionalFormatting sqref="L30:L34">
    <cfRule type="containsText" dxfId="484" priority="116" operator="containsText" text="Moderado">
      <formula>NOT(ISERROR(SEARCH("Moderado",L30)))</formula>
    </cfRule>
  </conditionalFormatting>
  <conditionalFormatting sqref="J30:J34">
    <cfRule type="containsText" dxfId="483" priority="115" operator="containsText" text="Moderado">
      <formula>NOT(ISERROR(SEARCH("Moderado",J30)))</formula>
    </cfRule>
  </conditionalFormatting>
  <conditionalFormatting sqref="J30:J34">
    <cfRule type="containsText" dxfId="482" priority="113" operator="containsText" text="Bajo">
      <formula>NOT(ISERROR(SEARCH("Bajo",J30)))</formula>
    </cfRule>
    <cfRule type="containsText" dxfId="481" priority="114" operator="containsText" text="Extremo">
      <formula>NOT(ISERROR(SEARCH("Extremo",J30)))</formula>
    </cfRule>
  </conditionalFormatting>
  <conditionalFormatting sqref="K30:K34">
    <cfRule type="containsText" dxfId="480" priority="111" operator="containsText" text="Baja">
      <formula>NOT(ISERROR(SEARCH("Baja",K30)))</formula>
    </cfRule>
    <cfRule type="containsText" dxfId="479" priority="112" operator="containsText" text="Muy Baja">
      <formula>NOT(ISERROR(SEARCH("Muy Baja",K30)))</formula>
    </cfRule>
  </conditionalFormatting>
  <conditionalFormatting sqref="K30:K34">
    <cfRule type="containsText" dxfId="478" priority="109" operator="containsText" text="Muy Alta">
      <formula>NOT(ISERROR(SEARCH("Muy Alta",K30)))</formula>
    </cfRule>
    <cfRule type="containsText" dxfId="477" priority="110" operator="containsText" text="Alta">
      <formula>NOT(ISERROR(SEARCH("Alta",K30)))</formula>
    </cfRule>
  </conditionalFormatting>
  <conditionalFormatting sqref="L30:L34">
    <cfRule type="containsText" dxfId="476" priority="105" operator="containsText" text="Catastrófico">
      <formula>NOT(ISERROR(SEARCH("Catastrófico",L30)))</formula>
    </cfRule>
    <cfRule type="containsText" dxfId="475" priority="106" operator="containsText" text="Mayor">
      <formula>NOT(ISERROR(SEARCH("Mayor",L30)))</formula>
    </cfRule>
    <cfRule type="containsText" dxfId="474" priority="107" operator="containsText" text="Menor">
      <formula>NOT(ISERROR(SEARCH("Menor",L30)))</formula>
    </cfRule>
    <cfRule type="containsText" dxfId="473" priority="108" operator="containsText" text="Leve">
      <formula>NOT(ISERROR(SEARCH("Leve",L30)))</formula>
    </cfRule>
  </conditionalFormatting>
  <conditionalFormatting sqref="K35:L35">
    <cfRule type="containsText" dxfId="472" priority="99" operator="containsText" text="3- Moderado">
      <formula>NOT(ISERROR(SEARCH("3- Moderado",K35)))</formula>
    </cfRule>
    <cfRule type="containsText" dxfId="471" priority="100" operator="containsText" text="6- Moderado">
      <formula>NOT(ISERROR(SEARCH("6- Moderado",K35)))</formula>
    </cfRule>
    <cfRule type="containsText" dxfId="470" priority="101" operator="containsText" text="4- Moderado">
      <formula>NOT(ISERROR(SEARCH("4- Moderado",K35)))</formula>
    </cfRule>
    <cfRule type="containsText" dxfId="469" priority="102" operator="containsText" text="3- Bajo">
      <formula>NOT(ISERROR(SEARCH("3- Bajo",K35)))</formula>
    </cfRule>
    <cfRule type="containsText" dxfId="468" priority="103" operator="containsText" text="4- Bajo">
      <formula>NOT(ISERROR(SEARCH("4- Bajo",K35)))</formula>
    </cfRule>
    <cfRule type="containsText" dxfId="467" priority="104" operator="containsText" text="1- Bajo">
      <formula>NOT(ISERROR(SEARCH("1- Bajo",K35)))</formula>
    </cfRule>
  </conditionalFormatting>
  <conditionalFormatting sqref="H35:I35">
    <cfRule type="containsText" dxfId="466" priority="93" operator="containsText" text="3- Moderado">
      <formula>NOT(ISERROR(SEARCH("3- Moderado",H35)))</formula>
    </cfRule>
    <cfRule type="containsText" dxfId="465" priority="94" operator="containsText" text="6- Moderado">
      <formula>NOT(ISERROR(SEARCH("6- Moderado",H35)))</formula>
    </cfRule>
    <cfRule type="containsText" dxfId="464" priority="95" operator="containsText" text="4- Moderado">
      <formula>NOT(ISERROR(SEARCH("4- Moderado",H35)))</formula>
    </cfRule>
    <cfRule type="containsText" dxfId="463" priority="96" operator="containsText" text="3- Bajo">
      <formula>NOT(ISERROR(SEARCH("3- Bajo",H35)))</formula>
    </cfRule>
    <cfRule type="containsText" dxfId="462" priority="97" operator="containsText" text="4- Bajo">
      <formula>NOT(ISERROR(SEARCH("4- Bajo",H35)))</formula>
    </cfRule>
    <cfRule type="containsText" dxfId="461" priority="98" operator="containsText" text="1- Bajo">
      <formula>NOT(ISERROR(SEARCH("1- Bajo",H35)))</formula>
    </cfRule>
  </conditionalFormatting>
  <conditionalFormatting sqref="A35 C35:E35">
    <cfRule type="containsText" dxfId="460" priority="87" operator="containsText" text="3- Moderado">
      <formula>NOT(ISERROR(SEARCH("3- Moderado",A35)))</formula>
    </cfRule>
    <cfRule type="containsText" dxfId="459" priority="88" operator="containsText" text="6- Moderado">
      <formula>NOT(ISERROR(SEARCH("6- Moderado",A35)))</formula>
    </cfRule>
    <cfRule type="containsText" dxfId="458" priority="89" operator="containsText" text="4- Moderado">
      <formula>NOT(ISERROR(SEARCH("4- Moderado",A35)))</formula>
    </cfRule>
    <cfRule type="containsText" dxfId="457" priority="90" operator="containsText" text="3- Bajo">
      <formula>NOT(ISERROR(SEARCH("3- Bajo",A35)))</formula>
    </cfRule>
    <cfRule type="containsText" dxfId="456" priority="91" operator="containsText" text="4- Bajo">
      <formula>NOT(ISERROR(SEARCH("4- Bajo",A35)))</formula>
    </cfRule>
    <cfRule type="containsText" dxfId="455" priority="92" operator="containsText" text="1- Bajo">
      <formula>NOT(ISERROR(SEARCH("1- Bajo",A35)))</formula>
    </cfRule>
  </conditionalFormatting>
  <conditionalFormatting sqref="F35:G35">
    <cfRule type="containsText" dxfId="454" priority="81" operator="containsText" text="3- Moderado">
      <formula>NOT(ISERROR(SEARCH("3- Moderado",F35)))</formula>
    </cfRule>
    <cfRule type="containsText" dxfId="453" priority="82" operator="containsText" text="6- Moderado">
      <formula>NOT(ISERROR(SEARCH("6- Moderado",F35)))</formula>
    </cfRule>
    <cfRule type="containsText" dxfId="452" priority="83" operator="containsText" text="4- Moderado">
      <formula>NOT(ISERROR(SEARCH("4- Moderado",F35)))</formula>
    </cfRule>
    <cfRule type="containsText" dxfId="451" priority="84" operator="containsText" text="3- Bajo">
      <formula>NOT(ISERROR(SEARCH("3- Bajo",F35)))</formula>
    </cfRule>
    <cfRule type="containsText" dxfId="450" priority="85" operator="containsText" text="4- Bajo">
      <formula>NOT(ISERROR(SEARCH("4- Bajo",F35)))</formula>
    </cfRule>
    <cfRule type="containsText" dxfId="449" priority="86" operator="containsText" text="1- Bajo">
      <formula>NOT(ISERROR(SEARCH("1- Bajo",F35)))</formula>
    </cfRule>
  </conditionalFormatting>
  <conditionalFormatting sqref="J35:J39">
    <cfRule type="containsText" dxfId="448" priority="76" operator="containsText" text="Bajo">
      <formula>NOT(ISERROR(SEARCH("Bajo",J35)))</formula>
    </cfRule>
    <cfRule type="containsText" dxfId="447" priority="77" operator="containsText" text="Moderado">
      <formula>NOT(ISERROR(SEARCH("Moderado",J35)))</formula>
    </cfRule>
    <cfRule type="containsText" dxfId="446" priority="78" operator="containsText" text="Alto">
      <formula>NOT(ISERROR(SEARCH("Alto",J35)))</formula>
    </cfRule>
    <cfRule type="containsText" dxfId="445" priority="79" operator="containsText" text="Extremo">
      <formula>NOT(ISERROR(SEARCH("Extremo",J35)))</formula>
    </cfRule>
    <cfRule type="colorScale" priority="80">
      <colorScale>
        <cfvo type="min"/>
        <cfvo type="max"/>
        <color rgb="FFFF7128"/>
        <color rgb="FFFFEF9C"/>
      </colorScale>
    </cfRule>
  </conditionalFormatting>
  <conditionalFormatting sqref="M35:M39">
    <cfRule type="containsText" dxfId="444" priority="51" operator="containsText" text="Moderado">
      <formula>NOT(ISERROR(SEARCH("Moderado",M35)))</formula>
    </cfRule>
    <cfRule type="containsText" dxfId="443" priority="71" operator="containsText" text="Bajo">
      <formula>NOT(ISERROR(SEARCH("Bajo",M35)))</formula>
    </cfRule>
    <cfRule type="containsText" dxfId="442" priority="72" operator="containsText" text="Moderado">
      <formula>NOT(ISERROR(SEARCH("Moderado",M35)))</formula>
    </cfRule>
    <cfRule type="containsText" dxfId="441" priority="73" operator="containsText" text="Alto">
      <formula>NOT(ISERROR(SEARCH("Alto",M35)))</formula>
    </cfRule>
    <cfRule type="containsText" dxfId="440" priority="74" operator="containsText" text="Extremo">
      <formula>NOT(ISERROR(SEARCH("Extremo",M35)))</formula>
    </cfRule>
    <cfRule type="colorScale" priority="75">
      <colorScale>
        <cfvo type="min"/>
        <cfvo type="max"/>
        <color rgb="FFFF7128"/>
        <color rgb="FFFFEF9C"/>
      </colorScale>
    </cfRule>
  </conditionalFormatting>
  <conditionalFormatting sqref="N35">
    <cfRule type="containsText" dxfId="439" priority="65" operator="containsText" text="3- Moderado">
      <formula>NOT(ISERROR(SEARCH("3- Moderado",N35)))</formula>
    </cfRule>
    <cfRule type="containsText" dxfId="438" priority="66" operator="containsText" text="6- Moderado">
      <formula>NOT(ISERROR(SEARCH("6- Moderado",N35)))</formula>
    </cfRule>
    <cfRule type="containsText" dxfId="437" priority="67" operator="containsText" text="4- Moderado">
      <formula>NOT(ISERROR(SEARCH("4- Moderado",N35)))</formula>
    </cfRule>
    <cfRule type="containsText" dxfId="436" priority="68" operator="containsText" text="3- Bajo">
      <formula>NOT(ISERROR(SEARCH("3- Bajo",N35)))</formula>
    </cfRule>
    <cfRule type="containsText" dxfId="435" priority="69" operator="containsText" text="4- Bajo">
      <formula>NOT(ISERROR(SEARCH("4- Bajo",N35)))</formula>
    </cfRule>
    <cfRule type="containsText" dxfId="434" priority="70" operator="containsText" text="1- Bajo">
      <formula>NOT(ISERROR(SEARCH("1- Bajo",N35)))</formula>
    </cfRule>
  </conditionalFormatting>
  <conditionalFormatting sqref="H35:H39">
    <cfRule type="containsText" dxfId="433" priority="52" operator="containsText" text="Muy Alta">
      <formula>NOT(ISERROR(SEARCH("Muy Alta",H35)))</formula>
    </cfRule>
    <cfRule type="containsText" dxfId="432" priority="53" operator="containsText" text="Alta">
      <formula>NOT(ISERROR(SEARCH("Alta",H35)))</formula>
    </cfRule>
    <cfRule type="containsText" dxfId="431" priority="54" operator="containsText" text="Muy Alta">
      <formula>NOT(ISERROR(SEARCH("Muy Alta",H35)))</formula>
    </cfRule>
    <cfRule type="containsText" dxfId="430" priority="59" operator="containsText" text="Muy Baja">
      <formula>NOT(ISERROR(SEARCH("Muy Baja",H35)))</formula>
    </cfRule>
    <cfRule type="containsText" dxfId="429" priority="60" operator="containsText" text="Baja">
      <formula>NOT(ISERROR(SEARCH("Baja",H35)))</formula>
    </cfRule>
    <cfRule type="containsText" dxfId="428" priority="61" operator="containsText" text="Media">
      <formula>NOT(ISERROR(SEARCH("Media",H35)))</formula>
    </cfRule>
    <cfRule type="containsText" dxfId="427" priority="62" operator="containsText" text="Alta">
      <formula>NOT(ISERROR(SEARCH("Alta",H35)))</formula>
    </cfRule>
    <cfRule type="containsText" dxfId="426" priority="64" operator="containsText" text="Muy Alta">
      <formula>NOT(ISERROR(SEARCH("Muy Alta",H35)))</formula>
    </cfRule>
  </conditionalFormatting>
  <conditionalFormatting sqref="I35:I39">
    <cfRule type="containsText" dxfId="425" priority="55" operator="containsText" text="Catastrófico">
      <formula>NOT(ISERROR(SEARCH("Catastrófico",I35)))</formula>
    </cfRule>
    <cfRule type="containsText" dxfId="424" priority="56" operator="containsText" text="Mayor">
      <formula>NOT(ISERROR(SEARCH("Mayor",I35)))</formula>
    </cfRule>
    <cfRule type="containsText" dxfId="423" priority="57" operator="containsText" text="Menor">
      <formula>NOT(ISERROR(SEARCH("Menor",I35)))</formula>
    </cfRule>
    <cfRule type="containsText" dxfId="422" priority="58" operator="containsText" text="Leve">
      <formula>NOT(ISERROR(SEARCH("Leve",I35)))</formula>
    </cfRule>
    <cfRule type="containsText" dxfId="421" priority="63" operator="containsText" text="Moderado">
      <formula>NOT(ISERROR(SEARCH("Moderado",I35)))</formula>
    </cfRule>
  </conditionalFormatting>
  <conditionalFormatting sqref="K35:K39">
    <cfRule type="containsText" dxfId="420" priority="50" operator="containsText" text="Media">
      <formula>NOT(ISERROR(SEARCH("Media",K35)))</formula>
    </cfRule>
  </conditionalFormatting>
  <conditionalFormatting sqref="L35:L39">
    <cfRule type="containsText" dxfId="419" priority="49" operator="containsText" text="Moderado">
      <formula>NOT(ISERROR(SEARCH("Moderado",L35)))</formula>
    </cfRule>
  </conditionalFormatting>
  <conditionalFormatting sqref="J35:J39">
    <cfRule type="containsText" dxfId="418" priority="48" operator="containsText" text="Moderado">
      <formula>NOT(ISERROR(SEARCH("Moderado",J35)))</formula>
    </cfRule>
  </conditionalFormatting>
  <conditionalFormatting sqref="J35:J39">
    <cfRule type="containsText" dxfId="417" priority="46" operator="containsText" text="Bajo">
      <formula>NOT(ISERROR(SEARCH("Bajo",J35)))</formula>
    </cfRule>
    <cfRule type="containsText" dxfId="416" priority="47" operator="containsText" text="Extremo">
      <formula>NOT(ISERROR(SEARCH("Extremo",J35)))</formula>
    </cfRule>
  </conditionalFormatting>
  <conditionalFormatting sqref="K35:K39">
    <cfRule type="containsText" dxfId="415" priority="44" operator="containsText" text="Baja">
      <formula>NOT(ISERROR(SEARCH("Baja",K35)))</formula>
    </cfRule>
    <cfRule type="containsText" dxfId="414" priority="45" operator="containsText" text="Muy Baja">
      <formula>NOT(ISERROR(SEARCH("Muy Baja",K35)))</formula>
    </cfRule>
  </conditionalFormatting>
  <conditionalFormatting sqref="K35:K39">
    <cfRule type="containsText" dxfId="413" priority="42" operator="containsText" text="Muy Alta">
      <formula>NOT(ISERROR(SEARCH("Muy Alta",K35)))</formula>
    </cfRule>
    <cfRule type="containsText" dxfId="412" priority="43" operator="containsText" text="Alta">
      <formula>NOT(ISERROR(SEARCH("Alta",K35)))</formula>
    </cfRule>
  </conditionalFormatting>
  <conditionalFormatting sqref="L35:L39">
    <cfRule type="containsText" dxfId="411" priority="38" operator="containsText" text="Catastrófico">
      <formula>NOT(ISERROR(SEARCH("Catastrófico",L35)))</formula>
    </cfRule>
    <cfRule type="containsText" dxfId="410" priority="39" operator="containsText" text="Mayor">
      <formula>NOT(ISERROR(SEARCH("Mayor",L35)))</formula>
    </cfRule>
    <cfRule type="containsText" dxfId="409" priority="40" operator="containsText" text="Menor">
      <formula>NOT(ISERROR(SEARCH("Menor",L35)))</formula>
    </cfRule>
    <cfRule type="containsText" dxfId="408" priority="41" operator="containsText" text="Leve">
      <formula>NOT(ISERROR(SEARCH("Leve",L35)))</formula>
    </cfRule>
  </conditionalFormatting>
  <dataValidations count="7">
    <dataValidation allowBlank="1" showInputMessage="1" showErrorMessage="1" prompt="seleccionar si el responsable de ejecutar las acciones es el nivel central" sqref="Q8" xr:uid="{DB02D9E4-CC5A-4744-9C1A-E2D75DD3C816}"/>
    <dataValidation allowBlank="1" showInputMessage="1" showErrorMessage="1" prompt="Seleccionar si el responsable es el responsable de las acciones es el nivel central" sqref="P7:P8" xr:uid="{8A5707C8-52EC-4D96-8539-0C8EB7CAD807}"/>
    <dataValidation allowBlank="1" showInputMessage="1" showErrorMessage="1" prompt="Describir las actividades que se van a desarrollar para el proyecto" sqref="O7" xr:uid="{C0C3F586-71ED-490F-A11A-3A9FFD6B4F9A}"/>
    <dataValidation allowBlank="1" showInputMessage="1" showErrorMessage="1" prompt="El grado de afectación puede ser " sqref="I8" xr:uid="{3FC3579B-F60F-461F-8654-B9CC798DD3DF}"/>
    <dataValidation allowBlank="1" showInputMessage="1" showErrorMessage="1" prompt="Que tan factible es que materialize el riesgo?" sqref="H8" xr:uid="{5D5C3F50-271D-45D4-86ED-89100CA7B414}"/>
    <dataValidation allowBlank="1" showInputMessage="1" showErrorMessage="1" prompt="Registrar qué factor  que ocasina el riesgo: un facot identtficado el contexto._x000a_O  personas, recursos, estilo de direccion , factores externos, , codiciones ambientales" sqref="F8:G8" xr:uid="{44A8B486-AD62-4B4D-B5E4-313D0537D60D}"/>
    <dataValidation allowBlank="1" showInputMessage="1" showErrorMessage="1" prompt="Seleccionar el tipo de riesgo teniendo en cuenta que  factor organizaconal afecta. Ver explicacion en hoja " sqref="E8" xr:uid="{6B0602B7-AF95-4570-AAC7-D192EA2B2BE7}"/>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8128B-B8D9-4577-A522-617FA239817F}">
  <sheetPr>
    <tabColor rgb="FF00B050"/>
  </sheetPr>
  <dimension ref="A1:JR39"/>
  <sheetViews>
    <sheetView topLeftCell="A20" zoomScale="71" zoomScaleNormal="71" workbookViewId="0">
      <selection activeCell="E25" sqref="E25:E29"/>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61" customWidth="1"/>
    <col min="6" max="6" width="40.140625" customWidth="1"/>
    <col min="7" max="7" width="20.42578125" customWidth="1"/>
    <col min="8" max="8" width="10.42578125" style="162" customWidth="1"/>
    <col min="9" max="9" width="11.42578125" style="162" customWidth="1"/>
    <col min="10" max="10" width="10.140625" style="163" customWidth="1"/>
    <col min="11" max="11" width="11.42578125" style="162" customWidth="1"/>
    <col min="12" max="12" width="10.85546875" style="162" customWidth="1"/>
    <col min="13" max="13" width="18.28515625" style="162"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42.85546875" customWidth="1"/>
    <col min="21" max="176" width="11.42578125" style="7"/>
  </cols>
  <sheetData>
    <row r="1" spans="1:278" s="140" customFormat="1" ht="16.5" customHeight="1" x14ac:dyDescent="0.3">
      <c r="A1" s="451"/>
      <c r="B1" s="452"/>
      <c r="C1" s="452"/>
      <c r="D1" s="489" t="s">
        <v>543</v>
      </c>
      <c r="E1" s="489"/>
      <c r="F1" s="489"/>
      <c r="G1" s="489"/>
      <c r="H1" s="489"/>
      <c r="I1" s="489"/>
      <c r="J1" s="489"/>
      <c r="K1" s="489"/>
      <c r="L1" s="489"/>
      <c r="M1" s="489"/>
      <c r="N1" s="489"/>
      <c r="O1" s="489"/>
      <c r="P1" s="489"/>
      <c r="Q1" s="490"/>
      <c r="R1" s="435" t="s">
        <v>471</v>
      </c>
      <c r="S1" s="435"/>
      <c r="T1" s="435"/>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x14ac:dyDescent="0.3">
      <c r="A2" s="453"/>
      <c r="B2" s="454"/>
      <c r="C2" s="454"/>
      <c r="D2" s="491"/>
      <c r="E2" s="491"/>
      <c r="F2" s="491"/>
      <c r="G2" s="491"/>
      <c r="H2" s="491"/>
      <c r="I2" s="491"/>
      <c r="J2" s="491"/>
      <c r="K2" s="491"/>
      <c r="L2" s="491"/>
      <c r="M2" s="491"/>
      <c r="N2" s="491"/>
      <c r="O2" s="491"/>
      <c r="P2" s="491"/>
      <c r="Q2" s="492"/>
      <c r="R2" s="435"/>
      <c r="S2" s="435"/>
      <c r="T2" s="435"/>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x14ac:dyDescent="0.3">
      <c r="A3" s="2"/>
      <c r="B3" s="2"/>
      <c r="C3" s="3"/>
      <c r="D3" s="491"/>
      <c r="E3" s="491"/>
      <c r="F3" s="491"/>
      <c r="G3" s="491"/>
      <c r="H3" s="491"/>
      <c r="I3" s="491"/>
      <c r="J3" s="491"/>
      <c r="K3" s="491"/>
      <c r="L3" s="491"/>
      <c r="M3" s="491"/>
      <c r="N3" s="491"/>
      <c r="O3" s="491"/>
      <c r="P3" s="491"/>
      <c r="Q3" s="492"/>
      <c r="R3" s="435"/>
      <c r="S3" s="435"/>
      <c r="T3" s="435"/>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x14ac:dyDescent="0.3">
      <c r="A4" s="444" t="s">
        <v>472</v>
      </c>
      <c r="B4" s="445"/>
      <c r="C4" s="446"/>
      <c r="D4" s="447" t="str">
        <f>'Mapa Final'!D4</f>
        <v>Comunicación Institucional</v>
      </c>
      <c r="E4" s="448"/>
      <c r="F4" s="448"/>
      <c r="G4" s="448"/>
      <c r="H4" s="448"/>
      <c r="I4" s="448"/>
      <c r="J4" s="448"/>
      <c r="K4" s="448"/>
      <c r="L4" s="448"/>
      <c r="M4" s="448"/>
      <c r="N4" s="449"/>
      <c r="O4" s="450"/>
      <c r="P4" s="450"/>
      <c r="Q4" s="450"/>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x14ac:dyDescent="0.3">
      <c r="A5" s="444" t="s">
        <v>474</v>
      </c>
      <c r="B5" s="445"/>
      <c r="C5" s="446"/>
      <c r="D5" s="455" t="str">
        <f>'Mapa Final'!D5</f>
        <v>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de la Rama Judicial .</v>
      </c>
      <c r="E5" s="456"/>
      <c r="F5" s="456"/>
      <c r="G5" s="456"/>
      <c r="H5" s="456"/>
      <c r="I5" s="456"/>
      <c r="J5" s="456"/>
      <c r="K5" s="456"/>
      <c r="L5" s="456"/>
      <c r="M5" s="456"/>
      <c r="N5" s="457"/>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x14ac:dyDescent="0.3">
      <c r="A6" s="444" t="s">
        <v>476</v>
      </c>
      <c r="B6" s="445"/>
      <c r="C6" s="446"/>
      <c r="D6" s="455" t="str">
        <f>'Mapa Final'!D6</f>
        <v>Nivel Central y Seccional</v>
      </c>
      <c r="E6" s="456"/>
      <c r="F6" s="456"/>
      <c r="G6" s="456"/>
      <c r="H6" s="456"/>
      <c r="I6" s="456"/>
      <c r="J6" s="456"/>
      <c r="K6" s="456"/>
      <c r="L6" s="456"/>
      <c r="M6" s="456"/>
      <c r="N6" s="457"/>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7" customFormat="1" ht="40.5" customHeight="1" x14ac:dyDescent="0.25">
      <c r="A7" s="484" t="s">
        <v>544</v>
      </c>
      <c r="B7" s="485"/>
      <c r="C7" s="485"/>
      <c r="D7" s="485"/>
      <c r="E7" s="485"/>
      <c r="F7" s="486"/>
      <c r="G7" s="164"/>
      <c r="H7" s="487" t="s">
        <v>545</v>
      </c>
      <c r="I7" s="487"/>
      <c r="J7" s="487"/>
      <c r="K7" s="487" t="s">
        <v>546</v>
      </c>
      <c r="L7" s="487"/>
      <c r="M7" s="487"/>
      <c r="N7" s="488" t="s">
        <v>547</v>
      </c>
      <c r="O7" s="493" t="s">
        <v>548</v>
      </c>
      <c r="P7" s="495" t="s">
        <v>549</v>
      </c>
      <c r="Q7" s="496"/>
      <c r="R7" s="495" t="s">
        <v>550</v>
      </c>
      <c r="S7" s="496"/>
      <c r="T7" s="497" t="s">
        <v>563</v>
      </c>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row>
    <row r="8" spans="1:278" s="158" customFormat="1" ht="60.95" customHeight="1" x14ac:dyDescent="0.25">
      <c r="A8" s="173" t="s">
        <v>27</v>
      </c>
      <c r="B8" s="173" t="s">
        <v>483</v>
      </c>
      <c r="C8" s="174" t="s">
        <v>171</v>
      </c>
      <c r="D8" s="165" t="s">
        <v>484</v>
      </c>
      <c r="E8" s="166" t="s">
        <v>175</v>
      </c>
      <c r="F8" s="166" t="s">
        <v>177</v>
      </c>
      <c r="G8" s="166" t="s">
        <v>179</v>
      </c>
      <c r="H8" s="167" t="s">
        <v>552</v>
      </c>
      <c r="I8" s="167" t="s">
        <v>430</v>
      </c>
      <c r="J8" s="167" t="s">
        <v>553</v>
      </c>
      <c r="K8" s="167" t="s">
        <v>552</v>
      </c>
      <c r="L8" s="167" t="s">
        <v>554</v>
      </c>
      <c r="M8" s="167" t="s">
        <v>553</v>
      </c>
      <c r="N8" s="488"/>
      <c r="O8" s="494"/>
      <c r="P8" s="168" t="s">
        <v>555</v>
      </c>
      <c r="Q8" s="168" t="s">
        <v>556</v>
      </c>
      <c r="R8" s="168" t="s">
        <v>557</v>
      </c>
      <c r="S8" s="168" t="s">
        <v>558</v>
      </c>
      <c r="T8" s="497"/>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171"/>
      <c r="DD8" s="171"/>
      <c r="DE8" s="171"/>
      <c r="DF8" s="171"/>
      <c r="DG8" s="171"/>
      <c r="DH8" s="171"/>
      <c r="DI8" s="171"/>
      <c r="DJ8" s="171"/>
      <c r="DK8" s="171"/>
      <c r="DL8" s="171"/>
      <c r="DM8" s="171"/>
      <c r="DN8" s="171"/>
      <c r="DO8" s="171"/>
      <c r="DP8" s="171"/>
      <c r="DQ8" s="171"/>
      <c r="DR8" s="171"/>
      <c r="DS8" s="171"/>
      <c r="DT8" s="171"/>
      <c r="DU8" s="171"/>
      <c r="DV8" s="171"/>
      <c r="DW8" s="171"/>
      <c r="DX8" s="171"/>
      <c r="DY8" s="171"/>
      <c r="DZ8" s="171"/>
      <c r="EA8" s="171"/>
      <c r="EB8" s="171"/>
      <c r="EC8" s="171"/>
      <c r="ED8" s="171"/>
      <c r="EE8" s="171"/>
      <c r="EF8" s="171"/>
      <c r="EG8" s="171"/>
      <c r="EH8" s="171"/>
      <c r="EI8" s="171"/>
      <c r="EJ8" s="171"/>
      <c r="EK8" s="171"/>
      <c r="EL8" s="171"/>
      <c r="EM8" s="171"/>
      <c r="EN8" s="171"/>
      <c r="EO8" s="171"/>
      <c r="EP8" s="171"/>
      <c r="EQ8" s="171"/>
      <c r="ER8" s="171"/>
      <c r="ES8" s="171"/>
      <c r="ET8" s="171"/>
      <c r="EU8" s="171"/>
      <c r="EV8" s="171"/>
      <c r="EW8" s="171"/>
      <c r="EX8" s="171"/>
      <c r="EY8" s="171"/>
      <c r="EZ8" s="171"/>
      <c r="FA8" s="171"/>
      <c r="FB8" s="171"/>
      <c r="FC8" s="171"/>
      <c r="FD8" s="171"/>
      <c r="FE8" s="171"/>
      <c r="FF8" s="171"/>
      <c r="FG8" s="171"/>
      <c r="FH8" s="171"/>
      <c r="FI8" s="171"/>
      <c r="FJ8" s="171"/>
      <c r="FK8" s="171"/>
      <c r="FL8" s="171"/>
      <c r="FM8" s="171"/>
      <c r="FN8" s="171"/>
      <c r="FO8" s="171"/>
      <c r="FP8" s="171"/>
      <c r="FQ8" s="171"/>
      <c r="FR8" s="171"/>
      <c r="FS8" s="171"/>
      <c r="FT8" s="171"/>
    </row>
    <row r="9" spans="1:278" s="159" customFormat="1" ht="10.5" customHeight="1" x14ac:dyDescent="0.25">
      <c r="A9" s="512"/>
      <c r="B9" s="513"/>
      <c r="C9" s="513"/>
      <c r="D9" s="513"/>
      <c r="E9" s="513"/>
      <c r="F9" s="513"/>
      <c r="G9" s="513"/>
      <c r="H9" s="513"/>
      <c r="I9" s="513"/>
      <c r="J9" s="513"/>
      <c r="K9" s="513"/>
      <c r="L9" s="513"/>
      <c r="M9" s="513"/>
      <c r="N9" s="513"/>
      <c r="T9" s="169"/>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172"/>
      <c r="DV9" s="172"/>
      <c r="DW9" s="172"/>
      <c r="DX9" s="172"/>
      <c r="DY9" s="172"/>
      <c r="DZ9" s="172"/>
      <c r="EA9" s="172"/>
      <c r="EB9" s="172"/>
      <c r="EC9" s="172"/>
      <c r="ED9" s="172"/>
      <c r="EE9" s="172"/>
      <c r="EF9" s="172"/>
      <c r="EG9" s="172"/>
      <c r="EH9" s="172"/>
      <c r="EI9" s="172"/>
      <c r="EJ9" s="172"/>
      <c r="EK9" s="172"/>
      <c r="EL9" s="172"/>
      <c r="EM9" s="172"/>
      <c r="EN9" s="172"/>
      <c r="EO9" s="172"/>
      <c r="EP9" s="172"/>
      <c r="EQ9" s="172"/>
      <c r="ER9" s="172"/>
      <c r="ES9" s="172"/>
      <c r="ET9" s="172"/>
      <c r="EU9" s="172"/>
      <c r="EV9" s="172"/>
      <c r="EW9" s="172"/>
      <c r="EX9" s="172"/>
      <c r="EY9" s="172"/>
      <c r="EZ9" s="172"/>
      <c r="FA9" s="172"/>
      <c r="FB9" s="172"/>
      <c r="FC9" s="172"/>
      <c r="FD9" s="172"/>
      <c r="FE9" s="172"/>
      <c r="FF9" s="172"/>
      <c r="FG9" s="172"/>
      <c r="FH9" s="172"/>
      <c r="FI9" s="172"/>
      <c r="FJ9" s="172"/>
      <c r="FK9" s="172"/>
      <c r="FL9" s="172"/>
      <c r="FM9" s="172"/>
      <c r="FN9" s="172"/>
      <c r="FO9" s="172"/>
      <c r="FP9" s="172"/>
      <c r="FQ9" s="172"/>
      <c r="FR9" s="172"/>
      <c r="FS9" s="172"/>
      <c r="FT9" s="172"/>
    </row>
    <row r="10" spans="1:278" s="160" customFormat="1" ht="15" customHeight="1" x14ac:dyDescent="0.2">
      <c r="A10" s="514">
        <f>'Mapa Final'!A10</f>
        <v>1</v>
      </c>
      <c r="B10" s="498" t="str">
        <f>'Mapa Final'!B10</f>
        <v>Perdidas  de Informacion</v>
      </c>
      <c r="C10" s="517" t="str">
        <f>'Mapa Final'!C10</f>
        <v>Afectación en la Prestación del Servicio de Justicia</v>
      </c>
      <c r="D10" s="517" t="str">
        <f>'Mapa Final'!D10</f>
        <v>1. Medidas de seguridad informatica deficientes              2. Inexistencia de copias de seguridad actualizadas              3.  Virus informatico                   4. Error humano</v>
      </c>
      <c r="E10" s="478" t="str">
        <f>'Mapa Final'!E10</f>
        <v>Daños en la base de datos</v>
      </c>
      <c r="F10" s="478" t="str">
        <f>'Mapa Final'!F10</f>
        <v>Posibilidad de afectacion en la prestacion del servicio de justicia debido a daños en la base de datos</v>
      </c>
      <c r="G10" s="478" t="str">
        <f>'Mapa Final'!G10</f>
        <v>Fallas Tecnológicas</v>
      </c>
      <c r="H10" s="481" t="str">
        <f>'Mapa Final'!I10</f>
        <v>Baja</v>
      </c>
      <c r="I10" s="520" t="str">
        <f>'Mapa Final'!L10</f>
        <v>Leve</v>
      </c>
      <c r="J10" s="526" t="str">
        <f>'Mapa Final'!N10</f>
        <v>Bajo</v>
      </c>
      <c r="K10" s="506" t="str">
        <f>'Mapa Final'!AA10</f>
        <v>Baja</v>
      </c>
      <c r="L10" s="506" t="str">
        <f>'Mapa Final'!AE10</f>
        <v>Leve</v>
      </c>
      <c r="M10" s="523" t="str">
        <f>'Mapa Final'!AG10</f>
        <v>Bajo</v>
      </c>
      <c r="N10" s="506" t="str">
        <f>'Mapa Final'!AH10</f>
        <v>Aceptar</v>
      </c>
      <c r="O10" s="509"/>
      <c r="P10" s="509"/>
      <c r="Q10" s="529" t="s">
        <v>8</v>
      </c>
      <c r="R10" s="538">
        <v>44835</v>
      </c>
      <c r="S10" s="538">
        <v>44926</v>
      </c>
      <c r="T10" s="503" t="s">
        <v>559</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60" customFormat="1" ht="13.5" customHeight="1" x14ac:dyDescent="0.2">
      <c r="A11" s="515"/>
      <c r="B11" s="423"/>
      <c r="C11" s="518"/>
      <c r="D11" s="518"/>
      <c r="E11" s="479"/>
      <c r="F11" s="479"/>
      <c r="G11" s="479"/>
      <c r="H11" s="482"/>
      <c r="I11" s="521"/>
      <c r="J11" s="527"/>
      <c r="K11" s="507"/>
      <c r="L11" s="507"/>
      <c r="M11" s="524"/>
      <c r="N11" s="507"/>
      <c r="O11" s="510"/>
      <c r="P11" s="510"/>
      <c r="Q11" s="530"/>
      <c r="R11" s="539"/>
      <c r="S11" s="539"/>
      <c r="T11" s="504"/>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60" customFormat="1" ht="13.5" customHeight="1" x14ac:dyDescent="0.2">
      <c r="A12" s="515"/>
      <c r="B12" s="423"/>
      <c r="C12" s="518"/>
      <c r="D12" s="518"/>
      <c r="E12" s="479"/>
      <c r="F12" s="479"/>
      <c r="G12" s="479"/>
      <c r="H12" s="482"/>
      <c r="I12" s="521"/>
      <c r="J12" s="527"/>
      <c r="K12" s="507"/>
      <c r="L12" s="507"/>
      <c r="M12" s="524"/>
      <c r="N12" s="507"/>
      <c r="O12" s="510"/>
      <c r="P12" s="510"/>
      <c r="Q12" s="530"/>
      <c r="R12" s="539"/>
      <c r="S12" s="539"/>
      <c r="T12" s="504"/>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60" customFormat="1" ht="13.5" customHeight="1" x14ac:dyDescent="0.2">
      <c r="A13" s="515"/>
      <c r="B13" s="423"/>
      <c r="C13" s="518"/>
      <c r="D13" s="518"/>
      <c r="E13" s="479"/>
      <c r="F13" s="479"/>
      <c r="G13" s="479"/>
      <c r="H13" s="482"/>
      <c r="I13" s="521"/>
      <c r="J13" s="527"/>
      <c r="K13" s="507"/>
      <c r="L13" s="507"/>
      <c r="M13" s="524"/>
      <c r="N13" s="507"/>
      <c r="O13" s="510"/>
      <c r="P13" s="510"/>
      <c r="Q13" s="530"/>
      <c r="R13" s="539"/>
      <c r="S13" s="539"/>
      <c r="T13" s="50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60" customFormat="1" ht="238.5" customHeight="1" x14ac:dyDescent="0.2">
      <c r="A14" s="516"/>
      <c r="B14" s="499"/>
      <c r="C14" s="519"/>
      <c r="D14" s="519"/>
      <c r="E14" s="480"/>
      <c r="F14" s="480"/>
      <c r="G14" s="480"/>
      <c r="H14" s="483"/>
      <c r="I14" s="522"/>
      <c r="J14" s="528"/>
      <c r="K14" s="508"/>
      <c r="L14" s="508"/>
      <c r="M14" s="525"/>
      <c r="N14" s="508"/>
      <c r="O14" s="511"/>
      <c r="P14" s="511"/>
      <c r="Q14" s="531"/>
      <c r="R14" s="540"/>
      <c r="S14" s="540"/>
      <c r="T14" s="50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60" customFormat="1" ht="15" customHeight="1" x14ac:dyDescent="0.2">
      <c r="A15" s="514">
        <f>'Mapa Final'!A14</f>
        <v>2</v>
      </c>
      <c r="B15" s="498" t="str">
        <f>'Mapa Final'!B14</f>
        <v>Incumplimiento en las actividades propuestas en la matriz de comunicaciones.</v>
      </c>
      <c r="C15" s="517" t="str">
        <f>'Mapa Final'!C14</f>
        <v>Incumplimiento de las metas establecidas</v>
      </c>
      <c r="D15" s="517" t="str">
        <f>'Mapa Final'!D14</f>
        <v>Deficiencia en la planeación y diseño de planes de trabajo</v>
      </c>
      <c r="E15" s="478" t="str">
        <f>'Mapa Final'!E14</f>
        <v>Falta de seguimiento y control de las actividades programadas en el año</v>
      </c>
      <c r="F15" s="478" t="str">
        <f>'Mapa Final'!F14</f>
        <v>Posibilidad de incumplimiento de las metas establecidas debido a la falta de seguimiento y control de las actividades programadas en el año</v>
      </c>
      <c r="G15" s="478" t="str">
        <f>'Mapa Final'!G14</f>
        <v>Ejecución y Administración de Procesos</v>
      </c>
      <c r="H15" s="481" t="str">
        <f>'Mapa Final'!I14</f>
        <v>Baja</v>
      </c>
      <c r="I15" s="520" t="str">
        <f>'Mapa Final'!L14</f>
        <v>Leve</v>
      </c>
      <c r="J15" s="526" t="str">
        <f>'Mapa Final'!N14</f>
        <v>Bajo</v>
      </c>
      <c r="K15" s="506" t="str">
        <f>'Mapa Final'!AA14</f>
        <v>Baja</v>
      </c>
      <c r="L15" s="506" t="str">
        <f>'Mapa Final'!AE14</f>
        <v>Leve</v>
      </c>
      <c r="M15" s="523" t="str">
        <f>'Mapa Final'!AG14</f>
        <v>Bajo</v>
      </c>
      <c r="N15" s="506" t="str">
        <f>'Mapa Final'!AH14</f>
        <v>Aceptar</v>
      </c>
      <c r="O15" s="509"/>
      <c r="P15" s="509"/>
      <c r="Q15" s="529" t="s">
        <v>8</v>
      </c>
      <c r="R15" s="538">
        <v>44835</v>
      </c>
      <c r="S15" s="538">
        <v>44926</v>
      </c>
      <c r="T15" s="503" t="s">
        <v>559</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60" customFormat="1" ht="13.5" customHeight="1" x14ac:dyDescent="0.2">
      <c r="A16" s="515"/>
      <c r="B16" s="423"/>
      <c r="C16" s="518"/>
      <c r="D16" s="518"/>
      <c r="E16" s="479"/>
      <c r="F16" s="479"/>
      <c r="G16" s="479"/>
      <c r="H16" s="482"/>
      <c r="I16" s="521"/>
      <c r="J16" s="527"/>
      <c r="K16" s="507"/>
      <c r="L16" s="507"/>
      <c r="M16" s="524"/>
      <c r="N16" s="507"/>
      <c r="O16" s="510"/>
      <c r="P16" s="510"/>
      <c r="Q16" s="530"/>
      <c r="R16" s="539"/>
      <c r="S16" s="539"/>
      <c r="T16" s="50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60" customFormat="1" ht="13.5" customHeight="1" x14ac:dyDescent="0.2">
      <c r="A17" s="515"/>
      <c r="B17" s="423"/>
      <c r="C17" s="518"/>
      <c r="D17" s="518"/>
      <c r="E17" s="479"/>
      <c r="F17" s="479"/>
      <c r="G17" s="479"/>
      <c r="H17" s="482"/>
      <c r="I17" s="521"/>
      <c r="J17" s="527"/>
      <c r="K17" s="507"/>
      <c r="L17" s="507"/>
      <c r="M17" s="524"/>
      <c r="N17" s="507"/>
      <c r="O17" s="510"/>
      <c r="P17" s="510"/>
      <c r="Q17" s="530"/>
      <c r="R17" s="539"/>
      <c r="S17" s="539"/>
      <c r="T17" s="50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60" customFormat="1" ht="13.5" customHeight="1" x14ac:dyDescent="0.2">
      <c r="A18" s="515"/>
      <c r="B18" s="423"/>
      <c r="C18" s="518"/>
      <c r="D18" s="518"/>
      <c r="E18" s="479"/>
      <c r="F18" s="479"/>
      <c r="G18" s="479"/>
      <c r="H18" s="482"/>
      <c r="I18" s="521"/>
      <c r="J18" s="527"/>
      <c r="K18" s="507"/>
      <c r="L18" s="507"/>
      <c r="M18" s="524"/>
      <c r="N18" s="507"/>
      <c r="O18" s="510"/>
      <c r="P18" s="510"/>
      <c r="Q18" s="530"/>
      <c r="R18" s="539"/>
      <c r="S18" s="539"/>
      <c r="T18" s="50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60" customFormat="1" ht="255.75" customHeight="1" x14ac:dyDescent="0.2">
      <c r="A19" s="516"/>
      <c r="B19" s="499"/>
      <c r="C19" s="519"/>
      <c r="D19" s="519"/>
      <c r="E19" s="480"/>
      <c r="F19" s="480"/>
      <c r="G19" s="480"/>
      <c r="H19" s="483"/>
      <c r="I19" s="522"/>
      <c r="J19" s="528"/>
      <c r="K19" s="508"/>
      <c r="L19" s="508"/>
      <c r="M19" s="525"/>
      <c r="N19" s="508"/>
      <c r="O19" s="511"/>
      <c r="P19" s="511"/>
      <c r="Q19" s="531"/>
      <c r="R19" s="540"/>
      <c r="S19" s="540"/>
      <c r="T19" s="50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4.45" customHeight="1" x14ac:dyDescent="0.25">
      <c r="A20" s="514">
        <f>'Mapa Final'!A15</f>
        <v>3</v>
      </c>
      <c r="B20" s="498" t="str">
        <f>'Mapa Final'!B15</f>
        <v>Inexactitud</v>
      </c>
      <c r="C20" s="517" t="str">
        <f>'Mapa Final'!C15</f>
        <v>Reputacional</v>
      </c>
      <c r="D20" s="517" t="str">
        <f>'Mapa Final'!D15</f>
        <v>No acudir a la fuente pertinente</v>
      </c>
      <c r="E20" s="478" t="str">
        <f>'Mapa Final'!E15</f>
        <v>No validar la informacion antes de su publicación</v>
      </c>
      <c r="F20" s="478" t="str">
        <f>'Mapa Final'!F15</f>
        <v>Posibilidad de afectacion reputacional por no validar la informacion antes de su publicacion</v>
      </c>
      <c r="G20" s="478" t="str">
        <f>'Mapa Final'!G15</f>
        <v>Ejecución y Administración de Procesos</v>
      </c>
      <c r="H20" s="481" t="str">
        <f>'Mapa Final'!I15</f>
        <v>Media</v>
      </c>
      <c r="I20" s="520" t="str">
        <f>'Mapa Final'!L15</f>
        <v>Moderado</v>
      </c>
      <c r="J20" s="526" t="str">
        <f>'Mapa Final'!N15</f>
        <v>Moderado</v>
      </c>
      <c r="K20" s="506" t="str">
        <f>'Mapa Final'!AA15</f>
        <v>Baja</v>
      </c>
      <c r="L20" s="506" t="str">
        <f>'Mapa Final'!AE15</f>
        <v>Moderado</v>
      </c>
      <c r="M20" s="523" t="str">
        <f>'Mapa Final'!AG15</f>
        <v>Moderado</v>
      </c>
      <c r="N20" s="506" t="str">
        <f>'Mapa Final'!AH15</f>
        <v>Aceptar</v>
      </c>
      <c r="O20" s="509"/>
      <c r="P20" s="509"/>
      <c r="Q20" s="529" t="s">
        <v>8</v>
      </c>
      <c r="R20" s="538">
        <v>44835</v>
      </c>
      <c r="S20" s="538">
        <v>44926</v>
      </c>
      <c r="T20" s="503" t="s">
        <v>559</v>
      </c>
      <c r="U20" s="35"/>
      <c r="V20" s="35"/>
    </row>
    <row r="21" spans="1:176" ht="14.45" customHeight="1" x14ac:dyDescent="0.25">
      <c r="A21" s="515"/>
      <c r="B21" s="423"/>
      <c r="C21" s="518"/>
      <c r="D21" s="518"/>
      <c r="E21" s="479"/>
      <c r="F21" s="479"/>
      <c r="G21" s="479"/>
      <c r="H21" s="482"/>
      <c r="I21" s="521"/>
      <c r="J21" s="527"/>
      <c r="K21" s="507"/>
      <c r="L21" s="507"/>
      <c r="M21" s="524"/>
      <c r="N21" s="507"/>
      <c r="O21" s="510"/>
      <c r="P21" s="510"/>
      <c r="Q21" s="530"/>
      <c r="R21" s="539"/>
      <c r="S21" s="539"/>
      <c r="T21" s="504"/>
      <c r="U21" s="35"/>
      <c r="V21" s="35"/>
    </row>
    <row r="22" spans="1:176" ht="14.45" customHeight="1" x14ac:dyDescent="0.25">
      <c r="A22" s="515"/>
      <c r="B22" s="423"/>
      <c r="C22" s="518"/>
      <c r="D22" s="518"/>
      <c r="E22" s="479"/>
      <c r="F22" s="479"/>
      <c r="G22" s="479"/>
      <c r="H22" s="482"/>
      <c r="I22" s="521"/>
      <c r="J22" s="527"/>
      <c r="K22" s="507"/>
      <c r="L22" s="507"/>
      <c r="M22" s="524"/>
      <c r="N22" s="507"/>
      <c r="O22" s="510"/>
      <c r="P22" s="510"/>
      <c r="Q22" s="530"/>
      <c r="R22" s="539"/>
      <c r="S22" s="539"/>
      <c r="T22" s="504"/>
      <c r="U22" s="35"/>
      <c r="V22" s="35"/>
    </row>
    <row r="23" spans="1:176" ht="14.45" customHeight="1" x14ac:dyDescent="0.25">
      <c r="A23" s="515"/>
      <c r="B23" s="423"/>
      <c r="C23" s="518"/>
      <c r="D23" s="518"/>
      <c r="E23" s="479"/>
      <c r="F23" s="479"/>
      <c r="G23" s="479"/>
      <c r="H23" s="482"/>
      <c r="I23" s="521"/>
      <c r="J23" s="527"/>
      <c r="K23" s="507"/>
      <c r="L23" s="507"/>
      <c r="M23" s="524"/>
      <c r="N23" s="507"/>
      <c r="O23" s="510"/>
      <c r="P23" s="510"/>
      <c r="Q23" s="530"/>
      <c r="R23" s="539"/>
      <c r="S23" s="539"/>
      <c r="T23" s="504"/>
      <c r="U23" s="35"/>
      <c r="V23" s="35"/>
    </row>
    <row r="24" spans="1:176" ht="307.5" customHeight="1" x14ac:dyDescent="0.25">
      <c r="A24" s="516"/>
      <c r="B24" s="499"/>
      <c r="C24" s="519"/>
      <c r="D24" s="519"/>
      <c r="E24" s="480"/>
      <c r="F24" s="480"/>
      <c r="G24" s="480"/>
      <c r="H24" s="483"/>
      <c r="I24" s="522"/>
      <c r="J24" s="528"/>
      <c r="K24" s="508"/>
      <c r="L24" s="508"/>
      <c r="M24" s="525"/>
      <c r="N24" s="508"/>
      <c r="O24" s="511"/>
      <c r="P24" s="511"/>
      <c r="Q24" s="531"/>
      <c r="R24" s="540"/>
      <c r="S24" s="540"/>
      <c r="T24" s="505"/>
      <c r="U24" s="35"/>
      <c r="V24" s="35"/>
    </row>
    <row r="25" spans="1:176" ht="14.45" customHeight="1" x14ac:dyDescent="0.25">
      <c r="A25" s="514">
        <f>'Mapa Final'!A16</f>
        <v>5</v>
      </c>
      <c r="B25" s="498" t="str">
        <f>'Mapa Final'!B16</f>
        <v>Corrupción</v>
      </c>
      <c r="C25" s="517" t="str">
        <f>'Mapa Final'!C16</f>
        <v>Reputacional(Corrupción)</v>
      </c>
      <c r="D25" s="517" t="str">
        <f>'Mapa Final'!D16</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78" t="str">
        <f>'Mapa Final'!E16</f>
        <v xml:space="preserve">Carencia de transparencia, etica y valores . </v>
      </c>
      <c r="F25" s="478" t="str">
        <f>'Mapa Final'!F16</f>
        <v xml:space="preserve">Posibilidad de actos indebidos de  los servidores judiciales debido a  la carencia en transparencia, etica y valores </v>
      </c>
      <c r="G25" s="478" t="str">
        <f>'Mapa Final'!G16</f>
        <v>Fraude Interno</v>
      </c>
      <c r="H25" s="481" t="str">
        <f>'Mapa Final'!I16</f>
        <v>Muy Alta</v>
      </c>
      <c r="I25" s="520" t="str">
        <f>'Mapa Final'!L16</f>
        <v>Mayor</v>
      </c>
      <c r="J25" s="526" t="str">
        <f>'Mapa Final'!N16</f>
        <v xml:space="preserve">Alto </v>
      </c>
      <c r="K25" s="506" t="str">
        <f>'Mapa Final'!AA16</f>
        <v>Media</v>
      </c>
      <c r="L25" s="506" t="str">
        <f>'Mapa Final'!AE16</f>
        <v>Mayor</v>
      </c>
      <c r="M25" s="523" t="str">
        <f>'Mapa Final'!AG16</f>
        <v xml:space="preserve">Alto </v>
      </c>
      <c r="N25" s="506" t="str">
        <f>'Mapa Final'!AH16</f>
        <v>Reducir(mitigar)</v>
      </c>
      <c r="O25" s="509"/>
      <c r="P25" s="509"/>
      <c r="Q25" s="529" t="s">
        <v>8</v>
      </c>
      <c r="R25" s="538">
        <v>44835</v>
      </c>
      <c r="S25" s="538">
        <v>44926</v>
      </c>
      <c r="T25" s="503" t="s">
        <v>560</v>
      </c>
    </row>
    <row r="26" spans="1:176" ht="14.45" customHeight="1" x14ac:dyDescent="0.25">
      <c r="A26" s="515"/>
      <c r="B26" s="423"/>
      <c r="C26" s="518"/>
      <c r="D26" s="518"/>
      <c r="E26" s="479"/>
      <c r="F26" s="479"/>
      <c r="G26" s="479"/>
      <c r="H26" s="482"/>
      <c r="I26" s="521"/>
      <c r="J26" s="527"/>
      <c r="K26" s="507"/>
      <c r="L26" s="507"/>
      <c r="M26" s="524"/>
      <c r="N26" s="507"/>
      <c r="O26" s="510"/>
      <c r="P26" s="510"/>
      <c r="Q26" s="530"/>
      <c r="R26" s="539"/>
      <c r="S26" s="539"/>
      <c r="T26" s="504"/>
    </row>
    <row r="27" spans="1:176" ht="14.45" customHeight="1" x14ac:dyDescent="0.25">
      <c r="A27" s="515"/>
      <c r="B27" s="423"/>
      <c r="C27" s="518"/>
      <c r="D27" s="518"/>
      <c r="E27" s="479"/>
      <c r="F27" s="479"/>
      <c r="G27" s="479"/>
      <c r="H27" s="482"/>
      <c r="I27" s="521"/>
      <c r="J27" s="527"/>
      <c r="K27" s="507"/>
      <c r="L27" s="507"/>
      <c r="M27" s="524"/>
      <c r="N27" s="507"/>
      <c r="O27" s="510"/>
      <c r="P27" s="510"/>
      <c r="Q27" s="530"/>
      <c r="R27" s="539"/>
      <c r="S27" s="539"/>
      <c r="T27" s="504"/>
    </row>
    <row r="28" spans="1:176" ht="14.45" customHeight="1" x14ac:dyDescent="0.25">
      <c r="A28" s="515"/>
      <c r="B28" s="423"/>
      <c r="C28" s="518"/>
      <c r="D28" s="518"/>
      <c r="E28" s="479"/>
      <c r="F28" s="479"/>
      <c r="G28" s="479"/>
      <c r="H28" s="482"/>
      <c r="I28" s="521"/>
      <c r="J28" s="527"/>
      <c r="K28" s="507"/>
      <c r="L28" s="507"/>
      <c r="M28" s="524"/>
      <c r="N28" s="507"/>
      <c r="O28" s="510"/>
      <c r="P28" s="510"/>
      <c r="Q28" s="530"/>
      <c r="R28" s="539"/>
      <c r="S28" s="539"/>
      <c r="T28" s="504"/>
    </row>
    <row r="29" spans="1:176" ht="277.5" customHeight="1" x14ac:dyDescent="0.25">
      <c r="A29" s="516"/>
      <c r="B29" s="499"/>
      <c r="C29" s="519"/>
      <c r="D29" s="519"/>
      <c r="E29" s="480"/>
      <c r="F29" s="480"/>
      <c r="G29" s="480"/>
      <c r="H29" s="483"/>
      <c r="I29" s="522"/>
      <c r="J29" s="528"/>
      <c r="K29" s="508"/>
      <c r="L29" s="508"/>
      <c r="M29" s="525"/>
      <c r="N29" s="508"/>
      <c r="O29" s="511"/>
      <c r="P29" s="511"/>
      <c r="Q29" s="531"/>
      <c r="R29" s="540"/>
      <c r="S29" s="540"/>
      <c r="T29" s="505"/>
    </row>
    <row r="30" spans="1:176" x14ac:dyDescent="0.25">
      <c r="A30" s="514">
        <f>'Mapa Final'!A21</f>
        <v>6</v>
      </c>
      <c r="B30" s="498" t="str">
        <f>'Mapa Final'!B21</f>
        <v>Interrupción o demora en el Servicio Público de Administrar  Justicia.</v>
      </c>
      <c r="C30" s="517" t="str">
        <f>'Mapa Final'!C21</f>
        <v>Afectación en la Prestación del Servicio de Justicia</v>
      </c>
      <c r="D30" s="517" t="str">
        <f>'Mapa Final'!D21</f>
        <v>1. Paros que afecten la prestación del servicio.  
2. Huelgas, protestas ciudadana
3. Disturbios o hechos violentos
4.Pandemia
5.Emergencias Ambientales</v>
      </c>
      <c r="E30" s="478" t="str">
        <f>'Mapa Final'!E21</f>
        <v>Suceso de fuerza mayor que imposibilitan la gestión judicial</v>
      </c>
      <c r="F30" s="478" t="str">
        <f>'Mapa Final'!F21</f>
        <v>Posibilidad de  afectación en la Prestación del Servicio de Justicia debido a un suceso de fuerza mayor que imposibilita la gestión judicial</v>
      </c>
      <c r="G30" s="478" t="str">
        <f>'Mapa Final'!G21</f>
        <v>Usuarios, productos y prácticas organizacionales</v>
      </c>
      <c r="H30" s="481" t="str">
        <f>'Mapa Final'!I21</f>
        <v>Muy Alta</v>
      </c>
      <c r="I30" s="520" t="str">
        <f>'Mapa Final'!L21</f>
        <v>Moderado</v>
      </c>
      <c r="J30" s="526" t="str">
        <f>'Mapa Final'!N21</f>
        <v xml:space="preserve">Alto </v>
      </c>
      <c r="K30" s="506" t="str">
        <f>'Mapa Final'!AA21</f>
        <v>Media</v>
      </c>
      <c r="L30" s="506" t="str">
        <f>'Mapa Final'!AE21</f>
        <v>Moderado</v>
      </c>
      <c r="M30" s="523" t="str">
        <f>'Mapa Final'!AG21</f>
        <v>Moderado</v>
      </c>
      <c r="N30" s="506" t="str">
        <f>'Mapa Final'!AH21</f>
        <v>Aceptar</v>
      </c>
      <c r="O30" s="509"/>
      <c r="P30" s="509"/>
      <c r="Q30" s="535" t="s">
        <v>8</v>
      </c>
      <c r="R30" s="500">
        <v>44835</v>
      </c>
      <c r="S30" s="532">
        <v>44926</v>
      </c>
      <c r="T30" s="503" t="s">
        <v>559</v>
      </c>
    </row>
    <row r="31" spans="1:176" ht="14.45" customHeight="1" x14ac:dyDescent="0.25">
      <c r="A31" s="515"/>
      <c r="B31" s="423"/>
      <c r="C31" s="518"/>
      <c r="D31" s="518"/>
      <c r="E31" s="479"/>
      <c r="F31" s="479"/>
      <c r="G31" s="479"/>
      <c r="H31" s="482"/>
      <c r="I31" s="521"/>
      <c r="J31" s="527"/>
      <c r="K31" s="507"/>
      <c r="L31" s="507"/>
      <c r="M31" s="524"/>
      <c r="N31" s="507"/>
      <c r="O31" s="510"/>
      <c r="P31" s="510"/>
      <c r="Q31" s="536"/>
      <c r="R31" s="501"/>
      <c r="S31" s="533"/>
      <c r="T31" s="504"/>
    </row>
    <row r="32" spans="1:176" ht="14.45" customHeight="1" x14ac:dyDescent="0.25">
      <c r="A32" s="515"/>
      <c r="B32" s="423"/>
      <c r="C32" s="518"/>
      <c r="D32" s="518"/>
      <c r="E32" s="479"/>
      <c r="F32" s="479"/>
      <c r="G32" s="479"/>
      <c r="H32" s="482"/>
      <c r="I32" s="521"/>
      <c r="J32" s="527"/>
      <c r="K32" s="507"/>
      <c r="L32" s="507"/>
      <c r="M32" s="524"/>
      <c r="N32" s="507"/>
      <c r="O32" s="510"/>
      <c r="P32" s="510"/>
      <c r="Q32" s="536"/>
      <c r="R32" s="501"/>
      <c r="S32" s="533"/>
      <c r="T32" s="504"/>
    </row>
    <row r="33" spans="1:20" ht="14.45" customHeight="1" x14ac:dyDescent="0.25">
      <c r="A33" s="515"/>
      <c r="B33" s="423"/>
      <c r="C33" s="518"/>
      <c r="D33" s="518"/>
      <c r="E33" s="479"/>
      <c r="F33" s="479"/>
      <c r="G33" s="479"/>
      <c r="H33" s="482"/>
      <c r="I33" s="521"/>
      <c r="J33" s="527"/>
      <c r="K33" s="507"/>
      <c r="L33" s="507"/>
      <c r="M33" s="524"/>
      <c r="N33" s="507"/>
      <c r="O33" s="510"/>
      <c r="P33" s="510"/>
      <c r="Q33" s="536"/>
      <c r="R33" s="501"/>
      <c r="S33" s="533"/>
      <c r="T33" s="504"/>
    </row>
    <row r="34" spans="1:20" ht="102.75" customHeight="1" x14ac:dyDescent="0.25">
      <c r="A34" s="516"/>
      <c r="B34" s="499"/>
      <c r="C34" s="519"/>
      <c r="D34" s="519"/>
      <c r="E34" s="480"/>
      <c r="F34" s="480"/>
      <c r="G34" s="480"/>
      <c r="H34" s="483"/>
      <c r="I34" s="522"/>
      <c r="J34" s="528"/>
      <c r="K34" s="508"/>
      <c r="L34" s="508"/>
      <c r="M34" s="525"/>
      <c r="N34" s="508"/>
      <c r="O34" s="511"/>
      <c r="P34" s="511"/>
      <c r="Q34" s="537"/>
      <c r="R34" s="502"/>
      <c r="S34" s="534"/>
      <c r="T34" s="505"/>
    </row>
    <row r="35" spans="1:20" ht="14.45" customHeight="1" x14ac:dyDescent="0.25">
      <c r="A35" s="514">
        <f>'Mapa Final'!A26</f>
        <v>7</v>
      </c>
      <c r="B35" s="498" t="str">
        <f>'Mapa Final'!B26</f>
        <v>Inaplicabilidad de la normavidad ambiental vigente</v>
      </c>
      <c r="C35" s="517" t="str">
        <f>'Mapa Final'!C26</f>
        <v xml:space="preserve"> Afectación Ambiental</v>
      </c>
      <c r="D35" s="517" t="str">
        <f>'Mapa Final'!D26</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8" t="str">
        <f>'Mapa Final'!E26</f>
        <v>Desconocimiento de los lineamientos ambientales y normatividad  ambiental vigente</v>
      </c>
      <c r="F35" s="478" t="str">
        <f>'Mapa Final'!F26</f>
        <v>Posibilidad de afectación ambiental debido al desconocimiento de las lineamientos ambientales y normatividad ambiental vigente</v>
      </c>
      <c r="G35" s="478" t="str">
        <f>'Mapa Final'!G26</f>
        <v>Eventos Ambientales Internos</v>
      </c>
      <c r="H35" s="481" t="str">
        <f>'Mapa Final'!I26</f>
        <v>Media</v>
      </c>
      <c r="I35" s="520" t="str">
        <f>'Mapa Final'!L26</f>
        <v>Moderado</v>
      </c>
      <c r="J35" s="526" t="str">
        <f>'Mapa Final'!N26</f>
        <v>Moderado</v>
      </c>
      <c r="K35" s="506" t="str">
        <f>'Mapa Final'!AA26</f>
        <v>Baja</v>
      </c>
      <c r="L35" s="506" t="str">
        <f>'Mapa Final'!AE26</f>
        <v>Moderado</v>
      </c>
      <c r="M35" s="523" t="str">
        <f>'Mapa Final'!AG26</f>
        <v>Moderado</v>
      </c>
      <c r="N35" s="506" t="str">
        <f>'Mapa Final'!AH26</f>
        <v>Aceptar</v>
      </c>
      <c r="O35" s="509"/>
      <c r="P35" s="509"/>
      <c r="Q35" s="529" t="s">
        <v>8</v>
      </c>
      <c r="R35" s="538">
        <v>44835</v>
      </c>
      <c r="S35" s="538">
        <v>44926</v>
      </c>
      <c r="T35" s="503" t="s">
        <v>559</v>
      </c>
    </row>
    <row r="36" spans="1:20" ht="14.45" customHeight="1" x14ac:dyDescent="0.25">
      <c r="A36" s="515"/>
      <c r="B36" s="423"/>
      <c r="C36" s="518"/>
      <c r="D36" s="518"/>
      <c r="E36" s="479"/>
      <c r="F36" s="479"/>
      <c r="G36" s="479"/>
      <c r="H36" s="482"/>
      <c r="I36" s="521"/>
      <c r="J36" s="527"/>
      <c r="K36" s="507"/>
      <c r="L36" s="507"/>
      <c r="M36" s="524"/>
      <c r="N36" s="507"/>
      <c r="O36" s="510"/>
      <c r="P36" s="510"/>
      <c r="Q36" s="530"/>
      <c r="R36" s="539"/>
      <c r="S36" s="539"/>
      <c r="T36" s="504"/>
    </row>
    <row r="37" spans="1:20" ht="14.45" customHeight="1" x14ac:dyDescent="0.25">
      <c r="A37" s="515"/>
      <c r="B37" s="423"/>
      <c r="C37" s="518"/>
      <c r="D37" s="518"/>
      <c r="E37" s="479"/>
      <c r="F37" s="479"/>
      <c r="G37" s="479"/>
      <c r="H37" s="482"/>
      <c r="I37" s="521"/>
      <c r="J37" s="527"/>
      <c r="K37" s="507"/>
      <c r="L37" s="507"/>
      <c r="M37" s="524"/>
      <c r="N37" s="507"/>
      <c r="O37" s="510"/>
      <c r="P37" s="510"/>
      <c r="Q37" s="530"/>
      <c r="R37" s="539"/>
      <c r="S37" s="539"/>
      <c r="T37" s="504"/>
    </row>
    <row r="38" spans="1:20" ht="14.45" customHeight="1" x14ac:dyDescent="0.25">
      <c r="A38" s="515"/>
      <c r="B38" s="423"/>
      <c r="C38" s="518"/>
      <c r="D38" s="518"/>
      <c r="E38" s="479"/>
      <c r="F38" s="479"/>
      <c r="G38" s="479"/>
      <c r="H38" s="482"/>
      <c r="I38" s="521"/>
      <c r="J38" s="527"/>
      <c r="K38" s="507"/>
      <c r="L38" s="507"/>
      <c r="M38" s="524"/>
      <c r="N38" s="507"/>
      <c r="O38" s="510"/>
      <c r="P38" s="510"/>
      <c r="Q38" s="530"/>
      <c r="R38" s="539"/>
      <c r="S38" s="539"/>
      <c r="T38" s="504"/>
    </row>
    <row r="39" spans="1:20" ht="278.25" customHeight="1" x14ac:dyDescent="0.25">
      <c r="A39" s="516"/>
      <c r="B39" s="499"/>
      <c r="C39" s="519"/>
      <c r="D39" s="519"/>
      <c r="E39" s="480"/>
      <c r="F39" s="480"/>
      <c r="G39" s="480"/>
      <c r="H39" s="483"/>
      <c r="I39" s="522"/>
      <c r="J39" s="528"/>
      <c r="K39" s="508"/>
      <c r="L39" s="508"/>
      <c r="M39" s="525"/>
      <c r="N39" s="508"/>
      <c r="O39" s="511"/>
      <c r="P39" s="511"/>
      <c r="Q39" s="531"/>
      <c r="R39" s="540"/>
      <c r="S39" s="540"/>
      <c r="T39" s="505"/>
    </row>
  </sheetData>
  <mergeCells count="13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B10:B14"/>
    <mergeCell ref="C10:C14"/>
    <mergeCell ref="D10:D14"/>
    <mergeCell ref="E10:E14"/>
    <mergeCell ref="R10:R14"/>
    <mergeCell ref="S10:S14"/>
    <mergeCell ref="T10:T14"/>
    <mergeCell ref="N10:N14"/>
    <mergeCell ref="O10:O14"/>
    <mergeCell ref="P10:P14"/>
    <mergeCell ref="Q10:Q14"/>
    <mergeCell ref="A15:A19"/>
    <mergeCell ref="B15:B19"/>
    <mergeCell ref="C15:C19"/>
    <mergeCell ref="D15:D19"/>
    <mergeCell ref="E15:E19"/>
    <mergeCell ref="F15:F19"/>
    <mergeCell ref="G15:G19"/>
    <mergeCell ref="L10:L14"/>
    <mergeCell ref="M10:M14"/>
    <mergeCell ref="F10:F14"/>
    <mergeCell ref="G10:G14"/>
    <mergeCell ref="H10:H14"/>
    <mergeCell ref="I10:I14"/>
    <mergeCell ref="J10:J14"/>
    <mergeCell ref="K10:K1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S15:S19"/>
    <mergeCell ref="H15:H19"/>
    <mergeCell ref="I15:I19"/>
    <mergeCell ref="J15:J19"/>
    <mergeCell ref="K15:K19"/>
    <mergeCell ref="L15:L19"/>
    <mergeCell ref="M15:M19"/>
    <mergeCell ref="P20:P24"/>
    <mergeCell ref="Q20:Q24"/>
    <mergeCell ref="R20:R24"/>
    <mergeCell ref="S20:S24"/>
    <mergeCell ref="T20:T24"/>
    <mergeCell ref="A25:A29"/>
    <mergeCell ref="B25:B29"/>
    <mergeCell ref="C25:C29"/>
    <mergeCell ref="D25:D29"/>
    <mergeCell ref="E25:E29"/>
    <mergeCell ref="J20:J24"/>
    <mergeCell ref="K20:K24"/>
    <mergeCell ref="L20:L24"/>
    <mergeCell ref="M20:M24"/>
    <mergeCell ref="N20:N24"/>
    <mergeCell ref="O20:O24"/>
    <mergeCell ref="R25:R29"/>
    <mergeCell ref="S25:S29"/>
    <mergeCell ref="T25:T29"/>
    <mergeCell ref="N25:N29"/>
    <mergeCell ref="O25:O29"/>
    <mergeCell ref="P25:P29"/>
    <mergeCell ref="Q25:Q29"/>
    <mergeCell ref="A30:A34"/>
    <mergeCell ref="B30:B34"/>
    <mergeCell ref="C30:C34"/>
    <mergeCell ref="D30:D34"/>
    <mergeCell ref="E30:E34"/>
    <mergeCell ref="F30:F34"/>
    <mergeCell ref="G30:G34"/>
    <mergeCell ref="L25:L29"/>
    <mergeCell ref="M25:M29"/>
    <mergeCell ref="F25:F29"/>
    <mergeCell ref="G25:G29"/>
    <mergeCell ref="H25:H29"/>
    <mergeCell ref="I25:I29"/>
    <mergeCell ref="J25:J29"/>
    <mergeCell ref="K25:K29"/>
    <mergeCell ref="T30:T34"/>
    <mergeCell ref="A35:A39"/>
    <mergeCell ref="B35:B39"/>
    <mergeCell ref="C35:C39"/>
    <mergeCell ref="D35:D39"/>
    <mergeCell ref="E35:E39"/>
    <mergeCell ref="F35:F39"/>
    <mergeCell ref="G35:G39"/>
    <mergeCell ref="H35:H39"/>
    <mergeCell ref="I35:I39"/>
    <mergeCell ref="N30:N34"/>
    <mergeCell ref="O30:O34"/>
    <mergeCell ref="P30:P34"/>
    <mergeCell ref="Q30:Q34"/>
    <mergeCell ref="R30:R34"/>
    <mergeCell ref="S30:S34"/>
    <mergeCell ref="H30:H34"/>
    <mergeCell ref="I30:I34"/>
    <mergeCell ref="J30:J34"/>
    <mergeCell ref="K30:K34"/>
    <mergeCell ref="L30:L34"/>
    <mergeCell ref="M30:M34"/>
    <mergeCell ref="P35:P39"/>
    <mergeCell ref="Q35:Q39"/>
    <mergeCell ref="R35:R39"/>
    <mergeCell ref="S35:S39"/>
    <mergeCell ref="T35:T39"/>
    <mergeCell ref="J35:J39"/>
    <mergeCell ref="K35:K39"/>
    <mergeCell ref="L35:L39"/>
    <mergeCell ref="M35:M39"/>
    <mergeCell ref="N35:N39"/>
    <mergeCell ref="O35:O39"/>
  </mergeCells>
  <conditionalFormatting sqref="D8:G8 H7 H40:J1048576 A7:B7">
    <cfRule type="containsText" dxfId="372" priority="378" operator="containsText" text="3- Moderado">
      <formula>NOT(ISERROR(SEARCH("3- Moderado",A7)))</formula>
    </cfRule>
    <cfRule type="containsText" dxfId="371" priority="379" operator="containsText" text="6- Moderado">
      <formula>NOT(ISERROR(SEARCH("6- Moderado",A7)))</formula>
    </cfRule>
    <cfRule type="containsText" dxfId="370" priority="380" operator="containsText" text="4- Moderado">
      <formula>NOT(ISERROR(SEARCH("4- Moderado",A7)))</formula>
    </cfRule>
    <cfRule type="containsText" dxfId="369" priority="381" operator="containsText" text="3- Bajo">
      <formula>NOT(ISERROR(SEARCH("3- Bajo",A7)))</formula>
    </cfRule>
    <cfRule type="containsText" dxfId="368" priority="382" operator="containsText" text="4- Bajo">
      <formula>NOT(ISERROR(SEARCH("4- Bajo",A7)))</formula>
    </cfRule>
    <cfRule type="containsText" dxfId="367" priority="383" operator="containsText" text="1- Bajo">
      <formula>NOT(ISERROR(SEARCH("1- Bajo",A7)))</formula>
    </cfRule>
  </conditionalFormatting>
  <conditionalFormatting sqref="H8:J8">
    <cfRule type="containsText" dxfId="366" priority="371" operator="containsText" text="3- Moderado">
      <formula>NOT(ISERROR(SEARCH("3- Moderado",H8)))</formula>
    </cfRule>
    <cfRule type="containsText" dxfId="365" priority="372" operator="containsText" text="6- Moderado">
      <formula>NOT(ISERROR(SEARCH("6- Moderado",H8)))</formula>
    </cfRule>
    <cfRule type="containsText" dxfId="364" priority="373" operator="containsText" text="4- Moderado">
      <formula>NOT(ISERROR(SEARCH("4- Moderado",H8)))</formula>
    </cfRule>
    <cfRule type="containsText" dxfId="363" priority="374" operator="containsText" text="3- Bajo">
      <formula>NOT(ISERROR(SEARCH("3- Bajo",H8)))</formula>
    </cfRule>
    <cfRule type="containsText" dxfId="362" priority="375" operator="containsText" text="4- Bajo">
      <formula>NOT(ISERROR(SEARCH("4- Bajo",H8)))</formula>
    </cfRule>
    <cfRule type="containsText" dxfId="361" priority="377" operator="containsText" text="1- Bajo">
      <formula>NOT(ISERROR(SEARCH("1- Bajo",H8)))</formula>
    </cfRule>
  </conditionalFormatting>
  <conditionalFormatting sqref="J8 J40:J1048576">
    <cfRule type="containsText" dxfId="360" priority="360" operator="containsText" text="25- Extremo">
      <formula>NOT(ISERROR(SEARCH("25- Extremo",J8)))</formula>
    </cfRule>
    <cfRule type="containsText" dxfId="359" priority="361" operator="containsText" text="20- Extremo">
      <formula>NOT(ISERROR(SEARCH("20- Extremo",J8)))</formula>
    </cfRule>
    <cfRule type="containsText" dxfId="358" priority="362" operator="containsText" text="15- Extremo">
      <formula>NOT(ISERROR(SEARCH("15- Extremo",J8)))</formula>
    </cfRule>
    <cfRule type="containsText" dxfId="357" priority="363" operator="containsText" text="10- Extremo">
      <formula>NOT(ISERROR(SEARCH("10- Extremo",J8)))</formula>
    </cfRule>
    <cfRule type="containsText" dxfId="356" priority="364" operator="containsText" text="5- Extremo">
      <formula>NOT(ISERROR(SEARCH("5- Extremo",J8)))</formula>
    </cfRule>
    <cfRule type="containsText" dxfId="355" priority="365" operator="containsText" text="12- Alto">
      <formula>NOT(ISERROR(SEARCH("12- Alto",J8)))</formula>
    </cfRule>
    <cfRule type="containsText" dxfId="354" priority="366" operator="containsText" text="10- Alto">
      <formula>NOT(ISERROR(SEARCH("10- Alto",J8)))</formula>
    </cfRule>
    <cfRule type="containsText" dxfId="353" priority="367" operator="containsText" text="9- Alto">
      <formula>NOT(ISERROR(SEARCH("9- Alto",J8)))</formula>
    </cfRule>
    <cfRule type="containsText" dxfId="352" priority="368" operator="containsText" text="8- Alto">
      <formula>NOT(ISERROR(SEARCH("8- Alto",J8)))</formula>
    </cfRule>
    <cfRule type="containsText" dxfId="351" priority="369" operator="containsText" text="5- Alto">
      <formula>NOT(ISERROR(SEARCH("5- Alto",J8)))</formula>
    </cfRule>
    <cfRule type="containsText" dxfId="350" priority="370" operator="containsText" text="4- Alto">
      <formula>NOT(ISERROR(SEARCH("4- Alto",J8)))</formula>
    </cfRule>
    <cfRule type="containsText" dxfId="349" priority="376" operator="containsText" text="2- Bajo">
      <formula>NOT(ISERROR(SEARCH("2- Bajo",J8)))</formula>
    </cfRule>
  </conditionalFormatting>
  <conditionalFormatting sqref="K10:L10 K15:L15 K20:L20">
    <cfRule type="containsText" dxfId="348" priority="354" operator="containsText" text="3- Moderado">
      <formula>NOT(ISERROR(SEARCH("3- Moderado",K10)))</formula>
    </cfRule>
    <cfRule type="containsText" dxfId="347" priority="355" operator="containsText" text="6- Moderado">
      <formula>NOT(ISERROR(SEARCH("6- Moderado",K10)))</formula>
    </cfRule>
    <cfRule type="containsText" dxfId="346" priority="356" operator="containsText" text="4- Moderado">
      <formula>NOT(ISERROR(SEARCH("4- Moderado",K10)))</formula>
    </cfRule>
    <cfRule type="containsText" dxfId="345" priority="357" operator="containsText" text="3- Bajo">
      <formula>NOT(ISERROR(SEARCH("3- Bajo",K10)))</formula>
    </cfRule>
    <cfRule type="containsText" dxfId="344" priority="358" operator="containsText" text="4- Bajo">
      <formula>NOT(ISERROR(SEARCH("4- Bajo",K10)))</formula>
    </cfRule>
    <cfRule type="containsText" dxfId="343" priority="359" operator="containsText" text="1- Bajo">
      <formula>NOT(ISERROR(SEARCH("1- Bajo",K10)))</formula>
    </cfRule>
  </conditionalFormatting>
  <conditionalFormatting sqref="H10:I10 H15:I15 H20:I20">
    <cfRule type="containsText" dxfId="342" priority="348" operator="containsText" text="3- Moderado">
      <formula>NOT(ISERROR(SEARCH("3- Moderado",H10)))</formula>
    </cfRule>
    <cfRule type="containsText" dxfId="341" priority="349" operator="containsText" text="6- Moderado">
      <formula>NOT(ISERROR(SEARCH("6- Moderado",H10)))</formula>
    </cfRule>
    <cfRule type="containsText" dxfId="340" priority="350" operator="containsText" text="4- Moderado">
      <formula>NOT(ISERROR(SEARCH("4- Moderado",H10)))</formula>
    </cfRule>
    <cfRule type="containsText" dxfId="339" priority="351" operator="containsText" text="3- Bajo">
      <formula>NOT(ISERROR(SEARCH("3- Bajo",H10)))</formula>
    </cfRule>
    <cfRule type="containsText" dxfId="338" priority="352" operator="containsText" text="4- Bajo">
      <formula>NOT(ISERROR(SEARCH("4- Bajo",H10)))</formula>
    </cfRule>
    <cfRule type="containsText" dxfId="337" priority="353" operator="containsText" text="1- Bajo">
      <formula>NOT(ISERROR(SEARCH("1- Bajo",H10)))</formula>
    </cfRule>
  </conditionalFormatting>
  <conditionalFormatting sqref="A10:E10 E15 A15:B15 B20 B25 B30 B35">
    <cfRule type="containsText" dxfId="336" priority="342" operator="containsText" text="3- Moderado">
      <formula>NOT(ISERROR(SEARCH("3- Moderado",A10)))</formula>
    </cfRule>
    <cfRule type="containsText" dxfId="335" priority="343" operator="containsText" text="6- Moderado">
      <formula>NOT(ISERROR(SEARCH("6- Moderado",A10)))</formula>
    </cfRule>
    <cfRule type="containsText" dxfId="334" priority="344" operator="containsText" text="4- Moderado">
      <formula>NOT(ISERROR(SEARCH("4- Moderado",A10)))</formula>
    </cfRule>
    <cfRule type="containsText" dxfId="333" priority="345" operator="containsText" text="3- Bajo">
      <formula>NOT(ISERROR(SEARCH("3- Bajo",A10)))</formula>
    </cfRule>
    <cfRule type="containsText" dxfId="332" priority="346" operator="containsText" text="4- Bajo">
      <formula>NOT(ISERROR(SEARCH("4- Bajo",A10)))</formula>
    </cfRule>
    <cfRule type="containsText" dxfId="331" priority="347" operator="containsText" text="1- Bajo">
      <formula>NOT(ISERROR(SEARCH("1- Bajo",A10)))</formula>
    </cfRule>
  </conditionalFormatting>
  <conditionalFormatting sqref="F10:G10 F15:G15">
    <cfRule type="containsText" dxfId="330" priority="336" operator="containsText" text="3- Moderado">
      <formula>NOT(ISERROR(SEARCH("3- Moderado",F10)))</formula>
    </cfRule>
    <cfRule type="containsText" dxfId="329" priority="337" operator="containsText" text="6- Moderado">
      <formula>NOT(ISERROR(SEARCH("6- Moderado",F10)))</formula>
    </cfRule>
    <cfRule type="containsText" dxfId="328" priority="338" operator="containsText" text="4- Moderado">
      <formula>NOT(ISERROR(SEARCH("4- Moderado",F10)))</formula>
    </cfRule>
    <cfRule type="containsText" dxfId="327" priority="339" operator="containsText" text="3- Bajo">
      <formula>NOT(ISERROR(SEARCH("3- Bajo",F10)))</formula>
    </cfRule>
    <cfRule type="containsText" dxfId="326" priority="340" operator="containsText" text="4- Bajo">
      <formula>NOT(ISERROR(SEARCH("4- Bajo",F10)))</formula>
    </cfRule>
    <cfRule type="containsText" dxfId="325" priority="341" operator="containsText" text="1- Bajo">
      <formula>NOT(ISERROR(SEARCH("1- Bajo",F10)))</formula>
    </cfRule>
  </conditionalFormatting>
  <conditionalFormatting sqref="K8">
    <cfRule type="containsText" dxfId="324" priority="330" operator="containsText" text="3- Moderado">
      <formula>NOT(ISERROR(SEARCH("3- Moderado",K8)))</formula>
    </cfRule>
    <cfRule type="containsText" dxfId="323" priority="331" operator="containsText" text="6- Moderado">
      <formula>NOT(ISERROR(SEARCH("6- Moderado",K8)))</formula>
    </cfRule>
    <cfRule type="containsText" dxfId="322" priority="332" operator="containsText" text="4- Moderado">
      <formula>NOT(ISERROR(SEARCH("4- Moderado",K8)))</formula>
    </cfRule>
    <cfRule type="containsText" dxfId="321" priority="333" operator="containsText" text="3- Bajo">
      <formula>NOT(ISERROR(SEARCH("3- Bajo",K8)))</formula>
    </cfRule>
    <cfRule type="containsText" dxfId="320" priority="334" operator="containsText" text="4- Bajo">
      <formula>NOT(ISERROR(SEARCH("4- Bajo",K8)))</formula>
    </cfRule>
    <cfRule type="containsText" dxfId="319" priority="335" operator="containsText" text="1- Bajo">
      <formula>NOT(ISERROR(SEARCH("1- Bajo",K8)))</formula>
    </cfRule>
  </conditionalFormatting>
  <conditionalFormatting sqref="L8">
    <cfRule type="containsText" dxfId="318" priority="324" operator="containsText" text="3- Moderado">
      <formula>NOT(ISERROR(SEARCH("3- Moderado",L8)))</formula>
    </cfRule>
    <cfRule type="containsText" dxfId="317" priority="325" operator="containsText" text="6- Moderado">
      <formula>NOT(ISERROR(SEARCH("6- Moderado",L8)))</formula>
    </cfRule>
    <cfRule type="containsText" dxfId="316" priority="326" operator="containsText" text="4- Moderado">
      <formula>NOT(ISERROR(SEARCH("4- Moderado",L8)))</formula>
    </cfRule>
    <cfRule type="containsText" dxfId="315" priority="327" operator="containsText" text="3- Bajo">
      <formula>NOT(ISERROR(SEARCH("3- Bajo",L8)))</formula>
    </cfRule>
    <cfRule type="containsText" dxfId="314" priority="328" operator="containsText" text="4- Bajo">
      <formula>NOT(ISERROR(SEARCH("4- Bajo",L8)))</formula>
    </cfRule>
    <cfRule type="containsText" dxfId="313" priority="329" operator="containsText" text="1- Bajo">
      <formula>NOT(ISERROR(SEARCH("1- Bajo",L8)))</formula>
    </cfRule>
  </conditionalFormatting>
  <conditionalFormatting sqref="M8">
    <cfRule type="containsText" dxfId="312" priority="318" operator="containsText" text="3- Moderado">
      <formula>NOT(ISERROR(SEARCH("3- Moderado",M8)))</formula>
    </cfRule>
    <cfRule type="containsText" dxfId="311" priority="319" operator="containsText" text="6- Moderado">
      <formula>NOT(ISERROR(SEARCH("6- Moderado",M8)))</formula>
    </cfRule>
    <cfRule type="containsText" dxfId="310" priority="320" operator="containsText" text="4- Moderado">
      <formula>NOT(ISERROR(SEARCH("4- Moderado",M8)))</formula>
    </cfRule>
    <cfRule type="containsText" dxfId="309" priority="321" operator="containsText" text="3- Bajo">
      <formula>NOT(ISERROR(SEARCH("3- Bajo",M8)))</formula>
    </cfRule>
    <cfRule type="containsText" dxfId="308" priority="322" operator="containsText" text="4- Bajo">
      <formula>NOT(ISERROR(SEARCH("4- Bajo",M8)))</formula>
    </cfRule>
    <cfRule type="containsText" dxfId="307" priority="323" operator="containsText" text="1- Bajo">
      <formula>NOT(ISERROR(SEARCH("1- Bajo",M8)))</formula>
    </cfRule>
  </conditionalFormatting>
  <conditionalFormatting sqref="J10:J24">
    <cfRule type="containsText" dxfId="306" priority="313" operator="containsText" text="Bajo">
      <formula>NOT(ISERROR(SEARCH("Bajo",J10)))</formula>
    </cfRule>
    <cfRule type="containsText" dxfId="305" priority="314" operator="containsText" text="Moderado">
      <formula>NOT(ISERROR(SEARCH("Moderado",J10)))</formula>
    </cfRule>
    <cfRule type="containsText" dxfId="304" priority="315" operator="containsText" text="Alto">
      <formula>NOT(ISERROR(SEARCH("Alto",J10)))</formula>
    </cfRule>
    <cfRule type="containsText" dxfId="303" priority="316" operator="containsText" text="Extremo">
      <formula>NOT(ISERROR(SEARCH("Extremo",J10)))</formula>
    </cfRule>
    <cfRule type="colorScale" priority="317">
      <colorScale>
        <cfvo type="min"/>
        <cfvo type="max"/>
        <color rgb="FFFF7128"/>
        <color rgb="FFFFEF9C"/>
      </colorScale>
    </cfRule>
  </conditionalFormatting>
  <conditionalFormatting sqref="M10:M24">
    <cfRule type="containsText" dxfId="302" priority="288" operator="containsText" text="Moderado">
      <formula>NOT(ISERROR(SEARCH("Moderado",M10)))</formula>
    </cfRule>
    <cfRule type="containsText" dxfId="301" priority="308" operator="containsText" text="Bajo">
      <formula>NOT(ISERROR(SEARCH("Bajo",M10)))</formula>
    </cfRule>
    <cfRule type="containsText" dxfId="300" priority="309" operator="containsText" text="Moderado">
      <formula>NOT(ISERROR(SEARCH("Moderado",M10)))</formula>
    </cfRule>
    <cfRule type="containsText" dxfId="299" priority="310" operator="containsText" text="Alto">
      <formula>NOT(ISERROR(SEARCH("Alto",M10)))</formula>
    </cfRule>
    <cfRule type="containsText" dxfId="298" priority="311" operator="containsText" text="Extremo">
      <formula>NOT(ISERROR(SEARCH("Extremo",M10)))</formula>
    </cfRule>
    <cfRule type="colorScale" priority="312">
      <colorScale>
        <cfvo type="min"/>
        <cfvo type="max"/>
        <color rgb="FFFF7128"/>
        <color rgb="FFFFEF9C"/>
      </colorScale>
    </cfRule>
  </conditionalFormatting>
  <conditionalFormatting sqref="N10 N15 N20">
    <cfRule type="containsText" dxfId="297" priority="302" operator="containsText" text="3- Moderado">
      <formula>NOT(ISERROR(SEARCH("3- Moderado",N10)))</formula>
    </cfRule>
    <cfRule type="containsText" dxfId="296" priority="303" operator="containsText" text="6- Moderado">
      <formula>NOT(ISERROR(SEARCH("6- Moderado",N10)))</formula>
    </cfRule>
    <cfRule type="containsText" dxfId="295" priority="304" operator="containsText" text="4- Moderado">
      <formula>NOT(ISERROR(SEARCH("4- Moderado",N10)))</formula>
    </cfRule>
    <cfRule type="containsText" dxfId="294" priority="305" operator="containsText" text="3- Bajo">
      <formula>NOT(ISERROR(SEARCH("3- Bajo",N10)))</formula>
    </cfRule>
    <cfRule type="containsText" dxfId="293" priority="306" operator="containsText" text="4- Bajo">
      <formula>NOT(ISERROR(SEARCH("4- Bajo",N10)))</formula>
    </cfRule>
    <cfRule type="containsText" dxfId="292" priority="307" operator="containsText" text="1- Bajo">
      <formula>NOT(ISERROR(SEARCH("1- Bajo",N10)))</formula>
    </cfRule>
  </conditionalFormatting>
  <conditionalFormatting sqref="H10:H24">
    <cfRule type="containsText" dxfId="291" priority="289" operator="containsText" text="Muy Alta">
      <formula>NOT(ISERROR(SEARCH("Muy Alta",H10)))</formula>
    </cfRule>
    <cfRule type="containsText" dxfId="290" priority="290" operator="containsText" text="Alta">
      <formula>NOT(ISERROR(SEARCH("Alta",H10)))</formula>
    </cfRule>
    <cfRule type="containsText" dxfId="289" priority="291" operator="containsText" text="Muy Alta">
      <formula>NOT(ISERROR(SEARCH("Muy Alta",H10)))</formula>
    </cfRule>
    <cfRule type="containsText" dxfId="288" priority="296" operator="containsText" text="Muy Baja">
      <formula>NOT(ISERROR(SEARCH("Muy Baja",H10)))</formula>
    </cfRule>
    <cfRule type="containsText" dxfId="287" priority="297" operator="containsText" text="Baja">
      <formula>NOT(ISERROR(SEARCH("Baja",H10)))</formula>
    </cfRule>
    <cfRule type="containsText" dxfId="286" priority="298" operator="containsText" text="Media">
      <formula>NOT(ISERROR(SEARCH("Media",H10)))</formula>
    </cfRule>
    <cfRule type="containsText" dxfId="285" priority="299" operator="containsText" text="Alta">
      <formula>NOT(ISERROR(SEARCH("Alta",H10)))</formula>
    </cfRule>
    <cfRule type="containsText" dxfId="284" priority="301" operator="containsText" text="Muy Alta">
      <formula>NOT(ISERROR(SEARCH("Muy Alta",H10)))</formula>
    </cfRule>
  </conditionalFormatting>
  <conditionalFormatting sqref="I10:I24">
    <cfRule type="containsText" dxfId="283" priority="292" operator="containsText" text="Catastrófico">
      <formula>NOT(ISERROR(SEARCH("Catastrófico",I10)))</formula>
    </cfRule>
    <cfRule type="containsText" dxfId="282" priority="293" operator="containsText" text="Mayor">
      <formula>NOT(ISERROR(SEARCH("Mayor",I10)))</formula>
    </cfRule>
    <cfRule type="containsText" dxfId="281" priority="294" operator="containsText" text="Menor">
      <formula>NOT(ISERROR(SEARCH("Menor",I10)))</formula>
    </cfRule>
    <cfRule type="containsText" dxfId="280" priority="295" operator="containsText" text="Leve">
      <formula>NOT(ISERROR(SEARCH("Leve",I10)))</formula>
    </cfRule>
    <cfRule type="containsText" dxfId="279" priority="300" operator="containsText" text="Moderado">
      <formula>NOT(ISERROR(SEARCH("Moderado",I10)))</formula>
    </cfRule>
  </conditionalFormatting>
  <conditionalFormatting sqref="K10:K24">
    <cfRule type="containsText" dxfId="278" priority="287" operator="containsText" text="Media">
      <formula>NOT(ISERROR(SEARCH("Media",K10)))</formula>
    </cfRule>
  </conditionalFormatting>
  <conditionalFormatting sqref="L10:L24">
    <cfRule type="containsText" dxfId="277" priority="286" operator="containsText" text="Moderado">
      <formula>NOT(ISERROR(SEARCH("Moderado",L10)))</formula>
    </cfRule>
  </conditionalFormatting>
  <conditionalFormatting sqref="C15">
    <cfRule type="containsText" dxfId="276" priority="280" operator="containsText" text="3- Moderado">
      <formula>NOT(ISERROR(SEARCH("3- Moderado",C15)))</formula>
    </cfRule>
    <cfRule type="containsText" dxfId="275" priority="281" operator="containsText" text="6- Moderado">
      <formula>NOT(ISERROR(SEARCH("6- Moderado",C15)))</formula>
    </cfRule>
    <cfRule type="containsText" dxfId="274" priority="282" operator="containsText" text="4- Moderado">
      <formula>NOT(ISERROR(SEARCH("4- Moderado",C15)))</formula>
    </cfRule>
    <cfRule type="containsText" dxfId="273" priority="283" operator="containsText" text="3- Bajo">
      <formula>NOT(ISERROR(SEARCH("3- Bajo",C15)))</formula>
    </cfRule>
    <cfRule type="containsText" dxfId="272" priority="284" operator="containsText" text="4- Bajo">
      <formula>NOT(ISERROR(SEARCH("4- Bajo",C15)))</formula>
    </cfRule>
    <cfRule type="containsText" dxfId="271" priority="285" operator="containsText" text="1- Bajo">
      <formula>NOT(ISERROR(SEARCH("1- Bajo",C15)))</formula>
    </cfRule>
  </conditionalFormatting>
  <conditionalFormatting sqref="D15">
    <cfRule type="containsText" dxfId="270" priority="274" operator="containsText" text="3- Moderado">
      <formula>NOT(ISERROR(SEARCH("3- Moderado",D15)))</formula>
    </cfRule>
    <cfRule type="containsText" dxfId="269" priority="275" operator="containsText" text="6- Moderado">
      <formula>NOT(ISERROR(SEARCH("6- Moderado",D15)))</formula>
    </cfRule>
    <cfRule type="containsText" dxfId="268" priority="276" operator="containsText" text="4- Moderado">
      <formula>NOT(ISERROR(SEARCH("4- Moderado",D15)))</formula>
    </cfRule>
    <cfRule type="containsText" dxfId="267" priority="277" operator="containsText" text="3- Bajo">
      <formula>NOT(ISERROR(SEARCH("3- Bajo",D15)))</formula>
    </cfRule>
    <cfRule type="containsText" dxfId="266" priority="278" operator="containsText" text="4- Bajo">
      <formula>NOT(ISERROR(SEARCH("4- Bajo",D15)))</formula>
    </cfRule>
    <cfRule type="containsText" dxfId="265" priority="279" operator="containsText" text="1- Bajo">
      <formula>NOT(ISERROR(SEARCH("1- Bajo",D15)))</formula>
    </cfRule>
  </conditionalFormatting>
  <conditionalFormatting sqref="J10:J24">
    <cfRule type="containsText" dxfId="264" priority="273" operator="containsText" text="Moderado">
      <formula>NOT(ISERROR(SEARCH("Moderado",J10)))</formula>
    </cfRule>
  </conditionalFormatting>
  <conditionalFormatting sqref="J10:J24">
    <cfRule type="containsText" dxfId="263" priority="271" operator="containsText" text="Bajo">
      <formula>NOT(ISERROR(SEARCH("Bajo",J10)))</formula>
    </cfRule>
    <cfRule type="containsText" dxfId="262" priority="272" operator="containsText" text="Extremo">
      <formula>NOT(ISERROR(SEARCH("Extremo",J10)))</formula>
    </cfRule>
  </conditionalFormatting>
  <conditionalFormatting sqref="K10:K24">
    <cfRule type="containsText" dxfId="261" priority="269" operator="containsText" text="Baja">
      <formula>NOT(ISERROR(SEARCH("Baja",K10)))</formula>
    </cfRule>
    <cfRule type="containsText" dxfId="260" priority="270" operator="containsText" text="Muy Baja">
      <formula>NOT(ISERROR(SEARCH("Muy Baja",K10)))</formula>
    </cfRule>
  </conditionalFormatting>
  <conditionalFormatting sqref="K10:K24">
    <cfRule type="containsText" dxfId="259" priority="267" operator="containsText" text="Muy Alta">
      <formula>NOT(ISERROR(SEARCH("Muy Alta",K10)))</formula>
    </cfRule>
    <cfRule type="containsText" dxfId="258" priority="268" operator="containsText" text="Alta">
      <formula>NOT(ISERROR(SEARCH("Alta",K10)))</formula>
    </cfRule>
  </conditionalFormatting>
  <conditionalFormatting sqref="L10:L24">
    <cfRule type="containsText" dxfId="257" priority="263" operator="containsText" text="Catastrófico">
      <formula>NOT(ISERROR(SEARCH("Catastrófico",L10)))</formula>
    </cfRule>
    <cfRule type="containsText" dxfId="256" priority="264" operator="containsText" text="Mayor">
      <formula>NOT(ISERROR(SEARCH("Mayor",L10)))</formula>
    </cfRule>
    <cfRule type="containsText" dxfId="255" priority="265" operator="containsText" text="Menor">
      <formula>NOT(ISERROR(SEARCH("Menor",L10)))</formula>
    </cfRule>
    <cfRule type="containsText" dxfId="254" priority="266" operator="containsText" text="Leve">
      <formula>NOT(ISERROR(SEARCH("Leve",L10)))</formula>
    </cfRule>
  </conditionalFormatting>
  <conditionalFormatting sqref="A20 E20">
    <cfRule type="containsText" dxfId="253" priority="257" operator="containsText" text="3- Moderado">
      <formula>NOT(ISERROR(SEARCH("3- Moderado",A20)))</formula>
    </cfRule>
    <cfRule type="containsText" dxfId="252" priority="258" operator="containsText" text="6- Moderado">
      <formula>NOT(ISERROR(SEARCH("6- Moderado",A20)))</formula>
    </cfRule>
    <cfRule type="containsText" dxfId="251" priority="259" operator="containsText" text="4- Moderado">
      <formula>NOT(ISERROR(SEARCH("4- Moderado",A20)))</formula>
    </cfRule>
    <cfRule type="containsText" dxfId="250" priority="260" operator="containsText" text="3- Bajo">
      <formula>NOT(ISERROR(SEARCH("3- Bajo",A20)))</formula>
    </cfRule>
    <cfRule type="containsText" dxfId="249" priority="261" operator="containsText" text="4- Bajo">
      <formula>NOT(ISERROR(SEARCH("4- Bajo",A20)))</formula>
    </cfRule>
    <cfRule type="containsText" dxfId="248" priority="262" operator="containsText" text="1- Bajo">
      <formula>NOT(ISERROR(SEARCH("1- Bajo",A20)))</formula>
    </cfRule>
  </conditionalFormatting>
  <conditionalFormatting sqref="F20:G20">
    <cfRule type="containsText" dxfId="247" priority="251" operator="containsText" text="3- Moderado">
      <formula>NOT(ISERROR(SEARCH("3- Moderado",F20)))</formula>
    </cfRule>
    <cfRule type="containsText" dxfId="246" priority="252" operator="containsText" text="6- Moderado">
      <formula>NOT(ISERROR(SEARCH("6- Moderado",F20)))</formula>
    </cfRule>
    <cfRule type="containsText" dxfId="245" priority="253" operator="containsText" text="4- Moderado">
      <formula>NOT(ISERROR(SEARCH("4- Moderado",F20)))</formula>
    </cfRule>
    <cfRule type="containsText" dxfId="244" priority="254" operator="containsText" text="3- Bajo">
      <formula>NOT(ISERROR(SEARCH("3- Bajo",F20)))</formula>
    </cfRule>
    <cfRule type="containsText" dxfId="243" priority="255" operator="containsText" text="4- Bajo">
      <formula>NOT(ISERROR(SEARCH("4- Bajo",F20)))</formula>
    </cfRule>
    <cfRule type="containsText" dxfId="242" priority="256" operator="containsText" text="1- Bajo">
      <formula>NOT(ISERROR(SEARCH("1- Bajo",F20)))</formula>
    </cfRule>
  </conditionalFormatting>
  <conditionalFormatting sqref="C20">
    <cfRule type="containsText" dxfId="241" priority="245" operator="containsText" text="3- Moderado">
      <formula>NOT(ISERROR(SEARCH("3- Moderado",C20)))</formula>
    </cfRule>
    <cfRule type="containsText" dxfId="240" priority="246" operator="containsText" text="6- Moderado">
      <formula>NOT(ISERROR(SEARCH("6- Moderado",C20)))</formula>
    </cfRule>
    <cfRule type="containsText" dxfId="239" priority="247" operator="containsText" text="4- Moderado">
      <formula>NOT(ISERROR(SEARCH("4- Moderado",C20)))</formula>
    </cfRule>
    <cfRule type="containsText" dxfId="238" priority="248" operator="containsText" text="3- Bajo">
      <formula>NOT(ISERROR(SEARCH("3- Bajo",C20)))</formula>
    </cfRule>
    <cfRule type="containsText" dxfId="237" priority="249" operator="containsText" text="4- Bajo">
      <formula>NOT(ISERROR(SEARCH("4- Bajo",C20)))</formula>
    </cfRule>
    <cfRule type="containsText" dxfId="236" priority="250" operator="containsText" text="1- Bajo">
      <formula>NOT(ISERROR(SEARCH("1- Bajo",C20)))</formula>
    </cfRule>
  </conditionalFormatting>
  <conditionalFormatting sqref="D20">
    <cfRule type="containsText" dxfId="235" priority="239" operator="containsText" text="3- Moderado">
      <formula>NOT(ISERROR(SEARCH("3- Moderado",D20)))</formula>
    </cfRule>
    <cfRule type="containsText" dxfId="234" priority="240" operator="containsText" text="6- Moderado">
      <formula>NOT(ISERROR(SEARCH("6- Moderado",D20)))</formula>
    </cfRule>
    <cfRule type="containsText" dxfId="233" priority="241" operator="containsText" text="4- Moderado">
      <formula>NOT(ISERROR(SEARCH("4- Moderado",D20)))</formula>
    </cfRule>
    <cfRule type="containsText" dxfId="232" priority="242" operator="containsText" text="3- Bajo">
      <formula>NOT(ISERROR(SEARCH("3- Bajo",D20)))</formula>
    </cfRule>
    <cfRule type="containsText" dxfId="231" priority="243" operator="containsText" text="4- Bajo">
      <formula>NOT(ISERROR(SEARCH("4- Bajo",D20)))</formula>
    </cfRule>
    <cfRule type="containsText" dxfId="230" priority="244" operator="containsText" text="1- Bajo">
      <formula>NOT(ISERROR(SEARCH("1- Bajo",D20)))</formula>
    </cfRule>
  </conditionalFormatting>
  <conditionalFormatting sqref="K25:L25">
    <cfRule type="containsText" dxfId="229" priority="233" operator="containsText" text="3- Moderado">
      <formula>NOT(ISERROR(SEARCH("3- Moderado",K25)))</formula>
    </cfRule>
    <cfRule type="containsText" dxfId="228" priority="234" operator="containsText" text="6- Moderado">
      <formula>NOT(ISERROR(SEARCH("6- Moderado",K25)))</formula>
    </cfRule>
    <cfRule type="containsText" dxfId="227" priority="235" operator="containsText" text="4- Moderado">
      <formula>NOT(ISERROR(SEARCH("4- Moderado",K25)))</formula>
    </cfRule>
    <cfRule type="containsText" dxfId="226" priority="236" operator="containsText" text="3- Bajo">
      <formula>NOT(ISERROR(SEARCH("3- Bajo",K25)))</formula>
    </cfRule>
    <cfRule type="containsText" dxfId="225" priority="237" operator="containsText" text="4- Bajo">
      <formula>NOT(ISERROR(SEARCH("4- Bajo",K25)))</formula>
    </cfRule>
    <cfRule type="containsText" dxfId="224" priority="238" operator="containsText" text="1- Bajo">
      <formula>NOT(ISERROR(SEARCH("1- Bajo",K25)))</formula>
    </cfRule>
  </conditionalFormatting>
  <conditionalFormatting sqref="H25:I25">
    <cfRule type="containsText" dxfId="223" priority="227" operator="containsText" text="3- Moderado">
      <formula>NOT(ISERROR(SEARCH("3- Moderado",H25)))</formula>
    </cfRule>
    <cfRule type="containsText" dxfId="222" priority="228" operator="containsText" text="6- Moderado">
      <formula>NOT(ISERROR(SEARCH("6- Moderado",H25)))</formula>
    </cfRule>
    <cfRule type="containsText" dxfId="221" priority="229" operator="containsText" text="4- Moderado">
      <formula>NOT(ISERROR(SEARCH("4- Moderado",H25)))</formula>
    </cfRule>
    <cfRule type="containsText" dxfId="220" priority="230" operator="containsText" text="3- Bajo">
      <formula>NOT(ISERROR(SEARCH("3- Bajo",H25)))</formula>
    </cfRule>
    <cfRule type="containsText" dxfId="219" priority="231" operator="containsText" text="4- Bajo">
      <formula>NOT(ISERROR(SEARCH("4- Bajo",H25)))</formula>
    </cfRule>
    <cfRule type="containsText" dxfId="218" priority="232" operator="containsText" text="1- Bajo">
      <formula>NOT(ISERROR(SEARCH("1- Bajo",H25)))</formula>
    </cfRule>
  </conditionalFormatting>
  <conditionalFormatting sqref="A25 C25:E25">
    <cfRule type="containsText" dxfId="217" priority="221" operator="containsText" text="3- Moderado">
      <formula>NOT(ISERROR(SEARCH("3- Moderado",A25)))</formula>
    </cfRule>
    <cfRule type="containsText" dxfId="216" priority="222" operator="containsText" text="6- Moderado">
      <formula>NOT(ISERROR(SEARCH("6- Moderado",A25)))</formula>
    </cfRule>
    <cfRule type="containsText" dxfId="215" priority="223" operator="containsText" text="4- Moderado">
      <formula>NOT(ISERROR(SEARCH("4- Moderado",A25)))</formula>
    </cfRule>
    <cfRule type="containsText" dxfId="214" priority="224" operator="containsText" text="3- Bajo">
      <formula>NOT(ISERROR(SEARCH("3- Bajo",A25)))</formula>
    </cfRule>
    <cfRule type="containsText" dxfId="213" priority="225" operator="containsText" text="4- Bajo">
      <formula>NOT(ISERROR(SEARCH("4- Bajo",A25)))</formula>
    </cfRule>
    <cfRule type="containsText" dxfId="212" priority="226" operator="containsText" text="1- Bajo">
      <formula>NOT(ISERROR(SEARCH("1- Bajo",A25)))</formula>
    </cfRule>
  </conditionalFormatting>
  <conditionalFormatting sqref="F25:G25">
    <cfRule type="containsText" dxfId="211" priority="215" operator="containsText" text="3- Moderado">
      <formula>NOT(ISERROR(SEARCH("3- Moderado",F25)))</formula>
    </cfRule>
    <cfRule type="containsText" dxfId="210" priority="216" operator="containsText" text="6- Moderado">
      <formula>NOT(ISERROR(SEARCH("6- Moderado",F25)))</formula>
    </cfRule>
    <cfRule type="containsText" dxfId="209" priority="217" operator="containsText" text="4- Moderado">
      <formula>NOT(ISERROR(SEARCH("4- Moderado",F25)))</formula>
    </cfRule>
    <cfRule type="containsText" dxfId="208" priority="218" operator="containsText" text="3- Bajo">
      <formula>NOT(ISERROR(SEARCH("3- Bajo",F25)))</formula>
    </cfRule>
    <cfRule type="containsText" dxfId="207" priority="219" operator="containsText" text="4- Bajo">
      <formula>NOT(ISERROR(SEARCH("4- Bajo",F25)))</formula>
    </cfRule>
    <cfRule type="containsText" dxfId="206" priority="220" operator="containsText" text="1- Bajo">
      <formula>NOT(ISERROR(SEARCH("1- Bajo",F25)))</formula>
    </cfRule>
  </conditionalFormatting>
  <conditionalFormatting sqref="J25:J29">
    <cfRule type="containsText" dxfId="205" priority="210" operator="containsText" text="Bajo">
      <formula>NOT(ISERROR(SEARCH("Bajo",J25)))</formula>
    </cfRule>
    <cfRule type="containsText" dxfId="204" priority="211" operator="containsText" text="Moderado">
      <formula>NOT(ISERROR(SEARCH("Moderado",J25)))</formula>
    </cfRule>
    <cfRule type="containsText" dxfId="203" priority="212" operator="containsText" text="Alto">
      <formula>NOT(ISERROR(SEARCH("Alto",J25)))</formula>
    </cfRule>
    <cfRule type="containsText" dxfId="202" priority="213" operator="containsText" text="Extremo">
      <formula>NOT(ISERROR(SEARCH("Extremo",J25)))</formula>
    </cfRule>
    <cfRule type="colorScale" priority="214">
      <colorScale>
        <cfvo type="min"/>
        <cfvo type="max"/>
        <color rgb="FFFF7128"/>
        <color rgb="FFFFEF9C"/>
      </colorScale>
    </cfRule>
  </conditionalFormatting>
  <conditionalFormatting sqref="M25:M29">
    <cfRule type="containsText" dxfId="201" priority="185" operator="containsText" text="Moderado">
      <formula>NOT(ISERROR(SEARCH("Moderado",M25)))</formula>
    </cfRule>
    <cfRule type="containsText" dxfId="200" priority="205" operator="containsText" text="Bajo">
      <formula>NOT(ISERROR(SEARCH("Bajo",M25)))</formula>
    </cfRule>
    <cfRule type="containsText" dxfId="199" priority="206" operator="containsText" text="Moderado">
      <formula>NOT(ISERROR(SEARCH("Moderado",M25)))</formula>
    </cfRule>
    <cfRule type="containsText" dxfId="198" priority="207" operator="containsText" text="Alto">
      <formula>NOT(ISERROR(SEARCH("Alto",M25)))</formula>
    </cfRule>
    <cfRule type="containsText" dxfId="197" priority="208" operator="containsText" text="Extremo">
      <formula>NOT(ISERROR(SEARCH("Extremo",M25)))</formula>
    </cfRule>
    <cfRule type="colorScale" priority="209">
      <colorScale>
        <cfvo type="min"/>
        <cfvo type="max"/>
        <color rgb="FFFF7128"/>
        <color rgb="FFFFEF9C"/>
      </colorScale>
    </cfRule>
  </conditionalFormatting>
  <conditionalFormatting sqref="N25">
    <cfRule type="containsText" dxfId="196" priority="199" operator="containsText" text="3- Moderado">
      <formula>NOT(ISERROR(SEARCH("3- Moderado",N25)))</formula>
    </cfRule>
    <cfRule type="containsText" dxfId="195" priority="200" operator="containsText" text="6- Moderado">
      <formula>NOT(ISERROR(SEARCH("6- Moderado",N25)))</formula>
    </cfRule>
    <cfRule type="containsText" dxfId="194" priority="201" operator="containsText" text="4- Moderado">
      <formula>NOT(ISERROR(SEARCH("4- Moderado",N25)))</formula>
    </cfRule>
    <cfRule type="containsText" dxfId="193" priority="202" operator="containsText" text="3- Bajo">
      <formula>NOT(ISERROR(SEARCH("3- Bajo",N25)))</formula>
    </cfRule>
    <cfRule type="containsText" dxfId="192" priority="203" operator="containsText" text="4- Bajo">
      <formula>NOT(ISERROR(SEARCH("4- Bajo",N25)))</formula>
    </cfRule>
    <cfRule type="containsText" dxfId="191" priority="204" operator="containsText" text="1- Bajo">
      <formula>NOT(ISERROR(SEARCH("1- Bajo",N25)))</formula>
    </cfRule>
  </conditionalFormatting>
  <conditionalFormatting sqref="H25:H29">
    <cfRule type="containsText" dxfId="190" priority="186" operator="containsText" text="Muy Alta">
      <formula>NOT(ISERROR(SEARCH("Muy Alta",H25)))</formula>
    </cfRule>
    <cfRule type="containsText" dxfId="189" priority="187" operator="containsText" text="Alta">
      <formula>NOT(ISERROR(SEARCH("Alta",H25)))</formula>
    </cfRule>
    <cfRule type="containsText" dxfId="188" priority="188" operator="containsText" text="Muy Alta">
      <formula>NOT(ISERROR(SEARCH("Muy Alta",H25)))</formula>
    </cfRule>
    <cfRule type="containsText" dxfId="187" priority="193" operator="containsText" text="Muy Baja">
      <formula>NOT(ISERROR(SEARCH("Muy Baja",H25)))</formula>
    </cfRule>
    <cfRule type="containsText" dxfId="186" priority="194" operator="containsText" text="Baja">
      <formula>NOT(ISERROR(SEARCH("Baja",H25)))</formula>
    </cfRule>
    <cfRule type="containsText" dxfId="185" priority="195" operator="containsText" text="Media">
      <formula>NOT(ISERROR(SEARCH("Media",H25)))</formula>
    </cfRule>
    <cfRule type="containsText" dxfId="184" priority="196" operator="containsText" text="Alta">
      <formula>NOT(ISERROR(SEARCH("Alta",H25)))</formula>
    </cfRule>
    <cfRule type="containsText" dxfId="183" priority="198" operator="containsText" text="Muy Alta">
      <formula>NOT(ISERROR(SEARCH("Muy Alta",H25)))</formula>
    </cfRule>
  </conditionalFormatting>
  <conditionalFormatting sqref="I25:I29">
    <cfRule type="containsText" dxfId="182" priority="189" operator="containsText" text="Catastrófico">
      <formula>NOT(ISERROR(SEARCH("Catastrófico",I25)))</formula>
    </cfRule>
    <cfRule type="containsText" dxfId="181" priority="190" operator="containsText" text="Mayor">
      <formula>NOT(ISERROR(SEARCH("Mayor",I25)))</formula>
    </cfRule>
    <cfRule type="containsText" dxfId="180" priority="191" operator="containsText" text="Menor">
      <formula>NOT(ISERROR(SEARCH("Menor",I25)))</formula>
    </cfRule>
    <cfRule type="containsText" dxfId="179" priority="192" operator="containsText" text="Leve">
      <formula>NOT(ISERROR(SEARCH("Leve",I25)))</formula>
    </cfRule>
    <cfRule type="containsText" dxfId="178" priority="197" operator="containsText" text="Moderado">
      <formula>NOT(ISERROR(SEARCH("Moderado",I25)))</formula>
    </cfRule>
  </conditionalFormatting>
  <conditionalFormatting sqref="K25:K29">
    <cfRule type="containsText" dxfId="177" priority="184" operator="containsText" text="Media">
      <formula>NOT(ISERROR(SEARCH("Media",K25)))</formula>
    </cfRule>
  </conditionalFormatting>
  <conditionalFormatting sqref="L25:L29">
    <cfRule type="containsText" dxfId="176" priority="183" operator="containsText" text="Moderado">
      <formula>NOT(ISERROR(SEARCH("Moderado",L25)))</formula>
    </cfRule>
  </conditionalFormatting>
  <conditionalFormatting sqref="J25:J29">
    <cfRule type="containsText" dxfId="175" priority="182" operator="containsText" text="Moderado">
      <formula>NOT(ISERROR(SEARCH("Moderado",J25)))</formula>
    </cfRule>
  </conditionalFormatting>
  <conditionalFormatting sqref="J25:J29">
    <cfRule type="containsText" dxfId="174" priority="180" operator="containsText" text="Bajo">
      <formula>NOT(ISERROR(SEARCH("Bajo",J25)))</formula>
    </cfRule>
    <cfRule type="containsText" dxfId="173" priority="181" operator="containsText" text="Extremo">
      <formula>NOT(ISERROR(SEARCH("Extremo",J25)))</formula>
    </cfRule>
  </conditionalFormatting>
  <conditionalFormatting sqref="K25:K29">
    <cfRule type="containsText" dxfId="172" priority="178" operator="containsText" text="Baja">
      <formula>NOT(ISERROR(SEARCH("Baja",K25)))</formula>
    </cfRule>
    <cfRule type="containsText" dxfId="171" priority="179" operator="containsText" text="Muy Baja">
      <formula>NOT(ISERROR(SEARCH("Muy Baja",K25)))</formula>
    </cfRule>
  </conditionalFormatting>
  <conditionalFormatting sqref="K25:K29">
    <cfRule type="containsText" dxfId="170" priority="176" operator="containsText" text="Muy Alta">
      <formula>NOT(ISERROR(SEARCH("Muy Alta",K25)))</formula>
    </cfRule>
    <cfRule type="containsText" dxfId="169" priority="177" operator="containsText" text="Alta">
      <formula>NOT(ISERROR(SEARCH("Alta",K25)))</formula>
    </cfRule>
  </conditionalFormatting>
  <conditionalFormatting sqref="L25:L29">
    <cfRule type="containsText" dxfId="168" priority="172" operator="containsText" text="Catastrófico">
      <formula>NOT(ISERROR(SEARCH("Catastrófico",L25)))</formula>
    </cfRule>
    <cfRule type="containsText" dxfId="167" priority="173" operator="containsText" text="Mayor">
      <formula>NOT(ISERROR(SEARCH("Mayor",L25)))</formula>
    </cfRule>
    <cfRule type="containsText" dxfId="166" priority="174" operator="containsText" text="Menor">
      <formula>NOT(ISERROR(SEARCH("Menor",L25)))</formula>
    </cfRule>
    <cfRule type="containsText" dxfId="165" priority="175" operator="containsText" text="Leve">
      <formula>NOT(ISERROR(SEARCH("Leve",L25)))</formula>
    </cfRule>
  </conditionalFormatting>
  <conditionalFormatting sqref="K30:L30">
    <cfRule type="containsText" dxfId="164" priority="166" operator="containsText" text="3- Moderado">
      <formula>NOT(ISERROR(SEARCH("3- Moderado",K30)))</formula>
    </cfRule>
    <cfRule type="containsText" dxfId="163" priority="167" operator="containsText" text="6- Moderado">
      <formula>NOT(ISERROR(SEARCH("6- Moderado",K30)))</formula>
    </cfRule>
    <cfRule type="containsText" dxfId="162" priority="168" operator="containsText" text="4- Moderado">
      <formula>NOT(ISERROR(SEARCH("4- Moderado",K30)))</formula>
    </cfRule>
    <cfRule type="containsText" dxfId="161" priority="169" operator="containsText" text="3- Bajo">
      <formula>NOT(ISERROR(SEARCH("3- Bajo",K30)))</formula>
    </cfRule>
    <cfRule type="containsText" dxfId="160" priority="170" operator="containsText" text="4- Bajo">
      <formula>NOT(ISERROR(SEARCH("4- Bajo",K30)))</formula>
    </cfRule>
    <cfRule type="containsText" dxfId="159" priority="171" operator="containsText" text="1- Bajo">
      <formula>NOT(ISERROR(SEARCH("1- Bajo",K30)))</formula>
    </cfRule>
  </conditionalFormatting>
  <conditionalFormatting sqref="H30:I30">
    <cfRule type="containsText" dxfId="158" priority="160" operator="containsText" text="3- Moderado">
      <formula>NOT(ISERROR(SEARCH("3- Moderado",H30)))</formula>
    </cfRule>
    <cfRule type="containsText" dxfId="157" priority="161" operator="containsText" text="6- Moderado">
      <formula>NOT(ISERROR(SEARCH("6- Moderado",H30)))</formula>
    </cfRule>
    <cfRule type="containsText" dxfId="156" priority="162" operator="containsText" text="4- Moderado">
      <formula>NOT(ISERROR(SEARCH("4- Moderado",H30)))</formula>
    </cfRule>
    <cfRule type="containsText" dxfId="155" priority="163" operator="containsText" text="3- Bajo">
      <formula>NOT(ISERROR(SEARCH("3- Bajo",H30)))</formula>
    </cfRule>
    <cfRule type="containsText" dxfId="154" priority="164" operator="containsText" text="4- Bajo">
      <formula>NOT(ISERROR(SEARCH("4- Bajo",H30)))</formula>
    </cfRule>
    <cfRule type="containsText" dxfId="153" priority="165" operator="containsText" text="1- Bajo">
      <formula>NOT(ISERROR(SEARCH("1- Bajo",H30)))</formula>
    </cfRule>
  </conditionalFormatting>
  <conditionalFormatting sqref="A30 C30:E30">
    <cfRule type="containsText" dxfId="152" priority="154" operator="containsText" text="3- Moderado">
      <formula>NOT(ISERROR(SEARCH("3- Moderado",A30)))</formula>
    </cfRule>
    <cfRule type="containsText" dxfId="151" priority="155" operator="containsText" text="6- Moderado">
      <formula>NOT(ISERROR(SEARCH("6- Moderado",A30)))</formula>
    </cfRule>
    <cfRule type="containsText" dxfId="150" priority="156" operator="containsText" text="4- Moderado">
      <formula>NOT(ISERROR(SEARCH("4- Moderado",A30)))</formula>
    </cfRule>
    <cfRule type="containsText" dxfId="149" priority="157" operator="containsText" text="3- Bajo">
      <formula>NOT(ISERROR(SEARCH("3- Bajo",A30)))</formula>
    </cfRule>
    <cfRule type="containsText" dxfId="148" priority="158" operator="containsText" text="4- Bajo">
      <formula>NOT(ISERROR(SEARCH("4- Bajo",A30)))</formula>
    </cfRule>
    <cfRule type="containsText" dxfId="147" priority="159" operator="containsText" text="1- Bajo">
      <formula>NOT(ISERROR(SEARCH("1- Bajo",A30)))</formula>
    </cfRule>
  </conditionalFormatting>
  <conditionalFormatting sqref="F30:G30">
    <cfRule type="containsText" dxfId="146" priority="148" operator="containsText" text="3- Moderado">
      <formula>NOT(ISERROR(SEARCH("3- Moderado",F30)))</formula>
    </cfRule>
    <cfRule type="containsText" dxfId="145" priority="149" operator="containsText" text="6- Moderado">
      <formula>NOT(ISERROR(SEARCH("6- Moderado",F30)))</formula>
    </cfRule>
    <cfRule type="containsText" dxfId="144" priority="150" operator="containsText" text="4- Moderado">
      <formula>NOT(ISERROR(SEARCH("4- Moderado",F30)))</formula>
    </cfRule>
    <cfRule type="containsText" dxfId="143" priority="151" operator="containsText" text="3- Bajo">
      <formula>NOT(ISERROR(SEARCH("3- Bajo",F30)))</formula>
    </cfRule>
    <cfRule type="containsText" dxfId="142" priority="152" operator="containsText" text="4- Bajo">
      <formula>NOT(ISERROR(SEARCH("4- Bajo",F30)))</formula>
    </cfRule>
    <cfRule type="containsText" dxfId="141" priority="153" operator="containsText" text="1- Bajo">
      <formula>NOT(ISERROR(SEARCH("1- Bajo",F30)))</formula>
    </cfRule>
  </conditionalFormatting>
  <conditionalFormatting sqref="J30:J34">
    <cfRule type="containsText" dxfId="140" priority="143" operator="containsText" text="Bajo">
      <formula>NOT(ISERROR(SEARCH("Bajo",J30)))</formula>
    </cfRule>
    <cfRule type="containsText" dxfId="139" priority="144" operator="containsText" text="Moderado">
      <formula>NOT(ISERROR(SEARCH("Moderado",J30)))</formula>
    </cfRule>
    <cfRule type="containsText" dxfId="138" priority="145" operator="containsText" text="Alto">
      <formula>NOT(ISERROR(SEARCH("Alto",J30)))</formula>
    </cfRule>
    <cfRule type="containsText" dxfId="137" priority="146" operator="containsText" text="Extremo">
      <formula>NOT(ISERROR(SEARCH("Extremo",J30)))</formula>
    </cfRule>
    <cfRule type="colorScale" priority="147">
      <colorScale>
        <cfvo type="min"/>
        <cfvo type="max"/>
        <color rgb="FFFF7128"/>
        <color rgb="FFFFEF9C"/>
      </colorScale>
    </cfRule>
  </conditionalFormatting>
  <conditionalFormatting sqref="M30:M34">
    <cfRule type="containsText" dxfId="136" priority="118" operator="containsText" text="Moderado">
      <formula>NOT(ISERROR(SEARCH("Moderado",M30)))</formula>
    </cfRule>
    <cfRule type="containsText" dxfId="135" priority="138" operator="containsText" text="Bajo">
      <formula>NOT(ISERROR(SEARCH("Bajo",M30)))</formula>
    </cfRule>
    <cfRule type="containsText" dxfId="134" priority="139" operator="containsText" text="Moderado">
      <formula>NOT(ISERROR(SEARCH("Moderado",M30)))</formula>
    </cfRule>
    <cfRule type="containsText" dxfId="133" priority="140" operator="containsText" text="Alto">
      <formula>NOT(ISERROR(SEARCH("Alto",M30)))</formula>
    </cfRule>
    <cfRule type="containsText" dxfId="132" priority="141" operator="containsText" text="Extremo">
      <formula>NOT(ISERROR(SEARCH("Extremo",M30)))</formula>
    </cfRule>
    <cfRule type="colorScale" priority="142">
      <colorScale>
        <cfvo type="min"/>
        <cfvo type="max"/>
        <color rgb="FFFF7128"/>
        <color rgb="FFFFEF9C"/>
      </colorScale>
    </cfRule>
  </conditionalFormatting>
  <conditionalFormatting sqref="N30">
    <cfRule type="containsText" dxfId="131" priority="132" operator="containsText" text="3- Moderado">
      <formula>NOT(ISERROR(SEARCH("3- Moderado",N30)))</formula>
    </cfRule>
    <cfRule type="containsText" dxfId="130" priority="133" operator="containsText" text="6- Moderado">
      <formula>NOT(ISERROR(SEARCH("6- Moderado",N30)))</formula>
    </cfRule>
    <cfRule type="containsText" dxfId="129" priority="134" operator="containsText" text="4- Moderado">
      <formula>NOT(ISERROR(SEARCH("4- Moderado",N30)))</formula>
    </cfRule>
    <cfRule type="containsText" dxfId="128" priority="135" operator="containsText" text="3- Bajo">
      <formula>NOT(ISERROR(SEARCH("3- Bajo",N30)))</formula>
    </cfRule>
    <cfRule type="containsText" dxfId="127" priority="136" operator="containsText" text="4- Bajo">
      <formula>NOT(ISERROR(SEARCH("4- Bajo",N30)))</formula>
    </cfRule>
    <cfRule type="containsText" dxfId="126" priority="137" operator="containsText" text="1- Bajo">
      <formula>NOT(ISERROR(SEARCH("1- Bajo",N30)))</formula>
    </cfRule>
  </conditionalFormatting>
  <conditionalFormatting sqref="H30:H34">
    <cfRule type="containsText" dxfId="125" priority="119" operator="containsText" text="Muy Alta">
      <formula>NOT(ISERROR(SEARCH("Muy Alta",H30)))</formula>
    </cfRule>
    <cfRule type="containsText" dxfId="124" priority="120" operator="containsText" text="Alta">
      <formula>NOT(ISERROR(SEARCH("Alta",H30)))</formula>
    </cfRule>
    <cfRule type="containsText" dxfId="123" priority="121" operator="containsText" text="Muy Alta">
      <formula>NOT(ISERROR(SEARCH("Muy Alta",H30)))</formula>
    </cfRule>
    <cfRule type="containsText" dxfId="122" priority="126" operator="containsText" text="Muy Baja">
      <formula>NOT(ISERROR(SEARCH("Muy Baja",H30)))</formula>
    </cfRule>
    <cfRule type="containsText" dxfId="121" priority="127" operator="containsText" text="Baja">
      <formula>NOT(ISERROR(SEARCH("Baja",H30)))</formula>
    </cfRule>
    <cfRule type="containsText" dxfId="120" priority="128" operator="containsText" text="Media">
      <formula>NOT(ISERROR(SEARCH("Media",H30)))</formula>
    </cfRule>
    <cfRule type="containsText" dxfId="119" priority="129" operator="containsText" text="Alta">
      <formula>NOT(ISERROR(SEARCH("Alta",H30)))</formula>
    </cfRule>
    <cfRule type="containsText" dxfId="118" priority="131" operator="containsText" text="Muy Alta">
      <formula>NOT(ISERROR(SEARCH("Muy Alta",H30)))</formula>
    </cfRule>
  </conditionalFormatting>
  <conditionalFormatting sqref="I30:I34">
    <cfRule type="containsText" dxfId="117" priority="122" operator="containsText" text="Catastrófico">
      <formula>NOT(ISERROR(SEARCH("Catastrófico",I30)))</formula>
    </cfRule>
    <cfRule type="containsText" dxfId="116" priority="123" operator="containsText" text="Mayor">
      <formula>NOT(ISERROR(SEARCH("Mayor",I30)))</formula>
    </cfRule>
    <cfRule type="containsText" dxfId="115" priority="124" operator="containsText" text="Menor">
      <formula>NOT(ISERROR(SEARCH("Menor",I30)))</formula>
    </cfRule>
    <cfRule type="containsText" dxfId="114" priority="125" operator="containsText" text="Leve">
      <formula>NOT(ISERROR(SEARCH("Leve",I30)))</formula>
    </cfRule>
    <cfRule type="containsText" dxfId="113" priority="130" operator="containsText" text="Moderado">
      <formula>NOT(ISERROR(SEARCH("Moderado",I30)))</formula>
    </cfRule>
  </conditionalFormatting>
  <conditionalFormatting sqref="K30:K34">
    <cfRule type="containsText" dxfId="112" priority="117" operator="containsText" text="Media">
      <formula>NOT(ISERROR(SEARCH("Media",K30)))</formula>
    </cfRule>
  </conditionalFormatting>
  <conditionalFormatting sqref="L30:L34">
    <cfRule type="containsText" dxfId="111" priority="116" operator="containsText" text="Moderado">
      <formula>NOT(ISERROR(SEARCH("Moderado",L30)))</formula>
    </cfRule>
  </conditionalFormatting>
  <conditionalFormatting sqref="J30:J34">
    <cfRule type="containsText" dxfId="110" priority="115" operator="containsText" text="Moderado">
      <formula>NOT(ISERROR(SEARCH("Moderado",J30)))</formula>
    </cfRule>
  </conditionalFormatting>
  <conditionalFormatting sqref="J30:J34">
    <cfRule type="containsText" dxfId="109" priority="113" operator="containsText" text="Bajo">
      <formula>NOT(ISERROR(SEARCH("Bajo",J30)))</formula>
    </cfRule>
    <cfRule type="containsText" dxfId="108" priority="114" operator="containsText" text="Extremo">
      <formula>NOT(ISERROR(SEARCH("Extremo",J30)))</formula>
    </cfRule>
  </conditionalFormatting>
  <conditionalFormatting sqref="K30:K34">
    <cfRule type="containsText" dxfId="107" priority="111" operator="containsText" text="Baja">
      <formula>NOT(ISERROR(SEARCH("Baja",K30)))</formula>
    </cfRule>
    <cfRule type="containsText" dxfId="106" priority="112" operator="containsText" text="Muy Baja">
      <formula>NOT(ISERROR(SEARCH("Muy Baja",K30)))</formula>
    </cfRule>
  </conditionalFormatting>
  <conditionalFormatting sqref="K30:K34">
    <cfRule type="containsText" dxfId="105" priority="109" operator="containsText" text="Muy Alta">
      <formula>NOT(ISERROR(SEARCH("Muy Alta",K30)))</formula>
    </cfRule>
    <cfRule type="containsText" dxfId="104" priority="110" operator="containsText" text="Alta">
      <formula>NOT(ISERROR(SEARCH("Alta",K30)))</formula>
    </cfRule>
  </conditionalFormatting>
  <conditionalFormatting sqref="L30:L34">
    <cfRule type="containsText" dxfId="103" priority="105" operator="containsText" text="Catastrófico">
      <formula>NOT(ISERROR(SEARCH("Catastrófico",L30)))</formula>
    </cfRule>
    <cfRule type="containsText" dxfId="102" priority="106" operator="containsText" text="Mayor">
      <formula>NOT(ISERROR(SEARCH("Mayor",L30)))</formula>
    </cfRule>
    <cfRule type="containsText" dxfId="101" priority="107" operator="containsText" text="Menor">
      <formula>NOT(ISERROR(SEARCH("Menor",L30)))</formula>
    </cfRule>
    <cfRule type="containsText" dxfId="100" priority="108" operator="containsText" text="Leve">
      <formula>NOT(ISERROR(SEARCH("Leve",L30)))</formula>
    </cfRule>
  </conditionalFormatting>
  <conditionalFormatting sqref="K35:L35">
    <cfRule type="containsText" dxfId="99" priority="99" operator="containsText" text="3- Moderado">
      <formula>NOT(ISERROR(SEARCH("3- Moderado",K35)))</formula>
    </cfRule>
    <cfRule type="containsText" dxfId="98" priority="100" operator="containsText" text="6- Moderado">
      <formula>NOT(ISERROR(SEARCH("6- Moderado",K35)))</formula>
    </cfRule>
    <cfRule type="containsText" dxfId="97" priority="101" operator="containsText" text="4- Moderado">
      <formula>NOT(ISERROR(SEARCH("4- Moderado",K35)))</formula>
    </cfRule>
    <cfRule type="containsText" dxfId="96" priority="102" operator="containsText" text="3- Bajo">
      <formula>NOT(ISERROR(SEARCH("3- Bajo",K35)))</formula>
    </cfRule>
    <cfRule type="containsText" dxfId="95" priority="103" operator="containsText" text="4- Bajo">
      <formula>NOT(ISERROR(SEARCH("4- Bajo",K35)))</formula>
    </cfRule>
    <cfRule type="containsText" dxfId="94" priority="104" operator="containsText" text="1- Bajo">
      <formula>NOT(ISERROR(SEARCH("1- Bajo",K35)))</formula>
    </cfRule>
  </conditionalFormatting>
  <conditionalFormatting sqref="H35:I35">
    <cfRule type="containsText" dxfId="93" priority="93" operator="containsText" text="3- Moderado">
      <formula>NOT(ISERROR(SEARCH("3- Moderado",H35)))</formula>
    </cfRule>
    <cfRule type="containsText" dxfId="92" priority="94" operator="containsText" text="6- Moderado">
      <formula>NOT(ISERROR(SEARCH("6- Moderado",H35)))</formula>
    </cfRule>
    <cfRule type="containsText" dxfId="91" priority="95" operator="containsText" text="4- Moderado">
      <formula>NOT(ISERROR(SEARCH("4- Moderado",H35)))</formula>
    </cfRule>
    <cfRule type="containsText" dxfId="90" priority="96" operator="containsText" text="3- Bajo">
      <formula>NOT(ISERROR(SEARCH("3- Bajo",H35)))</formula>
    </cfRule>
    <cfRule type="containsText" dxfId="89" priority="97" operator="containsText" text="4- Bajo">
      <formula>NOT(ISERROR(SEARCH("4- Bajo",H35)))</formula>
    </cfRule>
    <cfRule type="containsText" dxfId="88" priority="98" operator="containsText" text="1- Bajo">
      <formula>NOT(ISERROR(SEARCH("1- Bajo",H35)))</formula>
    </cfRule>
  </conditionalFormatting>
  <conditionalFormatting sqref="A35 C35:E35">
    <cfRule type="containsText" dxfId="87" priority="87" operator="containsText" text="3- Moderado">
      <formula>NOT(ISERROR(SEARCH("3- Moderado",A35)))</formula>
    </cfRule>
    <cfRule type="containsText" dxfId="86" priority="88" operator="containsText" text="6- Moderado">
      <formula>NOT(ISERROR(SEARCH("6- Moderado",A35)))</formula>
    </cfRule>
    <cfRule type="containsText" dxfId="85" priority="89" operator="containsText" text="4- Moderado">
      <formula>NOT(ISERROR(SEARCH("4- Moderado",A35)))</formula>
    </cfRule>
    <cfRule type="containsText" dxfId="84" priority="90" operator="containsText" text="3- Bajo">
      <formula>NOT(ISERROR(SEARCH("3- Bajo",A35)))</formula>
    </cfRule>
    <cfRule type="containsText" dxfId="83" priority="91" operator="containsText" text="4- Bajo">
      <formula>NOT(ISERROR(SEARCH("4- Bajo",A35)))</formula>
    </cfRule>
    <cfRule type="containsText" dxfId="82" priority="92" operator="containsText" text="1- Bajo">
      <formula>NOT(ISERROR(SEARCH("1- Bajo",A35)))</formula>
    </cfRule>
  </conditionalFormatting>
  <conditionalFormatting sqref="F35:G35">
    <cfRule type="containsText" dxfId="81" priority="81" operator="containsText" text="3- Moderado">
      <formula>NOT(ISERROR(SEARCH("3- Moderado",F35)))</formula>
    </cfRule>
    <cfRule type="containsText" dxfId="80" priority="82" operator="containsText" text="6- Moderado">
      <formula>NOT(ISERROR(SEARCH("6- Moderado",F35)))</formula>
    </cfRule>
    <cfRule type="containsText" dxfId="79" priority="83" operator="containsText" text="4- Moderado">
      <formula>NOT(ISERROR(SEARCH("4- Moderado",F35)))</formula>
    </cfRule>
    <cfRule type="containsText" dxfId="78" priority="84" operator="containsText" text="3- Bajo">
      <formula>NOT(ISERROR(SEARCH("3- Bajo",F35)))</formula>
    </cfRule>
    <cfRule type="containsText" dxfId="77" priority="85" operator="containsText" text="4- Bajo">
      <formula>NOT(ISERROR(SEARCH("4- Bajo",F35)))</formula>
    </cfRule>
    <cfRule type="containsText" dxfId="76" priority="86" operator="containsText" text="1- Bajo">
      <formula>NOT(ISERROR(SEARCH("1- Bajo",F35)))</formula>
    </cfRule>
  </conditionalFormatting>
  <conditionalFormatting sqref="J35:J39">
    <cfRule type="containsText" dxfId="75" priority="76" operator="containsText" text="Bajo">
      <formula>NOT(ISERROR(SEARCH("Bajo",J35)))</formula>
    </cfRule>
    <cfRule type="containsText" dxfId="74" priority="77" operator="containsText" text="Moderado">
      <formula>NOT(ISERROR(SEARCH("Moderado",J35)))</formula>
    </cfRule>
    <cfRule type="containsText" dxfId="73" priority="78" operator="containsText" text="Alto">
      <formula>NOT(ISERROR(SEARCH("Alto",J35)))</formula>
    </cfRule>
    <cfRule type="containsText" dxfId="72" priority="79" operator="containsText" text="Extremo">
      <formula>NOT(ISERROR(SEARCH("Extremo",J35)))</formula>
    </cfRule>
    <cfRule type="colorScale" priority="80">
      <colorScale>
        <cfvo type="min"/>
        <cfvo type="max"/>
        <color rgb="FFFF7128"/>
        <color rgb="FFFFEF9C"/>
      </colorScale>
    </cfRule>
  </conditionalFormatting>
  <conditionalFormatting sqref="M35:M39">
    <cfRule type="containsText" dxfId="71" priority="51" operator="containsText" text="Moderado">
      <formula>NOT(ISERROR(SEARCH("Moderado",M35)))</formula>
    </cfRule>
    <cfRule type="containsText" dxfId="70" priority="71" operator="containsText" text="Bajo">
      <formula>NOT(ISERROR(SEARCH("Bajo",M35)))</formula>
    </cfRule>
    <cfRule type="containsText" dxfId="69" priority="72" operator="containsText" text="Moderado">
      <formula>NOT(ISERROR(SEARCH("Moderado",M35)))</formula>
    </cfRule>
    <cfRule type="containsText" dxfId="68" priority="73" operator="containsText" text="Alto">
      <formula>NOT(ISERROR(SEARCH("Alto",M35)))</formula>
    </cfRule>
    <cfRule type="containsText" dxfId="67" priority="74" operator="containsText" text="Extremo">
      <formula>NOT(ISERROR(SEARCH("Extremo",M35)))</formula>
    </cfRule>
    <cfRule type="colorScale" priority="75">
      <colorScale>
        <cfvo type="min"/>
        <cfvo type="max"/>
        <color rgb="FFFF7128"/>
        <color rgb="FFFFEF9C"/>
      </colorScale>
    </cfRule>
  </conditionalFormatting>
  <conditionalFormatting sqref="N35">
    <cfRule type="containsText" dxfId="66" priority="65" operator="containsText" text="3- Moderado">
      <formula>NOT(ISERROR(SEARCH("3- Moderado",N35)))</formula>
    </cfRule>
    <cfRule type="containsText" dxfId="65" priority="66" operator="containsText" text="6- Moderado">
      <formula>NOT(ISERROR(SEARCH("6- Moderado",N35)))</formula>
    </cfRule>
    <cfRule type="containsText" dxfId="64" priority="67" operator="containsText" text="4- Moderado">
      <formula>NOT(ISERROR(SEARCH("4- Moderado",N35)))</formula>
    </cfRule>
    <cfRule type="containsText" dxfId="63" priority="68" operator="containsText" text="3- Bajo">
      <formula>NOT(ISERROR(SEARCH("3- Bajo",N35)))</formula>
    </cfRule>
    <cfRule type="containsText" dxfId="62" priority="69" operator="containsText" text="4- Bajo">
      <formula>NOT(ISERROR(SEARCH("4- Bajo",N35)))</formula>
    </cfRule>
    <cfRule type="containsText" dxfId="61" priority="70" operator="containsText" text="1- Bajo">
      <formula>NOT(ISERROR(SEARCH("1- Bajo",N35)))</formula>
    </cfRule>
  </conditionalFormatting>
  <conditionalFormatting sqref="H35:H39">
    <cfRule type="containsText" dxfId="60" priority="52" operator="containsText" text="Muy Alta">
      <formula>NOT(ISERROR(SEARCH("Muy Alta",H35)))</formula>
    </cfRule>
    <cfRule type="containsText" dxfId="59" priority="53" operator="containsText" text="Alta">
      <formula>NOT(ISERROR(SEARCH("Alta",H35)))</formula>
    </cfRule>
    <cfRule type="containsText" dxfId="58" priority="54" operator="containsText" text="Muy Alta">
      <formula>NOT(ISERROR(SEARCH("Muy Alta",H35)))</formula>
    </cfRule>
    <cfRule type="containsText" dxfId="57" priority="59" operator="containsText" text="Muy Baja">
      <formula>NOT(ISERROR(SEARCH("Muy Baja",H35)))</formula>
    </cfRule>
    <cfRule type="containsText" dxfId="56" priority="60" operator="containsText" text="Baja">
      <formula>NOT(ISERROR(SEARCH("Baja",H35)))</formula>
    </cfRule>
    <cfRule type="containsText" dxfId="55" priority="61" operator="containsText" text="Media">
      <formula>NOT(ISERROR(SEARCH("Media",H35)))</formula>
    </cfRule>
    <cfRule type="containsText" dxfId="54" priority="62" operator="containsText" text="Alta">
      <formula>NOT(ISERROR(SEARCH("Alta",H35)))</formula>
    </cfRule>
    <cfRule type="containsText" dxfId="53" priority="64" operator="containsText" text="Muy Alta">
      <formula>NOT(ISERROR(SEARCH("Muy Alta",H35)))</formula>
    </cfRule>
  </conditionalFormatting>
  <conditionalFormatting sqref="I35:I39">
    <cfRule type="containsText" dxfId="52" priority="55" operator="containsText" text="Catastrófico">
      <formula>NOT(ISERROR(SEARCH("Catastrófico",I35)))</formula>
    </cfRule>
    <cfRule type="containsText" dxfId="51" priority="56" operator="containsText" text="Mayor">
      <formula>NOT(ISERROR(SEARCH("Mayor",I35)))</formula>
    </cfRule>
    <cfRule type="containsText" dxfId="50" priority="57" operator="containsText" text="Menor">
      <formula>NOT(ISERROR(SEARCH("Menor",I35)))</formula>
    </cfRule>
    <cfRule type="containsText" dxfId="49" priority="58" operator="containsText" text="Leve">
      <formula>NOT(ISERROR(SEARCH("Leve",I35)))</formula>
    </cfRule>
    <cfRule type="containsText" dxfId="48" priority="63" operator="containsText" text="Moderado">
      <formula>NOT(ISERROR(SEARCH("Moderado",I35)))</formula>
    </cfRule>
  </conditionalFormatting>
  <conditionalFormatting sqref="K35:K39">
    <cfRule type="containsText" dxfId="47" priority="50" operator="containsText" text="Media">
      <formula>NOT(ISERROR(SEARCH("Media",K35)))</formula>
    </cfRule>
  </conditionalFormatting>
  <conditionalFormatting sqref="L35:L39">
    <cfRule type="containsText" dxfId="46" priority="49" operator="containsText" text="Moderado">
      <formula>NOT(ISERROR(SEARCH("Moderado",L35)))</formula>
    </cfRule>
  </conditionalFormatting>
  <conditionalFormatting sqref="J35:J39">
    <cfRule type="containsText" dxfId="45" priority="48" operator="containsText" text="Moderado">
      <formula>NOT(ISERROR(SEARCH("Moderado",J35)))</formula>
    </cfRule>
  </conditionalFormatting>
  <conditionalFormatting sqref="J35:J39">
    <cfRule type="containsText" dxfId="44" priority="46" operator="containsText" text="Bajo">
      <formula>NOT(ISERROR(SEARCH("Bajo",J35)))</formula>
    </cfRule>
    <cfRule type="containsText" dxfId="43" priority="47" operator="containsText" text="Extremo">
      <formula>NOT(ISERROR(SEARCH("Extremo",J35)))</formula>
    </cfRule>
  </conditionalFormatting>
  <conditionalFormatting sqref="K35:K39">
    <cfRule type="containsText" dxfId="42" priority="44" operator="containsText" text="Baja">
      <formula>NOT(ISERROR(SEARCH("Baja",K35)))</formula>
    </cfRule>
    <cfRule type="containsText" dxfId="41" priority="45" operator="containsText" text="Muy Baja">
      <formula>NOT(ISERROR(SEARCH("Muy Baja",K35)))</formula>
    </cfRule>
  </conditionalFormatting>
  <conditionalFormatting sqref="K35:K39">
    <cfRule type="containsText" dxfId="40" priority="42" operator="containsText" text="Muy Alta">
      <formula>NOT(ISERROR(SEARCH("Muy Alta",K35)))</formula>
    </cfRule>
    <cfRule type="containsText" dxfId="39" priority="43" operator="containsText" text="Alta">
      <formula>NOT(ISERROR(SEARCH("Alta",K35)))</formula>
    </cfRule>
  </conditionalFormatting>
  <conditionalFormatting sqref="L35:L39">
    <cfRule type="containsText" dxfId="38" priority="38" operator="containsText" text="Catastrófico">
      <formula>NOT(ISERROR(SEARCH("Catastrófico",L35)))</formula>
    </cfRule>
    <cfRule type="containsText" dxfId="37" priority="39" operator="containsText" text="Mayor">
      <formula>NOT(ISERROR(SEARCH("Mayor",L35)))</formula>
    </cfRule>
    <cfRule type="containsText" dxfId="36" priority="40" operator="containsText" text="Menor">
      <formula>NOT(ISERROR(SEARCH("Menor",L35)))</formula>
    </cfRule>
    <cfRule type="containsText" dxfId="35" priority="41" operator="containsText" text="Leve">
      <formula>NOT(ISERROR(SEARCH("Leve",L35)))</formula>
    </cfRule>
  </conditionalFormatting>
  <dataValidations count="7">
    <dataValidation allowBlank="1" showInputMessage="1" showErrorMessage="1" prompt="Seleccionar el tipo de riesgo teniendo en cuenta que  factor organizaconal afecta. Ver explicacion en hoja " sqref="E8" xr:uid="{CC7D7681-A4D4-447B-BC01-AC7BB2DBFCE2}"/>
    <dataValidation allowBlank="1" showInputMessage="1" showErrorMessage="1" prompt="Registrar qué factor  que ocasina el riesgo: un facot identtficado el contexto._x000a_O  personas, recursos, estilo de direccion , factores externos, , codiciones ambientales" sqref="F8:G8" xr:uid="{5DE6F82C-D1DB-4DBC-8216-275982170606}"/>
    <dataValidation allowBlank="1" showInputMessage="1" showErrorMessage="1" prompt="Que tan factible es que materialize el riesgo?" sqref="H8" xr:uid="{3C1BEE5B-AC26-4B29-8A7A-C6115A374316}"/>
    <dataValidation allowBlank="1" showInputMessage="1" showErrorMessage="1" prompt="El grado de afectación puede ser " sqref="I8" xr:uid="{044E4B7E-B1CA-40A8-AF9D-9A52864B1282}"/>
    <dataValidation allowBlank="1" showInputMessage="1" showErrorMessage="1" prompt="Describir las actividades que se van a desarrollar para el proyecto" sqref="O7" xr:uid="{F79AB52F-5BA5-457F-B89E-0EC1B52E1310}"/>
    <dataValidation allowBlank="1" showInputMessage="1" showErrorMessage="1" prompt="Seleccionar si el responsable es el responsable de las acciones es el nivel central" sqref="P7:P8" xr:uid="{F08F7588-5112-4E93-AB1E-F070BE0C8B5A}"/>
    <dataValidation allowBlank="1" showInputMessage="1" showErrorMessage="1" prompt="seleccionar si el responsable de ejecutar las acciones es el nivel central" sqref="Q8" xr:uid="{F856996A-9E31-4A63-B489-0770C62E82FC}"/>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Analisis de Contexto</vt:lpstr>
      <vt:lpstr>Estrategias</vt:lpstr>
      <vt:lpstr>Instructivo</vt:lpstr>
      <vt:lpstr>Clasificación Riesgo</vt:lpstr>
      <vt:lpstr>Tabla probabilidad</vt:lpstr>
      <vt:lpstr>Tabla Impacto</vt:lpstr>
      <vt:lpstr>Tabla Valoración de Controles</vt:lpstr>
      <vt:lpstr>Matriz de Calor</vt:lpstr>
      <vt:lpstr>Hoja1</vt:lpstr>
      <vt:lpstr>LISTA</vt:lpstr>
      <vt:lpstr>Mapa Final</vt:lpstr>
      <vt:lpstr>Seguimiento 1 Trimestre</vt:lpstr>
      <vt:lpstr>Seguimiento 2 Trimestre</vt:lpstr>
      <vt:lpstr>Seguimiento 3 Trimestre </vt:lpstr>
      <vt:lpstr>Seguimiento 4 Trimestre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Rafael David Sarabia Fragozo</cp:lastModifiedBy>
  <cp:revision/>
  <dcterms:created xsi:type="dcterms:W3CDTF">2021-04-16T16:11:31Z</dcterms:created>
  <dcterms:modified xsi:type="dcterms:W3CDTF">2023-07-27T14:42:08Z</dcterms:modified>
  <cp:category/>
  <cp:contentStatus/>
</cp:coreProperties>
</file>