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G:\PLAN DE ACCION 2022 SEGUIMIENTO 1 Y 2 SEMESTRE\Matriz Riesgo Seguimiento 2 Trimestre 04-08-22\"/>
    </mc:Choice>
  </mc:AlternateContent>
  <xr:revisionPtr revIDLastSave="0" documentId="13_ncr:1_{53FEE192-B8A0-47D6-9DFC-647FF75CDF17}" xr6:coauthVersionLast="36" xr6:coauthVersionMax="36" xr10:uidLastSave="{00000000-0000-0000-0000-000000000000}"/>
  <bookViews>
    <workbookView xWindow="-120" yWindow="-120" windowWidth="20730" windowHeight="11040" tabRatio="849" activeTab="15" xr2:uid="{00000000-000D-0000-FFFF-FFFF00000000}"/>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_xlnm._FilterDatabase" localSheetId="4" hidden="1">'Mapa Final'!$A$9:$KL$9</definedName>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8" l="1"/>
  <c r="F10" i="18" l="1"/>
  <c r="H65" i="19" l="1"/>
  <c r="N60" i="19"/>
  <c r="N65" i="19"/>
  <c r="I65" i="19"/>
  <c r="J65" i="19"/>
  <c r="K65" i="19"/>
  <c r="L65" i="19"/>
  <c r="M65" i="19"/>
  <c r="A65" i="19"/>
  <c r="B65" i="19"/>
  <c r="C65" i="19"/>
  <c r="D65" i="19"/>
  <c r="E65" i="19"/>
  <c r="F65" i="19"/>
  <c r="G65" i="19"/>
  <c r="B60" i="19"/>
  <c r="C60" i="19"/>
  <c r="D60" i="19"/>
  <c r="E60" i="19"/>
  <c r="F60" i="19"/>
  <c r="G60" i="19"/>
  <c r="A60" i="19"/>
  <c r="Q11" i="1"/>
  <c r="T11" i="1"/>
  <c r="M54" i="1"/>
  <c r="L54" i="1"/>
  <c r="M49" i="1"/>
  <c r="L49" i="1"/>
  <c r="M44" i="1"/>
  <c r="L44" i="1"/>
  <c r="M39" i="1"/>
  <c r="L39" i="1"/>
  <c r="M34" i="1"/>
  <c r="L34" i="1"/>
  <c r="M29" i="1"/>
  <c r="L29" i="1"/>
  <c r="M24" i="1"/>
  <c r="L24" i="1"/>
  <c r="M19" i="1"/>
  <c r="L19" i="1"/>
  <c r="I20" i="20" s="1"/>
  <c r="M14" i="1"/>
  <c r="L14" i="1"/>
  <c r="M10" i="1"/>
  <c r="AD11" i="1" s="1"/>
  <c r="AC11" i="1" s="1"/>
  <c r="L10" i="1"/>
  <c r="H60" i="19" l="1"/>
  <c r="I60" i="19"/>
  <c r="J60" i="19"/>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E10" i="18"/>
  <c r="C10" i="18"/>
  <c r="A10" i="18"/>
  <c r="D6" i="18"/>
  <c r="D5" i="18"/>
  <c r="D4" i="18"/>
  <c r="L60" i="19" l="1"/>
  <c r="I50" i="19"/>
  <c r="I15" i="19"/>
  <c r="I55" i="19"/>
  <c r="I50" i="18"/>
  <c r="I40" i="18"/>
  <c r="I40" i="19"/>
  <c r="I55" i="20"/>
  <c r="I45" i="18"/>
  <c r="I45" i="20"/>
  <c r="I30" i="20"/>
  <c r="I30" i="18"/>
  <c r="I25" i="19"/>
  <c r="I25" i="18"/>
  <c r="I20" i="19"/>
  <c r="I15" i="18"/>
  <c r="I39" i="1"/>
  <c r="T58" i="1"/>
  <c r="Q58" i="1"/>
  <c r="AD58" i="1" s="1"/>
  <c r="AC58" i="1" s="1"/>
  <c r="T57" i="1"/>
  <c r="Q57" i="1"/>
  <c r="T56" i="1"/>
  <c r="Q56" i="1"/>
  <c r="AD56" i="1" s="1"/>
  <c r="T55" i="1"/>
  <c r="Q55" i="1"/>
  <c r="AD55" i="1" s="1"/>
  <c r="T54" i="1"/>
  <c r="Q54" i="1"/>
  <c r="AD54" i="1" s="1"/>
  <c r="I55" i="17"/>
  <c r="J54" i="1"/>
  <c r="I54" i="1"/>
  <c r="T53" i="1"/>
  <c r="Q53" i="1"/>
  <c r="AD53" i="1" s="1"/>
  <c r="AC53" i="1" s="1"/>
  <c r="T52" i="1"/>
  <c r="Q52" i="1"/>
  <c r="AD52" i="1" s="1"/>
  <c r="T51" i="1"/>
  <c r="Q51" i="1"/>
  <c r="T50" i="1"/>
  <c r="Q50" i="1"/>
  <c r="T49" i="1"/>
  <c r="Q49" i="1"/>
  <c r="I50" i="17"/>
  <c r="J49" i="1"/>
  <c r="I49" i="1"/>
  <c r="T48" i="1"/>
  <c r="Q48" i="1"/>
  <c r="X48" i="1" s="1"/>
  <c r="T47" i="1"/>
  <c r="Q47" i="1"/>
  <c r="T46" i="1"/>
  <c r="Q46" i="1"/>
  <c r="AD46" i="1" s="1"/>
  <c r="T45" i="1"/>
  <c r="Q45" i="1"/>
  <c r="T44" i="1"/>
  <c r="Q44" i="1"/>
  <c r="I45" i="17"/>
  <c r="J44" i="1"/>
  <c r="I44" i="1"/>
  <c r="T43" i="1"/>
  <c r="Q43" i="1"/>
  <c r="T42" i="1"/>
  <c r="Q42" i="1"/>
  <c r="T41" i="1"/>
  <c r="Q41" i="1"/>
  <c r="T40" i="1"/>
  <c r="Q40" i="1"/>
  <c r="AD40" i="1" s="1"/>
  <c r="T39" i="1"/>
  <c r="Q39" i="1"/>
  <c r="I40" i="17"/>
  <c r="J39"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K60" i="19" l="1"/>
  <c r="Z45" i="1"/>
  <c r="Y45" i="1" s="1"/>
  <c r="Z54" i="1"/>
  <c r="Y54" i="1" s="1"/>
  <c r="X51" i="1"/>
  <c r="Z51" i="1"/>
  <c r="Y51" i="1" s="1"/>
  <c r="X50" i="1"/>
  <c r="X49" i="1"/>
  <c r="Z46" i="1"/>
  <c r="Y46" i="1" s="1"/>
  <c r="X44" i="1"/>
  <c r="M60" i="19"/>
  <c r="H45" i="18"/>
  <c r="H45" i="19"/>
  <c r="H45" i="20"/>
  <c r="H40" i="17"/>
  <c r="H40" i="18"/>
  <c r="H40" i="19"/>
  <c r="H40" i="20"/>
  <c r="N49" i="1"/>
  <c r="J50" i="17" s="1"/>
  <c r="H50" i="18"/>
  <c r="H50" i="19"/>
  <c r="H50" i="20"/>
  <c r="AD49" i="1"/>
  <c r="AC49" i="1" s="1"/>
  <c r="X53" i="1"/>
  <c r="AD39" i="1"/>
  <c r="AC39" i="1" s="1"/>
  <c r="H55" i="17"/>
  <c r="H55" i="18"/>
  <c r="H55" i="19"/>
  <c r="H55" i="20"/>
  <c r="AD57" i="1"/>
  <c r="AC57" i="1" s="1"/>
  <c r="AC55" i="1"/>
  <c r="AD51" i="1"/>
  <c r="AC51" i="1" s="1"/>
  <c r="AD50" i="1"/>
  <c r="AC50" i="1" s="1"/>
  <c r="X57" i="1"/>
  <c r="X56" i="1"/>
  <c r="X55" i="1"/>
  <c r="X54" i="1"/>
  <c r="X58" i="1"/>
  <c r="X52" i="1"/>
  <c r="AD45" i="1"/>
  <c r="AC45" i="1" s="1"/>
  <c r="AD47" i="1"/>
  <c r="AC47" i="1" s="1"/>
  <c r="AD44" i="1"/>
  <c r="AD48" i="1"/>
  <c r="AC48" i="1" s="1"/>
  <c r="AD43" i="1"/>
  <c r="AC43" i="1" s="1"/>
  <c r="AD42" i="1"/>
  <c r="AC42" i="1" s="1"/>
  <c r="AD41" i="1"/>
  <c r="AC41" i="1" s="1"/>
  <c r="X47" i="1"/>
  <c r="X46" i="1"/>
  <c r="X45" i="1"/>
  <c r="X43" i="1"/>
  <c r="X42" i="1"/>
  <c r="X40" i="1"/>
  <c r="X41" i="1"/>
  <c r="AC40" i="1"/>
  <c r="X39" i="1"/>
  <c r="Z39" i="1"/>
  <c r="Y39" i="1" s="1"/>
  <c r="N44" i="1"/>
  <c r="H45" i="17"/>
  <c r="Z58" i="1"/>
  <c r="Y58" i="1" s="1"/>
  <c r="N54" i="1"/>
  <c r="Z56" i="1"/>
  <c r="Y56" i="1" s="1"/>
  <c r="AC56" i="1"/>
  <c r="Z57" i="1"/>
  <c r="Y57" i="1" s="1"/>
  <c r="Z55" i="1"/>
  <c r="Y55" i="1" s="1"/>
  <c r="Z50" i="1"/>
  <c r="Y50" i="1" s="1"/>
  <c r="AC52" i="1"/>
  <c r="Z49" i="1"/>
  <c r="Z53" i="1"/>
  <c r="Y53" i="1" s="1"/>
  <c r="Z52" i="1"/>
  <c r="Y52" i="1" s="1"/>
  <c r="H50" i="17"/>
  <c r="AC46" i="1"/>
  <c r="Z44" i="1"/>
  <c r="Z48" i="1"/>
  <c r="Y48" i="1" s="1"/>
  <c r="Z47" i="1"/>
  <c r="Y47" i="1" s="1"/>
  <c r="N39" i="1"/>
  <c r="Z41" i="1"/>
  <c r="Y41" i="1" s="1"/>
  <c r="Z40" i="1"/>
  <c r="Y40" i="1" s="1"/>
  <c r="Z43" i="1"/>
  <c r="Y43" i="1" s="1"/>
  <c r="Z42" i="1"/>
  <c r="Y42" i="1" s="1"/>
  <c r="J50" i="19" l="1"/>
  <c r="J50" i="18"/>
  <c r="J50" i="20"/>
  <c r="J55" i="17"/>
  <c r="J55" i="18"/>
  <c r="J55" i="20"/>
  <c r="J55" i="19"/>
  <c r="J45" i="17"/>
  <c r="J45" i="19"/>
  <c r="J45" i="20"/>
  <c r="J45" i="18"/>
  <c r="J40" i="17"/>
  <c r="J40" i="20"/>
  <c r="J40" i="18"/>
  <c r="J40" i="19"/>
  <c r="AB54" i="1"/>
  <c r="AA54" i="1" s="1"/>
  <c r="AF54" i="1"/>
  <c r="AE54" i="1" s="1"/>
  <c r="AC54" i="1"/>
  <c r="AF49" i="1"/>
  <c r="AE49" i="1" s="1"/>
  <c r="Y49" i="1"/>
  <c r="AB49" i="1"/>
  <c r="AA49" i="1" s="1"/>
  <c r="AB44" i="1"/>
  <c r="AA44" i="1" s="1"/>
  <c r="Y44" i="1"/>
  <c r="AC44" i="1"/>
  <c r="AF44" i="1"/>
  <c r="AE44" i="1" s="1"/>
  <c r="AF39" i="1"/>
  <c r="AE39" i="1" s="1"/>
  <c r="AB39" i="1"/>
  <c r="AA39"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4" i="1"/>
  <c r="AG49" i="1"/>
  <c r="K50" i="17"/>
  <c r="K45" i="17"/>
  <c r="AG44" i="1"/>
  <c r="K40" i="17"/>
  <c r="AG39" i="1"/>
  <c r="M55" i="17" l="1"/>
  <c r="M55" i="19"/>
  <c r="M55" i="18"/>
  <c r="M55" i="20"/>
  <c r="M50" i="17"/>
  <c r="M50" i="19"/>
  <c r="M50" i="18"/>
  <c r="M50" i="20"/>
  <c r="M45" i="17"/>
  <c r="M45" i="18"/>
  <c r="M45" i="19"/>
  <c r="M45" i="20"/>
  <c r="M40" i="17"/>
  <c r="M40" i="20"/>
  <c r="M40" i="19"/>
  <c r="M40" i="18"/>
  <c r="T38" i="1"/>
  <c r="Q38" i="1"/>
  <c r="AD38" i="1" s="1"/>
  <c r="T37" i="1"/>
  <c r="Q37" i="1"/>
  <c r="T36" i="1"/>
  <c r="Q36" i="1"/>
  <c r="T35" i="1"/>
  <c r="Q35" i="1"/>
  <c r="T34" i="1"/>
  <c r="Q34" i="1"/>
  <c r="J34" i="1"/>
  <c r="I34" i="1"/>
  <c r="X38" i="1" l="1"/>
  <c r="X37" i="1"/>
  <c r="H35" i="20"/>
  <c r="H35" i="18"/>
  <c r="H35" i="19"/>
  <c r="H35" i="17"/>
  <c r="I10" i="17"/>
  <c r="I10" i="18"/>
  <c r="I10" i="20"/>
  <c r="I10" i="19"/>
  <c r="I35" i="18"/>
  <c r="I35" i="19"/>
  <c r="I35" i="20"/>
  <c r="I35" i="17"/>
  <c r="Z37" i="1"/>
  <c r="Y37" i="1" s="1"/>
  <c r="X35" i="1"/>
  <c r="X36" i="1"/>
  <c r="Z34" i="1"/>
  <c r="Y34" i="1" s="1"/>
  <c r="Z38" i="1"/>
  <c r="Y38" i="1" s="1"/>
  <c r="Z36" i="1"/>
  <c r="Y36" i="1" s="1"/>
  <c r="X34" i="1"/>
  <c r="N34" i="1"/>
  <c r="AD37" i="1"/>
  <c r="AC37" i="1" s="1"/>
  <c r="AD35" i="1"/>
  <c r="AC35" i="1" s="1"/>
  <c r="AD36" i="1"/>
  <c r="AC36" i="1" s="1"/>
  <c r="AD34" i="1"/>
  <c r="AC38" i="1"/>
  <c r="Z35" i="1"/>
  <c r="Y35" i="1" s="1"/>
  <c r="T33" i="1"/>
  <c r="Q33" i="1"/>
  <c r="T32" i="1"/>
  <c r="Q32" i="1"/>
  <c r="AD32" i="1" s="1"/>
  <c r="AC32" i="1" s="1"/>
  <c r="T31" i="1"/>
  <c r="Q31" i="1"/>
  <c r="T30" i="1"/>
  <c r="Q30" i="1"/>
  <c r="T29" i="1"/>
  <c r="Q29" i="1"/>
  <c r="J29" i="1"/>
  <c r="I29" i="1"/>
  <c r="H30" i="19" l="1"/>
  <c r="H30" i="20"/>
  <c r="H30" i="18"/>
  <c r="H30" i="17"/>
  <c r="J35" i="20"/>
  <c r="J35" i="18"/>
  <c r="J35" i="19"/>
  <c r="J35" i="17"/>
  <c r="Z33" i="1"/>
  <c r="Y33" i="1" s="1"/>
  <c r="AC34" i="1"/>
  <c r="AF34" i="1"/>
  <c r="AE34" i="1" s="1"/>
  <c r="AB34" i="1"/>
  <c r="AA34" i="1" s="1"/>
  <c r="AD31" i="1"/>
  <c r="AC31" i="1" s="1"/>
  <c r="AD30" i="1"/>
  <c r="AC30" i="1" s="1"/>
  <c r="AD33" i="1"/>
  <c r="AC33" i="1" s="1"/>
  <c r="N29" i="1"/>
  <c r="AD29" i="1"/>
  <c r="X32" i="1"/>
  <c r="Z30" i="1"/>
  <c r="Y30" i="1" s="1"/>
  <c r="X30" i="1"/>
  <c r="X31" i="1"/>
  <c r="Z32" i="1"/>
  <c r="Y32" i="1" s="1"/>
  <c r="Z31" i="1"/>
  <c r="Y31" i="1" s="1"/>
  <c r="X29" i="1"/>
  <c r="X33" i="1"/>
  <c r="Z29" i="1"/>
  <c r="K35" i="18" l="1"/>
  <c r="K35" i="19"/>
  <c r="K35" i="20"/>
  <c r="K35" i="17"/>
  <c r="J30" i="18"/>
  <c r="J30" i="19"/>
  <c r="J30" i="20"/>
  <c r="J30" i="17"/>
  <c r="L35" i="18"/>
  <c r="L35" i="19"/>
  <c r="L35" i="20"/>
  <c r="L35" i="17"/>
  <c r="AG34" i="1"/>
  <c r="AF29" i="1"/>
  <c r="AE29" i="1" s="1"/>
  <c r="AC29" i="1"/>
  <c r="AB29" i="1"/>
  <c r="AA29" i="1" s="1"/>
  <c r="Y29" i="1"/>
  <c r="K30" i="19" l="1"/>
  <c r="K30" i="20"/>
  <c r="K30" i="18"/>
  <c r="K30" i="17"/>
  <c r="L30" i="20"/>
  <c r="L30" i="18"/>
  <c r="L30" i="19"/>
  <c r="L30" i="17"/>
  <c r="M35" i="17"/>
  <c r="M35" i="19"/>
  <c r="M35" i="20"/>
  <c r="M35" i="18"/>
  <c r="AG29" i="1"/>
  <c r="M30" i="17" l="1"/>
  <c r="M30" i="20"/>
  <c r="M30" i="18"/>
  <c r="M30" i="19"/>
  <c r="T28" i="1"/>
  <c r="Q28" i="1"/>
  <c r="T27" i="1"/>
  <c r="Q27" i="1"/>
  <c r="T26" i="1"/>
  <c r="Q26" i="1"/>
  <c r="T25" i="1"/>
  <c r="Q25" i="1"/>
  <c r="T24" i="1"/>
  <c r="Q24" i="1"/>
  <c r="J24" i="1"/>
  <c r="I24" i="1"/>
  <c r="X26" i="1" l="1"/>
  <c r="Z28" i="1"/>
  <c r="Y28" i="1" s="1"/>
  <c r="X27" i="1"/>
  <c r="H25" i="18"/>
  <c r="H25" i="19"/>
  <c r="H25" i="20"/>
  <c r="H25" i="17"/>
  <c r="X25" i="1"/>
  <c r="X24" i="1"/>
  <c r="X28" i="1"/>
  <c r="AD25" i="1"/>
  <c r="AC25" i="1" s="1"/>
  <c r="AD27" i="1"/>
  <c r="AC27" i="1" s="1"/>
  <c r="AD26" i="1"/>
  <c r="AD28" i="1"/>
  <c r="AC28" i="1" s="1"/>
  <c r="AD24" i="1"/>
  <c r="AC24" i="1" s="1"/>
  <c r="Z26" i="1"/>
  <c r="Y26" i="1" s="1"/>
  <c r="Z24" i="1"/>
  <c r="Y24" i="1" s="1"/>
  <c r="N24" i="1"/>
  <c r="Z27" i="1"/>
  <c r="Y27" i="1" s="1"/>
  <c r="Z25" i="1"/>
  <c r="Y25" i="1" s="1"/>
  <c r="J25" i="20" l="1"/>
  <c r="J25" i="19"/>
  <c r="J25" i="18"/>
  <c r="J25" i="17"/>
  <c r="AF24" i="1"/>
  <c r="AE24" i="1" s="1"/>
  <c r="AC26" i="1"/>
  <c r="AB24" i="1"/>
  <c r="AA24" i="1" s="1"/>
  <c r="K25" i="20" s="1"/>
  <c r="K25" i="17" l="1"/>
  <c r="K25" i="18"/>
  <c r="K25" i="19"/>
  <c r="L25" i="18"/>
  <c r="L25" i="19"/>
  <c r="L25" i="20"/>
  <c r="L25" i="17"/>
  <c r="AG24" i="1"/>
  <c r="M25" i="17" l="1"/>
  <c r="M25" i="19"/>
  <c r="M25" i="20"/>
  <c r="M25" i="18"/>
  <c r="T23" i="1"/>
  <c r="Q23" i="1"/>
  <c r="T22" i="1"/>
  <c r="Q22" i="1"/>
  <c r="T21" i="1"/>
  <c r="Q21" i="1"/>
  <c r="T20" i="1"/>
  <c r="Q20" i="1"/>
  <c r="T19" i="1"/>
  <c r="Q19" i="1"/>
  <c r="J19" i="1"/>
  <c r="I19" i="1"/>
  <c r="H20" i="20" s="1"/>
  <c r="T18" i="1"/>
  <c r="Q18" i="1"/>
  <c r="T17" i="1"/>
  <c r="Q17" i="1"/>
  <c r="T16" i="1"/>
  <c r="Q16" i="1"/>
  <c r="T15" i="1"/>
  <c r="Q15" i="1"/>
  <c r="T14" i="1"/>
  <c r="Q14" i="1"/>
  <c r="J14" i="1"/>
  <c r="I14" i="1"/>
  <c r="H15" i="18" l="1"/>
  <c r="H15" i="19"/>
  <c r="H15" i="20"/>
  <c r="H15" i="17"/>
  <c r="H20" i="18"/>
  <c r="H20" i="19"/>
  <c r="H20" i="17"/>
  <c r="Z20" i="1"/>
  <c r="Y20" i="1" s="1"/>
  <c r="X19" i="1"/>
  <c r="X22" i="1"/>
  <c r="X20" i="1"/>
  <c r="X21" i="1"/>
  <c r="X23" i="1"/>
  <c r="Z14" i="1"/>
  <c r="Y14" i="1" s="1"/>
  <c r="X14" i="1"/>
  <c r="X16" i="1"/>
  <c r="X17" i="1"/>
  <c r="X18" i="1"/>
  <c r="X15" i="1"/>
  <c r="N14" i="1"/>
  <c r="AD17" i="1"/>
  <c r="AD18" i="1"/>
  <c r="AD14" i="1"/>
  <c r="AD16" i="1"/>
  <c r="AD15" i="1"/>
  <c r="AD20" i="1"/>
  <c r="AD19" i="1"/>
  <c r="AD21" i="1"/>
  <c r="AD23" i="1"/>
  <c r="AD22" i="1"/>
  <c r="N19" i="1"/>
  <c r="J20" i="20" s="1"/>
  <c r="Z19" i="1"/>
  <c r="Y19" i="1" s="1"/>
  <c r="Z21" i="1"/>
  <c r="Y21" i="1" s="1"/>
  <c r="Z23" i="1"/>
  <c r="Y23" i="1" s="1"/>
  <c r="Z22" i="1"/>
  <c r="Y22" i="1" s="1"/>
  <c r="Z18" i="1"/>
  <c r="Y18" i="1" s="1"/>
  <c r="Z15" i="1"/>
  <c r="Y15" i="1" s="1"/>
  <c r="Z16" i="1"/>
  <c r="Y16" i="1" s="1"/>
  <c r="Z17" i="1"/>
  <c r="Y17" i="1" s="1"/>
  <c r="J20" i="18" l="1"/>
  <c r="J20" i="19"/>
  <c r="J20" i="17"/>
  <c r="J15" i="20"/>
  <c r="J15" i="18"/>
  <c r="J15" i="19"/>
  <c r="J15" i="17"/>
  <c r="AB19" i="1"/>
  <c r="AA19" i="1" s="1"/>
  <c r="K20" i="20" s="1"/>
  <c r="AB14" i="1"/>
  <c r="AA14" i="1" s="1"/>
  <c r="K15" i="17" l="1"/>
  <c r="K15" i="19"/>
  <c r="K15" i="20"/>
  <c r="K15" i="18"/>
  <c r="K20" i="18"/>
  <c r="K20" i="19"/>
  <c r="K20" i="17"/>
  <c r="AC22" i="1" l="1"/>
  <c r="AC20" i="1"/>
  <c r="AC18" i="1"/>
  <c r="AC21" i="1"/>
  <c r="AC23" i="1"/>
  <c r="AC17" i="1"/>
  <c r="AC15" i="1"/>
  <c r="AC16" i="1"/>
  <c r="T10" i="1"/>
  <c r="AF19" i="1" l="1"/>
  <c r="AE19" i="1" s="1"/>
  <c r="AC19" i="1"/>
  <c r="AF14" i="1"/>
  <c r="AE14" i="1" s="1"/>
  <c r="AC14" i="1"/>
  <c r="Q10" i="1"/>
  <c r="AD10" i="1" s="1"/>
  <c r="J10" i="1"/>
  <c r="Z11" i="1" l="1"/>
  <c r="Y11" i="1" s="1"/>
  <c r="X11" i="1"/>
  <c r="X10" i="1"/>
  <c r="AG14" i="1"/>
  <c r="L15" i="19"/>
  <c r="L15" i="20"/>
  <c r="L15" i="18"/>
  <c r="L15" i="17"/>
  <c r="AG19" i="1"/>
  <c r="L20" i="18"/>
  <c r="L20" i="19"/>
  <c r="L20" i="20"/>
  <c r="L20" i="17"/>
  <c r="Z10" i="1"/>
  <c r="Y10" i="1" s="1"/>
  <c r="AC10" i="1"/>
  <c r="I10" i="1"/>
  <c r="M20" i="17" l="1"/>
  <c r="M20" i="18"/>
  <c r="M20" i="19"/>
  <c r="M20" i="20"/>
  <c r="N10" i="1"/>
  <c r="J10" i="18" s="1"/>
  <c r="H10" i="18"/>
  <c r="H10" i="19"/>
  <c r="H10" i="20"/>
  <c r="H10" i="17"/>
  <c r="M15" i="17"/>
  <c r="M15" i="20"/>
  <c r="M15" i="18"/>
  <c r="M15" i="19"/>
  <c r="AF10" i="1"/>
  <c r="AE10" i="1" s="1"/>
  <c r="AB10" i="1"/>
  <c r="AA10" i="1" s="1"/>
  <c r="B249" i="6" a="1"/>
  <c r="B249" i="6" l="1"/>
  <c r="J10" i="19"/>
  <c r="K10" i="17"/>
  <c r="K10" i="18"/>
  <c r="K10" i="19"/>
  <c r="K10" i="20"/>
  <c r="J10" i="20"/>
  <c r="J10" i="17"/>
  <c r="L10" i="17"/>
  <c r="L10" i="20"/>
  <c r="L10" i="19"/>
  <c r="L10" i="18"/>
  <c r="AG10" i="1"/>
  <c r="G238" i="6"/>
  <c r="M10" i="17" l="1"/>
  <c r="M10" i="19"/>
  <c r="M10" i="20"/>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<sst xmlns="http://schemas.openxmlformats.org/spreadsheetml/2006/main" count="2885" uniqueCount="677">
  <si>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</si>
  <si>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</si>
  <si>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</si>
  <si>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</si>
  <si>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</si>
  <si>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</si>
  <si>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</si>
  <si>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</si>
  <si>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</si>
  <si>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</si>
  <si>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</si>
  <si>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</si>
  <si>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</si>
  <si>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</si>
  <si>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</si>
  <si>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</si>
  <si>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</si>
  <si>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</si>
  <si>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</si>
  <si>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</si>
  <si>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</si>
  <si>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</si>
  <si>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</si>
  <si>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</si>
  <si>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</si>
  <si>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</si>
  <si>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</si>
  <si>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</si>
  <si>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</si>
  <si>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</si>
  <si>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</si>
  <si>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</si>
  <si>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</si>
  <si>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</si>
  <si>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</si>
  <si>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</si>
  <si>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</si>
  <si>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</si>
  <si>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</si>
  <si>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</si>
  <si>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</si>
  <si>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</si>
  <si>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</si>
  <si>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</si>
  <si>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</si>
  <si>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</si>
  <si>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</si>
  <si>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</si>
  <si>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</si>
  <si>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</si>
  <si>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</si>
  <si>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</si>
  <si>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</si>
  <si>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</si>
  <si>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</si>
  <si>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</si>
  <si>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</si>
  <si>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</si>
  <si>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</si>
  <si>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</si>
  <si>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</si>
  <si>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</si>
  <si>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</si>
  <si>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</si>
  <si>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</si>
  <si>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</si>
  <si>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</si>
  <si>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</si>
  <si>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</si>
  <si>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</si>
  <si>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</si>
  <si>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</si>
  <si>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</si>
  <si>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</si>
  <si>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</si>
  <si>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</si>
  <si>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</si>
  <si>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</si>
  <si>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</si>
  <si>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</si>
  <si>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</si>
  <si>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</si>
  <si>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</si>
  <si>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</si>
  <si>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</si>
  <si>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</si>
  <si>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</si>
  <si>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</si>
  <si>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</si>
  <si>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</si>
  <si>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</si>
  <si>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</si>
  <si>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</si>
  <si>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</si>
  <si>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</si>
  <si>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</si>
  <si>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</si>
  <si>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</si>
  <si>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</si>
  <si>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</si>
  <si>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</si>
  <si>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</si>
  <si>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</si>
  <si>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</si>
  <si>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</si>
  <si>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</si>
  <si>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</si>
  <si>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</si>
  <si>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</si>
  <si>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</si>
  <si>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</si>
  <si>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</si>
  <si>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</si>
  <si>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</si>
  <si>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</si>
  <si>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</si>
  <si>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</si>
  <si>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</si>
  <si>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</si>
  <si>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</si>
  <si>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</si>
  <si>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</si>
  <si>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</si>
  <si>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</si>
  <si>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</si>
  <si>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</si>
  <si>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</si>
  <si>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</si>
  <si>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</si>
  <si>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</si>
  <si>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</si>
  <si>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</si>
  <si>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</si>
  <si>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</si>
  <si>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</si>
  <si>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</si>
  <si>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</si>
  <si>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</si>
  <si>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</si>
  <si>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</si>
  <si>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</si>
  <si>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</si>
  <si>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</si>
  <si>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</si>
  <si>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</si>
  <si>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</si>
  <si>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</si>
  <si>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</si>
  <si>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</si>
  <si>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</si>
  <si>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</si>
  <si>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</si>
  <si>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</si>
  <si>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</si>
  <si>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</si>
  <si>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</si>
  <si>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</si>
  <si>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</si>
  <si>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</si>
  <si>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</si>
  <si>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</si>
  <si>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</si>
  <si>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</si>
  <si>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</si>
  <si>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</si>
  <si>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</si>
  <si>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</si>
  <si>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</si>
  <si>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</si>
  <si>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</si>
  <si>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</si>
  <si>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</si>
  <si>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</si>
  <si>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</si>
  <si>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</si>
  <si>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</si>
  <si>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</si>
  <si>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</si>
  <si>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</si>
  <si>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</si>
  <si>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</si>
  <si>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</si>
  <si>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</si>
  <si>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</si>
  <si>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</si>
  <si>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</si>
  <si>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</si>
  <si>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</si>
  <si>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</si>
  <si>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</si>
  <si>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</si>
  <si>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</si>
  <si>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</si>
  <si>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</si>
  <si>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</si>
  <si>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</si>
  <si>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</si>
  <si>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</si>
  <si>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</si>
  <si>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</si>
  <si>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</si>
  <si>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</si>
  <si>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</si>
  <si>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</si>
  <si>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</si>
  <si>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</si>
  <si>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</si>
  <si>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</si>
  <si>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</si>
  <si>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</si>
  <si>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</si>
  <si>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</si>
  <si>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</si>
  <si>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</si>
  <si>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</si>
  <si>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</si>
  <si>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</si>
  <si>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</si>
  <si>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</si>
  <si>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</si>
  <si>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</si>
  <si>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</si>
  <si>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</si>
  <si>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</si>
  <si>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</si>
  <si>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</si>
  <si>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</si>
  <si>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</si>
  <si>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</si>
  <si>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</si>
  <si>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</si>
  <si>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</si>
  <si>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</si>
  <si>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</si>
  <si>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</si>
  <si>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</si>
  <si>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</si>
  <si>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</si>
  <si>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</si>
  <si>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</si>
  <si>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</si>
  <si>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</si>
  <si>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</si>
  <si>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</si>
  <si>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</si>
  <si>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</si>
  <si>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</si>
  <si>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</si>
  <si>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</si>
  <si>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</si>
  <si>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</si>
  <si>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</si>
  <si>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</si>
  <si>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</si>
  <si>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</si>
  <si>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</si>
  <si>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</si>
  <si>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</si>
  <si>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</si>
  <si>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</si>
  <si>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</si>
  <si>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</si>
  <si>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</si>
  <si>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</si>
  <si>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</si>
  <si>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</si>
  <si>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</si>
  <si>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</si>
  <si>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</si>
  <si>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</si>
  <si>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</si>
  <si>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</si>
  <si>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</si>
  <si>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</si>
  <si>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</si>
  <si>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</si>
  <si>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</si>
  <si>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</si>
  <si>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</si>
  <si>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</si>
  <si>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</si>
  <si>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</si>
  <si>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</si>
  <si>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</si>
  <si>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</si>
  <si>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</si>
  <si>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</si>
  <si>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</si>
  <si>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</si>
  <si>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</si>
  <si>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</si>
  <si>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</si>
  <si>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</si>
  <si>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</si>
  <si>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</si>
  <si>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</si>
  <si>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</si>
  <si>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</si>
  <si>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</si>
  <si>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</si>
  <si>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</si>
  <si>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</si>
  <si>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</si>
  <si>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</si>
  <si>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</si>
  <si>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</si>
  <si>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</si>
  <si>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</si>
  <si>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</si>
  <si>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</si>
  <si>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</si>
  <si>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</si>
  <si>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</si>
  <si>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</si>
  <si>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</si>
  <si>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</si>
  <si>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</si>
  <si>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</si>
  <si>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</si>
  <si>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</si>
  <si>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</si>
  <si>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</si>
  <si>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</si>
  <si>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</si>
  <si>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</si>
  <si>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</si>
  <si>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</si>
  <si>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</si>
  <si>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</si>
  <si>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</si>
  <si>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</si>
  <si>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</si>
  <si>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</si>
  <si>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</si>
  <si>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</si>
  <si>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</si>
  <si>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</si>
  <si>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</si>
  <si>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</si>
  <si>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Sociales  y culturales ( cultura, religión, demografía, responsabilidad social, orden público.)</t>
  </si>
  <si>
    <t>Tecnológicos (  desarrollo digital,avances en tecnología, acceso a sistemas de información externos, gobierno en línea.</t>
  </si>
  <si>
    <t>Legales y reglamentarios (estándares nacionales, internacionales, regulación )</t>
  </si>
  <si>
    <t>Ambientales</t>
  </si>
  <si>
    <t xml:space="preserve">FORTALEZAS (Factores específicos) </t>
  </si>
  <si>
    <t>Estratégicos: Direccionamiento estratégico, planeación institucional,
liderazgo, trabajo en equipo)</t>
  </si>
  <si>
    <t>Proceso
( capacidad, diseño, ejecución, proveedores, entradas, salidas,
gestión del conocimiento)</t>
  </si>
  <si>
    <t>Infraestructura física ( suficiencia, comodidad)</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</si>
  <si>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</si>
  <si>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</si>
  <si>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</si>
  <si>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</si>
  <si>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</si>
  <si>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</si>
  <si>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</si>
  <si>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</si>
  <si>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</si>
  <si>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</si>
  <si>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</si>
  <si>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</si>
  <si>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</si>
  <si>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</si>
  <si>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</si>
  <si>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</si>
  <si>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</si>
  <si>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</si>
  <si>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</si>
  <si>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</si>
  <si>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</si>
  <si>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</si>
  <si>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</si>
  <si>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</si>
  <si>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</si>
  <si>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</si>
  <si>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</si>
  <si>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</si>
  <si>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</si>
  <si>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</si>
  <si>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</si>
  <si>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</si>
  <si>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</si>
  <si>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</si>
  <si>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</si>
  <si>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</si>
  <si>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</si>
  <si>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</si>
  <si>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</si>
  <si>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</si>
  <si>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</si>
  <si>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</si>
  <si>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</si>
  <si>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</si>
  <si>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</si>
  <si>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</si>
  <si>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</si>
  <si>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</si>
  <si>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</si>
  <si>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</si>
  <si>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</si>
  <si>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</si>
  <si>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</si>
  <si>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</si>
  <si>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</si>
  <si>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</si>
  <si>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</si>
  <si>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</si>
  <si>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</si>
  <si>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</si>
  <si>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</si>
  <si>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</si>
  <si>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</si>
  <si>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</si>
  <si>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</si>
  <si>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</si>
  <si>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</si>
  <si>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UNIDAD DE PRESUPUESTO - UNIDAD DE PLANEACIÓN</t>
  </si>
  <si>
    <t>GESTIÓN FINANCIERA Y PRESUPUESTAL</t>
  </si>
  <si>
    <t>9 de agosto de 2021</t>
  </si>
  <si>
    <t>UNIDAD DE PRESUPUESTO Y PLANEACIÓN</t>
  </si>
  <si>
    <t>DIRECCIÓN EJECUTIVA DE ADMINISTRACIÓN JUDICIAL</t>
  </si>
  <si>
    <t>Gestionar las actividades relacionadas con los recursos financieros y presupuestales a través de la planeación, programación, ejecución, registro, seguimiento, control, análisis, evaluación y mejora para cumplir con los objetivos de la organización.</t>
  </si>
  <si>
    <r>
      <rPr>
        <b/>
        <sz val="10"/>
        <color theme="1"/>
        <rFont val="Arial"/>
        <family val="2"/>
      </rPr>
      <t>A9:</t>
    </r>
    <r>
      <rPr>
        <sz val="10"/>
        <color theme="1"/>
        <rFont val="Arial"/>
        <family val="2"/>
      </rPr>
      <t>Afrontar la implementación del trabajo virtual con ocasión a la pandemia, y no contar con una herramienta tecnológica para que operen los procedimientos de la dependencia  de manera óptima y oportuna.</t>
    </r>
  </si>
  <si>
    <t>Otros</t>
  </si>
  <si>
    <t>N/A</t>
  </si>
  <si>
    <r>
      <t xml:space="preserve">A12: </t>
    </r>
    <r>
      <rPr>
        <sz val="10"/>
        <color theme="1"/>
        <rFont val="Arial"/>
        <family val="2"/>
      </rPr>
      <t>Emergencia ambiental.</t>
    </r>
  </si>
  <si>
    <t xml:space="preserve">N/A
</t>
  </si>
  <si>
    <r>
      <rPr>
        <b/>
        <sz val="10"/>
        <rFont val="Arial"/>
        <family val="2"/>
      </rPr>
      <t>O5</t>
    </r>
    <r>
      <rPr>
        <sz val="10"/>
        <rFont val="Arial"/>
        <family val="2"/>
      </rPr>
      <t>: Mayor seguridad en las instalaciones de la Rama Judicial.</t>
    </r>
  </si>
  <si>
    <r>
      <rPr>
        <b/>
        <sz val="10"/>
        <rFont val="Arial"/>
        <family val="2"/>
      </rPr>
      <t>O6:</t>
    </r>
    <r>
      <rPr>
        <sz val="10"/>
        <rFont val="Arial"/>
        <family val="2"/>
      </rPr>
      <t xml:space="preserve"> Nuevas herramientas para trabajo colaborativo.</t>
    </r>
  </si>
  <si>
    <r>
      <rPr>
        <b/>
        <sz val="10"/>
        <rFont val="Arial"/>
        <family val="2"/>
      </rPr>
      <t>O7:</t>
    </r>
    <r>
      <rPr>
        <sz val="10"/>
        <rFont val="Arial"/>
        <family val="2"/>
      </rPr>
      <t xml:space="preserve"> Fortalecimiento de la autonomía de la Rama Judicial, fortalecimiento de la capacidad tecnológica y renovación informática, ampliación de personal.</t>
    </r>
  </si>
  <si>
    <r>
      <rPr>
        <b/>
        <sz val="10"/>
        <rFont val="Arial"/>
        <family val="2"/>
      </rPr>
      <t xml:space="preserve">O8: </t>
    </r>
    <r>
      <rPr>
        <sz val="10"/>
        <rFont val="Arial"/>
        <family val="2"/>
      </rPr>
      <t xml:space="preserve"> Fortalecimiento de la legislación ambiental, planes de recuperación ambiental, proyectos de reforestación, uso racional de los recursos naturales.</t>
    </r>
  </si>
  <si>
    <r>
      <rPr>
        <b/>
        <sz val="10"/>
        <color theme="1" tint="4.9989318521683403E-2"/>
        <rFont val="Arial"/>
        <family val="2"/>
      </rPr>
      <t>A2:</t>
    </r>
    <r>
      <rPr>
        <sz val="10"/>
        <color theme="1" tint="4.9989318521683403E-2"/>
        <rFont val="Arial"/>
        <family val="2"/>
      </rPr>
      <t xml:space="preserve"> Nueva legislación que impactan el quehacer normal de las diferentes instancias de la Rama Judicial.</t>
    </r>
  </si>
  <si>
    <r>
      <rPr>
        <b/>
        <sz val="10"/>
        <color theme="1" tint="4.9989318521683403E-2"/>
        <rFont val="Arial"/>
        <family val="2"/>
      </rPr>
      <t>A1</t>
    </r>
    <r>
      <rPr>
        <sz val="10"/>
        <color theme="1" tint="4.9989318521683403E-2"/>
        <rFont val="Arial"/>
        <family val="2"/>
      </rPr>
      <t xml:space="preserve">: Eliminación del Proceso por reforma a la Justicia.
</t>
    </r>
  </si>
  <si>
    <r>
      <rPr>
        <b/>
        <sz val="10"/>
        <color theme="1" tint="4.9989318521683403E-2"/>
        <rFont val="Arial"/>
        <family val="2"/>
      </rPr>
      <t>A3:</t>
    </r>
    <r>
      <rPr>
        <sz val="10"/>
        <color theme="1" tint="4.9989318521683403E-2"/>
        <rFont val="Arial"/>
        <family val="2"/>
      </rPr>
      <t xml:space="preserve"> Reforma a la Justicia</t>
    </r>
  </si>
  <si>
    <r>
      <rPr>
        <b/>
        <sz val="10"/>
        <color rgb="FF000000"/>
        <rFont val="Arial"/>
        <family val="2"/>
      </rPr>
      <t xml:space="preserve">O1: </t>
    </r>
    <r>
      <rPr>
        <sz val="10"/>
        <color rgb="FF000000"/>
        <rFont val="Arial"/>
        <family val="2"/>
      </rPr>
      <t xml:space="preserve">Expedición de la Ley del Plan Nacional de Desarrollo que contiene el Plan Sectorial de Desarrollo de la Rama Judicial.
</t>
    </r>
  </si>
  <si>
    <r>
      <rPr>
        <b/>
        <sz val="10"/>
        <color rgb="FF000000"/>
        <rFont val="Arial"/>
        <family val="2"/>
      </rPr>
      <t xml:space="preserve">O2: </t>
    </r>
    <r>
      <rPr>
        <sz val="10"/>
        <color rgb="FF000000"/>
        <rFont val="Arial"/>
        <family val="2"/>
      </rPr>
      <t>Fortalecimiento Institucional</t>
    </r>
  </si>
  <si>
    <r>
      <rPr>
        <b/>
        <sz val="10"/>
        <color theme="1"/>
        <rFont val="Arial"/>
        <family val="2"/>
      </rPr>
      <t xml:space="preserve">A4: </t>
    </r>
    <r>
      <rPr>
        <sz val="10"/>
        <color theme="1"/>
        <rFont val="Arial"/>
        <family val="2"/>
      </rPr>
      <t xml:space="preserve">Recortes presupuestales de partidas inicialmente apropiadas.
</t>
    </r>
  </si>
  <si>
    <r>
      <rPr>
        <b/>
        <sz val="10"/>
        <color theme="1"/>
        <rFont val="Arial"/>
        <family val="2"/>
      </rPr>
      <t xml:space="preserve">A5: </t>
    </r>
    <r>
      <rPr>
        <sz val="10"/>
        <color theme="1"/>
        <rFont val="Arial"/>
        <family val="2"/>
      </rPr>
      <t>Apropiación presupuestal asignada por el Estado a través de MINHACIENDA, por menor valor al programado en el Anteproyecto de Presupuesto de la Rama Judicial.</t>
    </r>
  </si>
  <si>
    <r>
      <rPr>
        <b/>
        <sz val="10"/>
        <rFont val="Arial"/>
        <family val="2"/>
      </rPr>
      <t xml:space="preserve">O3: </t>
    </r>
    <r>
      <rPr>
        <sz val="10"/>
        <rFont val="Arial"/>
        <family val="2"/>
      </rPr>
      <t xml:space="preserve">Asignación anual de presupuestos de inversión y funcionamiento por parte del Gobierno Nacional.
</t>
    </r>
  </si>
  <si>
    <r>
      <rPr>
        <b/>
        <sz val="10"/>
        <rFont val="Arial"/>
        <family val="2"/>
      </rPr>
      <t>O4:</t>
    </r>
    <r>
      <rPr>
        <sz val="10"/>
        <rFont val="Arial"/>
        <family val="2"/>
      </rPr>
      <t xml:space="preserve"> Ajustar y priorizar las necesidades de la Rama Judicial, al presupuesto asignado.</t>
    </r>
  </si>
  <si>
    <r>
      <rPr>
        <b/>
        <sz val="10"/>
        <color theme="1"/>
        <rFont val="Arial"/>
        <family val="2"/>
      </rPr>
      <t>A6:</t>
    </r>
    <r>
      <rPr>
        <sz val="10"/>
        <color theme="1"/>
        <rFont val="Arial"/>
        <family val="2"/>
      </rPr>
      <t xml:space="preserve"> Orden público.
</t>
    </r>
  </si>
  <si>
    <r>
      <rPr>
        <b/>
        <sz val="10"/>
        <color theme="1"/>
        <rFont val="Arial"/>
        <family val="2"/>
      </rPr>
      <t>A7:</t>
    </r>
    <r>
      <rPr>
        <sz val="10"/>
        <color theme="1"/>
        <rFont val="Arial"/>
        <family val="2"/>
      </rPr>
      <t xml:space="preserve"> Emergencia sanitaria.</t>
    </r>
  </si>
  <si>
    <r>
      <rPr>
        <b/>
        <sz val="10"/>
        <color theme="1"/>
        <rFont val="Arial"/>
        <family val="2"/>
      </rPr>
      <t>A8:</t>
    </r>
    <r>
      <rPr>
        <sz val="10"/>
        <color theme="1"/>
        <rFont val="Arial"/>
        <family val="2"/>
      </rPr>
      <t>Actos delictivos cometidos por usuarios del servicio, contratistas y/o autoridades públicas.</t>
    </r>
  </si>
  <si>
    <r>
      <rPr>
        <b/>
        <sz val="10"/>
        <color theme="1"/>
        <rFont val="Arial"/>
        <family val="2"/>
      </rPr>
      <t xml:space="preserve">A10: </t>
    </r>
    <r>
      <rPr>
        <sz val="10"/>
        <color theme="1"/>
        <rFont val="Arial"/>
        <family val="2"/>
      </rPr>
      <t xml:space="preserve">Modificación  Constitucional que reestructure la Rama Judicial.
</t>
    </r>
  </si>
  <si>
    <r>
      <rPr>
        <b/>
        <sz val="10"/>
        <color theme="1"/>
        <rFont val="Arial"/>
        <family val="2"/>
      </rPr>
      <t xml:space="preserve">A11: </t>
    </r>
    <r>
      <rPr>
        <sz val="10"/>
        <color theme="1"/>
        <rFont val="Arial"/>
        <family val="2"/>
      </rPr>
      <t xml:space="preserve"> Nuevas disposiciones legales con ocasión de la pandemia que afecten el ritmo de trabajo, la carga laboral, ampliar más tiempo de dedicación al trabajo y la tramitología que no permite el avance de los procesos.</t>
    </r>
  </si>
  <si>
    <r>
      <rPr>
        <b/>
        <sz val="10"/>
        <color theme="1" tint="4.9989318521683403E-2"/>
        <rFont val="Arial"/>
        <family val="2"/>
      </rPr>
      <t xml:space="preserve">D1: </t>
    </r>
    <r>
      <rPr>
        <sz val="10"/>
        <color theme="1" tint="4.9989318521683403E-2"/>
        <rFont val="Arial"/>
        <family val="2"/>
      </rPr>
      <t>No hay trabajo en equipo de integridad institucional en la Unidad.</t>
    </r>
  </si>
  <si>
    <r>
      <rPr>
        <b/>
        <sz val="10"/>
        <color theme="1"/>
        <rFont val="Arial"/>
        <family val="2"/>
      </rPr>
      <t xml:space="preserve">D2: </t>
    </r>
    <r>
      <rPr>
        <sz val="10"/>
        <color theme="1"/>
        <rFont val="Arial"/>
        <family val="2"/>
      </rPr>
      <t>La planeación institucional no se cumple al 100%..</t>
    </r>
  </si>
  <si>
    <r>
      <rPr>
        <b/>
        <sz val="10"/>
        <color theme="1"/>
        <rFont val="Arial"/>
        <family val="2"/>
      </rPr>
      <t xml:space="preserve">D3: </t>
    </r>
    <r>
      <rPr>
        <sz val="10"/>
        <color theme="1"/>
        <rFont val="Arial"/>
        <family val="2"/>
      </rPr>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r>
  </si>
  <si>
    <r>
      <rPr>
        <b/>
        <sz val="10"/>
        <rFont val="Arial"/>
        <family val="2"/>
      </rPr>
      <t xml:space="preserve">F1: </t>
    </r>
    <r>
      <rPr>
        <sz val="10"/>
        <rFont val="Arial"/>
        <family val="2"/>
      </rPr>
      <t>Liderazgo Institucional.</t>
    </r>
  </si>
  <si>
    <r>
      <rPr>
        <b/>
        <sz val="10"/>
        <color theme="1"/>
        <rFont val="Arial"/>
        <family val="2"/>
      </rPr>
      <t xml:space="preserve">F2: </t>
    </r>
    <r>
      <rPr>
        <sz val="10"/>
        <color theme="1"/>
        <rFont val="Arial"/>
        <family val="2"/>
      </rPr>
      <t>Trabajo en equipo al interior de grupos de trabajo.</t>
    </r>
  </si>
  <si>
    <r>
      <rPr>
        <b/>
        <sz val="10"/>
        <color theme="1"/>
        <rFont val="Arial"/>
        <family val="2"/>
      </rPr>
      <t xml:space="preserve">F3: </t>
    </r>
    <r>
      <rPr>
        <sz val="10"/>
        <color theme="1"/>
        <rFont val="Arial"/>
        <family val="2"/>
      </rPr>
      <t xml:space="preserve">Personal competente, comprometido y con sentido de pertenencia por la Entidad. </t>
    </r>
  </si>
  <si>
    <r>
      <rPr>
        <b/>
        <sz val="10"/>
        <color theme="1"/>
        <rFont val="Arial"/>
        <family val="2"/>
      </rPr>
      <t xml:space="preserve">D4: </t>
    </r>
    <r>
      <rPr>
        <sz val="10"/>
        <color theme="1"/>
        <rFont val="Arial"/>
        <family val="2"/>
      </rPr>
      <t>Pocos recursos financieros transferidos desde el gobierno nacional.</t>
    </r>
  </si>
  <si>
    <r>
      <rPr>
        <b/>
        <sz val="10"/>
        <color theme="1"/>
        <rFont val="Arial"/>
        <family val="2"/>
      </rPr>
      <t xml:space="preserve">D5: </t>
    </r>
    <r>
      <rPr>
        <sz val="10"/>
        <color theme="1"/>
        <rFont val="Arial"/>
        <family val="2"/>
      </rPr>
      <t>No hay recursos de inversión.</t>
    </r>
  </si>
  <si>
    <r>
      <rPr>
        <b/>
        <sz val="10"/>
        <color theme="1"/>
        <rFont val="Arial"/>
        <family val="2"/>
      </rPr>
      <t>D6:</t>
    </r>
    <r>
      <rPr>
        <sz val="10"/>
        <color theme="1"/>
        <rFont val="Arial"/>
        <family val="2"/>
      </rPr>
      <t>Los Jueces les da miedo, pereza prescribir depósitos judiciales que cumplen requisitos.</t>
    </r>
  </si>
  <si>
    <r>
      <rPr>
        <b/>
        <sz val="10"/>
        <color theme="1"/>
        <rFont val="Arial"/>
        <family val="2"/>
      </rPr>
      <t xml:space="preserve">D7: </t>
    </r>
    <r>
      <rPr>
        <sz val="10"/>
        <color theme="1"/>
        <rFont val="Arial"/>
        <family val="2"/>
      </rPr>
      <t>Aumento en solicitudes de modificaciones y  autorizaciones presupuestales  (Traslados, adición y reducción,  autorizaciones (Vigencias futuras) y demás ajustes al Presupuesto de Funcionamiento e Inversión de la Rama Judicial.</t>
    </r>
  </si>
  <si>
    <r>
      <rPr>
        <b/>
        <sz val="10"/>
        <color theme="1"/>
        <rFont val="Arial"/>
        <family val="2"/>
      </rPr>
      <t xml:space="preserve">D8: </t>
    </r>
    <r>
      <rPr>
        <sz val="10"/>
        <color theme="1"/>
        <rFont val="Arial"/>
        <family val="2"/>
      </rPr>
      <t>No contar con suficiente información para generar la elaboración del anteproyecto de presupuesto, Plan Operativo Anual de Inversión POAI y Marco de Gasto de Mediano Plazo MMGMP.</t>
    </r>
  </si>
  <si>
    <r>
      <rPr>
        <b/>
        <sz val="10"/>
        <color theme="1"/>
        <rFont val="Arial"/>
        <family val="2"/>
      </rPr>
      <t xml:space="preserve">D9: </t>
    </r>
    <r>
      <rPr>
        <sz val="10"/>
        <color theme="1"/>
        <rFont val="Arial"/>
        <family val="2"/>
      </rPr>
      <t>Necesidades de la Rama Judicial que superan la apropiación presupuestal.</t>
    </r>
  </si>
  <si>
    <r>
      <rPr>
        <b/>
        <sz val="10"/>
        <rFont val="Arial"/>
        <family val="2"/>
      </rPr>
      <t>D10:</t>
    </r>
    <r>
      <rPr>
        <sz val="10"/>
        <rFont val="Arial"/>
        <family val="2"/>
      </rPr>
      <t>No hay suficiente personal para atender los temas administrativos de la Unidad.</t>
    </r>
  </si>
  <si>
    <r>
      <rPr>
        <b/>
        <sz val="10"/>
        <rFont val="Arial"/>
        <family val="2"/>
      </rPr>
      <t xml:space="preserve">D11: </t>
    </r>
    <r>
      <rPr>
        <sz val="10"/>
        <rFont val="Arial"/>
        <family val="2"/>
      </rPr>
      <t>Débil salud ocupacional de la Rama Judicial.</t>
    </r>
  </si>
  <si>
    <r>
      <rPr>
        <b/>
        <sz val="10"/>
        <rFont val="Arial"/>
        <family val="2"/>
      </rPr>
      <t xml:space="preserve">D12: </t>
    </r>
    <r>
      <rPr>
        <sz val="10"/>
        <rFont val="Arial"/>
        <family val="2"/>
      </rPr>
      <t>No se tiene en cuenta la seguridad de los empleados.</t>
    </r>
  </si>
  <si>
    <r>
      <rPr>
        <b/>
        <sz val="10"/>
        <rFont val="Arial"/>
        <family val="2"/>
      </rPr>
      <t xml:space="preserve">D13: </t>
    </r>
    <r>
      <rPr>
        <sz val="10"/>
        <rFont val="Arial"/>
        <family val="2"/>
      </rPr>
      <t>No hay manual de funciones definidos y perfiles mal hechos.</t>
    </r>
  </si>
  <si>
    <r>
      <rPr>
        <b/>
        <sz val="10"/>
        <rFont val="Arial"/>
        <family val="2"/>
      </rPr>
      <t>D14:</t>
    </r>
    <r>
      <rPr>
        <sz val="10"/>
        <rFont val="Arial"/>
        <family val="2"/>
      </rPr>
      <t>No se tiene en cuenta la Salud mental de los empleados en el trabajo en casa.</t>
    </r>
  </si>
  <si>
    <r>
      <t xml:space="preserve">D15: </t>
    </r>
    <r>
      <rPr>
        <sz val="10"/>
        <rFont val="Arial"/>
        <family val="2"/>
      </rPr>
      <t>Inducción, orientación y capacitación.</t>
    </r>
  </si>
  <si>
    <r>
      <rPr>
        <b/>
        <sz val="10"/>
        <rFont val="Arial"/>
        <family val="2"/>
      </rPr>
      <t xml:space="preserve">D16: </t>
    </r>
    <r>
      <rPr>
        <sz val="10"/>
        <rFont val="Arial"/>
        <family val="2"/>
      </rPr>
      <t xml:space="preserve">Manual de funciones por cargos desactualizado que no corresponde a las funciones que se ejecutan en la operación propia de la Unidad de Planeación.   </t>
    </r>
  </si>
  <si>
    <r>
      <rPr>
        <b/>
        <sz val="10"/>
        <color rgb="FF000000"/>
        <rFont val="Arial"/>
        <family val="2"/>
      </rPr>
      <t xml:space="preserve">D17: </t>
    </r>
    <r>
      <rPr>
        <sz val="10"/>
        <color rgb="FF000000"/>
        <rFont val="Arial"/>
        <family val="2"/>
      </rPr>
      <t>Aumentar, organizar, distribuir y compartir el conocimiento entre todos los empleados, para que la Unidad pueda crear y difundir información vital de una manera sistemática y eficiente con el fin de lograr un mejor desempeño en las dependencias y mejorar sus ventajas competitivas.</t>
    </r>
  </si>
  <si>
    <r>
      <rPr>
        <b/>
        <sz val="10"/>
        <color rgb="FF000000"/>
        <rFont val="Arial"/>
        <family val="2"/>
      </rPr>
      <t>D18:</t>
    </r>
    <r>
      <rPr>
        <sz val="10"/>
        <color rgb="FF000000"/>
        <rFont val="Arial"/>
        <family val="2"/>
      </rPr>
      <t>Estabilidad y potencia del internet, dificulta entre otros, el trabajo de la División de Programación Presupuestal en el Sistema Integrado de Información Financiera –SIIF Nación que es de obligatoria utilización.</t>
    </r>
  </si>
  <si>
    <r>
      <rPr>
        <b/>
        <sz val="10"/>
        <color rgb="FF000000"/>
        <rFont val="Arial"/>
        <family val="2"/>
      </rPr>
      <t xml:space="preserve">D19: </t>
    </r>
    <r>
      <rPr>
        <sz val="10"/>
        <color rgb="FF000000"/>
        <rFont val="Arial"/>
        <family val="2"/>
      </rPr>
      <t>Dificultades en la aplicación de las herramientas tecnológicas por las limitaciones de tiempo para participar en las actividades de capacitación, actualización y continuar con las labores administrativas del día a día que son propias y de competencia, sumadas a actividadades adicionales.</t>
    </r>
  </si>
  <si>
    <r>
      <rPr>
        <b/>
        <sz val="10"/>
        <color rgb="FF000000"/>
        <rFont val="Arial"/>
        <family val="2"/>
      </rPr>
      <t>D20:</t>
    </r>
    <r>
      <rPr>
        <sz val="10"/>
        <color rgb="FF000000"/>
        <rFont val="Arial"/>
        <family val="2"/>
      </rPr>
      <t>Atraso tecnológico.</t>
    </r>
  </si>
  <si>
    <r>
      <rPr>
        <b/>
        <sz val="10"/>
        <color rgb="FF000000"/>
        <rFont val="Arial"/>
        <family val="2"/>
      </rPr>
      <t xml:space="preserve">D21: </t>
    </r>
    <r>
      <rPr>
        <sz val="10"/>
        <color rgb="FF000000"/>
        <rFont val="Arial"/>
        <family val="2"/>
      </rPr>
      <t>Poco soporte.</t>
    </r>
  </si>
  <si>
    <r>
      <rPr>
        <b/>
        <sz val="10"/>
        <color rgb="FF000000"/>
        <rFont val="Arial"/>
        <family val="2"/>
      </rPr>
      <t xml:space="preserve">D22: </t>
    </r>
    <r>
      <rPr>
        <sz val="10"/>
        <color rgb="FF000000"/>
        <rFont val="Arial"/>
        <family val="2"/>
      </rPr>
      <t>Insuficiente tecnología.</t>
    </r>
  </si>
  <si>
    <r>
      <rPr>
        <b/>
        <sz val="10"/>
        <color rgb="FF000000"/>
        <rFont val="Arial"/>
        <family val="2"/>
      </rPr>
      <t xml:space="preserve">D23: </t>
    </r>
    <r>
      <rPr>
        <sz val="10"/>
        <color rgb="FF000000"/>
        <rFont val="Arial"/>
        <family val="2"/>
      </rPr>
      <t>No se cuenta con un software para los procedimientos de la División de Programación Presupuestal, lo que genera que las tareas se realicen de manera manual en archivos excel y por ende la generación de errores e impresiones, desgaste administrativo por la duplicidad de actividades y la no oportunidad en los tiempos de presentación de informes.</t>
    </r>
  </si>
  <si>
    <r>
      <rPr>
        <b/>
        <sz val="10"/>
        <color rgb="FF000000"/>
        <rFont val="Arial"/>
        <family val="2"/>
      </rPr>
      <t xml:space="preserve">D24: </t>
    </r>
    <r>
      <rPr>
        <sz val="10"/>
        <color rgb="FF000000"/>
        <rFont val="Arial"/>
        <family val="2"/>
      </rPr>
      <t xml:space="preserve">La División de Estudios y Evaluciones no dispone de un software para la revisión,seguimiento y evaluación de los planes de seguimiento de las auditorias de Control Interno.  </t>
    </r>
  </si>
  <si>
    <r>
      <rPr>
        <b/>
        <sz val="10"/>
        <color rgb="FF000000"/>
        <rFont val="Arial"/>
        <family val="2"/>
      </rPr>
      <t>D25:</t>
    </r>
    <r>
      <rPr>
        <sz val="10"/>
        <color rgb="FF000000"/>
        <rFont val="Arial"/>
        <family val="2"/>
      </rPr>
      <t>Acuerdos desactualizados.</t>
    </r>
  </si>
  <si>
    <r>
      <rPr>
        <b/>
        <sz val="10"/>
        <color rgb="FF000000"/>
        <rFont val="Arial"/>
        <family val="2"/>
      </rPr>
      <t xml:space="preserve">D26: </t>
    </r>
    <r>
      <rPr>
        <sz val="10"/>
        <color rgb="FF000000"/>
        <rFont val="Arial"/>
        <family val="2"/>
      </rPr>
      <t>Formatos desactualizados.</t>
    </r>
  </si>
  <si>
    <r>
      <rPr>
        <b/>
        <sz val="10"/>
        <color rgb="FF000000"/>
        <rFont val="Arial"/>
        <family val="2"/>
      </rPr>
      <t xml:space="preserve">D27: </t>
    </r>
    <r>
      <rPr>
        <sz val="10"/>
        <color rgb="FF000000"/>
        <rFont val="Arial"/>
        <family val="2"/>
      </rPr>
      <t>Falta documentación de procedimientos, la aplicabilidad y actualización estricta de los existentes. Desconocimiento de documentos estratégicos, instructivos y guías, por lo que la información esta centralizada en pocos y de desconocimiento de varios, lo que genera que no se percibe mejora en los procesos (Falta socializar: Planes de acción, la Planeación estrategica de la Entidad, el Plan Sectorial de Desarrollo, matrices de Riesgos, tableros de control</t>
    </r>
  </si>
  <si>
    <r>
      <rPr>
        <b/>
        <sz val="10"/>
        <color rgb="FF000000"/>
        <rFont val="Arial"/>
        <family val="2"/>
      </rPr>
      <t xml:space="preserve">D28: </t>
    </r>
    <r>
      <rPr>
        <sz val="10"/>
        <color rgb="FF000000"/>
        <rFont val="Arial"/>
        <family val="2"/>
      </rPr>
      <t>Insuficiente infraestructura física.</t>
    </r>
  </si>
  <si>
    <r>
      <rPr>
        <b/>
        <sz val="10"/>
        <color rgb="FF000000"/>
        <rFont val="Arial"/>
        <family val="2"/>
      </rPr>
      <t xml:space="preserve">D29: </t>
    </r>
    <r>
      <rPr>
        <sz val="10"/>
        <color rgb="FF000000"/>
        <rFont val="Arial"/>
        <family val="2"/>
      </rPr>
      <t>Inmuebles que no son propiedad de la Rama Judicial.</t>
    </r>
  </si>
  <si>
    <r>
      <rPr>
        <b/>
        <sz val="10"/>
        <color rgb="FF000000"/>
        <rFont val="Arial"/>
        <family val="2"/>
      </rPr>
      <t xml:space="preserve">D30: </t>
    </r>
    <r>
      <rPr>
        <sz val="10"/>
        <color rgb="FF000000"/>
        <rFont val="Arial"/>
        <family val="2"/>
      </rPr>
      <t>Oficinas incómodas con poco espacio, y luminosidad.</t>
    </r>
  </si>
  <si>
    <r>
      <rPr>
        <b/>
        <sz val="10"/>
        <color rgb="FF000000"/>
        <rFont val="Arial"/>
        <family val="2"/>
      </rPr>
      <t xml:space="preserve">D31: </t>
    </r>
    <r>
      <rPr>
        <sz val="10"/>
        <color rgb="FF000000"/>
        <rFont val="Arial"/>
        <family val="2"/>
      </rPr>
      <t>Muebles y enseres viejos y poco funcionales.</t>
    </r>
  </si>
  <si>
    <r>
      <rPr>
        <b/>
        <sz val="10"/>
        <color rgb="FF000000"/>
        <rFont val="Arial"/>
        <family val="2"/>
      </rPr>
      <t xml:space="preserve">D32: </t>
    </r>
    <r>
      <rPr>
        <sz val="10"/>
        <color rgb="FF000000"/>
        <rFont val="Arial"/>
        <family val="2"/>
      </rPr>
      <t>Insuficientes elementos de trabajo.</t>
    </r>
  </si>
  <si>
    <r>
      <rPr>
        <b/>
        <sz val="10"/>
        <color rgb="FF000000"/>
        <rFont val="Arial"/>
        <family val="2"/>
      </rPr>
      <t xml:space="preserve">D33: </t>
    </r>
    <r>
      <rPr>
        <sz val="10"/>
        <color rgb="FF000000"/>
        <rFont val="Arial"/>
        <family val="2"/>
      </rPr>
      <t xml:space="preserve">Actualmente el trabajo virtual desde casa, genera mayor estrés, dado por los retrabajos y labores manuales repetitivas por falta de un software que apoye la generación de reportes automáticos, falta de impresoras  que hacen que se tenga que transcribir en cuadernos la información que fluye por el sistema en formatos dificiles de copiar en medio tecnológico y que requieren consolidar, tales como datos númericos, cifras, etc., equipos desactualizados, entre otras herramentas básicas. </t>
    </r>
  </si>
  <si>
    <r>
      <rPr>
        <b/>
        <sz val="10"/>
        <color rgb="FF000000"/>
        <rFont val="Arial"/>
        <family val="2"/>
      </rPr>
      <t xml:space="preserve">D34: </t>
    </r>
    <r>
      <rPr>
        <sz val="10"/>
        <color rgb="FF000000"/>
        <rFont val="Arial"/>
        <family val="2"/>
      </rPr>
      <t xml:space="preserve">Falta comunicación asertiva, claridad en las instrucciones que se transmiten, omisiones en la información transmitida, falta de socialización de temas de interés común, se presuma que se conocen temas y se asignen tareas sin haber recibido la transferencia de conocimiento. Instrucciones vía WhatsApp en horarios no laborales.    
</t>
    </r>
  </si>
  <si>
    <r>
      <rPr>
        <b/>
        <sz val="10"/>
        <color rgb="FF000000"/>
        <rFont val="Arial"/>
        <family val="2"/>
      </rPr>
      <t>D35</t>
    </r>
    <r>
      <rPr>
        <sz val="10"/>
        <color rgb="FF000000"/>
        <rFont val="Arial"/>
        <family val="2"/>
      </rPr>
      <t xml:space="preserve">: Internet intermitente, insuficiencia en soporte plataforma Teams (aprendizaje empirico-practica-error), una sola herramienta de comunicación, recarga por volumen correos corporativos institucionales con variedad de temas, no hay teléfonos moviles corporativos para comunicación rápida. </t>
    </r>
  </si>
  <si>
    <r>
      <rPr>
        <b/>
        <sz val="10"/>
        <color rgb="FF000000"/>
        <rFont val="Arial"/>
        <family val="2"/>
      </rPr>
      <t xml:space="preserve">D36: </t>
    </r>
    <r>
      <rPr>
        <sz val="10"/>
        <color rgb="FF000000"/>
        <rFont val="Arial"/>
        <family val="2"/>
      </rPr>
      <t>La carencia de desarrollo de proyectos estratégicos que permitan afrontar las emergencias que se susciten e impidan el normal desarrollo de la Gestión Financiera y Presupuestal</t>
    </r>
  </si>
  <si>
    <r>
      <rPr>
        <b/>
        <sz val="10"/>
        <color theme="1"/>
        <rFont val="Arial"/>
        <family val="2"/>
      </rPr>
      <t xml:space="preserve">F4: </t>
    </r>
    <r>
      <rPr>
        <sz val="10"/>
        <color theme="1"/>
        <rFont val="Arial"/>
        <family val="2"/>
      </rPr>
      <t>Los recursos se invierten correctamente.</t>
    </r>
  </si>
  <si>
    <r>
      <t xml:space="preserve">F5: </t>
    </r>
    <r>
      <rPr>
        <sz val="10"/>
        <color theme="1"/>
        <rFont val="Arial"/>
        <family val="2"/>
      </rPr>
      <t>Hay eficiencia en el gasto de la Rama Judicial.</t>
    </r>
  </si>
  <si>
    <r>
      <rPr>
        <b/>
        <sz val="10"/>
        <color theme="1"/>
        <rFont val="Arial"/>
        <family val="2"/>
      </rPr>
      <t xml:space="preserve">F6: </t>
    </r>
    <r>
      <rPr>
        <sz val="10"/>
        <color theme="1"/>
        <rFont val="Arial"/>
        <family val="2"/>
      </rPr>
      <t>Seguimiento mensual a la ejecución presupuestal de los proyectos de inversión y funcionamiento.</t>
    </r>
  </si>
  <si>
    <r>
      <rPr>
        <b/>
        <sz val="10"/>
        <color theme="1"/>
        <rFont val="Arial"/>
        <family val="2"/>
      </rPr>
      <t xml:space="preserve">F7: </t>
    </r>
    <r>
      <rPr>
        <sz val="10"/>
        <color theme="1"/>
        <rFont val="Arial"/>
        <family val="2"/>
      </rPr>
      <t>Credibilidad en el trabajo.</t>
    </r>
  </si>
  <si>
    <r>
      <rPr>
        <b/>
        <sz val="10"/>
        <color theme="1"/>
        <rFont val="Arial"/>
        <family val="2"/>
      </rPr>
      <t xml:space="preserve">F8: </t>
    </r>
    <r>
      <rPr>
        <sz val="10"/>
        <color theme="1"/>
        <rFont val="Arial"/>
        <family val="2"/>
      </rPr>
      <t>Profesionalismo y ética del personal de la Unidad de Presupuesto.</t>
    </r>
  </si>
  <si>
    <r>
      <rPr>
        <b/>
        <sz val="10"/>
        <color theme="1"/>
        <rFont val="Arial"/>
        <family val="2"/>
      </rPr>
      <t xml:space="preserve">F9: </t>
    </r>
    <r>
      <rPr>
        <sz val="10"/>
        <color theme="1"/>
        <rFont val="Arial"/>
        <family val="2"/>
      </rPr>
      <t>Personal preparado y responsable.</t>
    </r>
  </si>
  <si>
    <r>
      <rPr>
        <b/>
        <sz val="10"/>
        <color theme="1"/>
        <rFont val="Arial"/>
        <family val="2"/>
      </rPr>
      <t xml:space="preserve">F10: </t>
    </r>
    <r>
      <rPr>
        <sz val="10"/>
        <color theme="1"/>
        <rFont val="Arial"/>
        <family val="2"/>
      </rPr>
      <t>Creación de cargos nuevos.</t>
    </r>
  </si>
  <si>
    <r>
      <t xml:space="preserve">F11: </t>
    </r>
    <r>
      <rPr>
        <sz val="10"/>
        <color theme="1"/>
        <rFont val="Arial"/>
        <family val="2"/>
      </rPr>
      <t xml:space="preserve"> Interés en la mejora continua.</t>
    </r>
  </si>
  <si>
    <r>
      <rPr>
        <b/>
        <sz val="10"/>
        <color theme="1"/>
        <rFont val="Arial"/>
        <family val="2"/>
      </rPr>
      <t xml:space="preserve">F12: </t>
    </r>
    <r>
      <rPr>
        <sz val="10"/>
        <color theme="1"/>
        <rFont val="Arial"/>
        <family val="2"/>
      </rPr>
      <t>Oportunidad para Programar un Plan de Capacitación que incluya la inducción y actualización de personal.</t>
    </r>
  </si>
  <si>
    <r>
      <rPr>
        <b/>
        <sz val="10"/>
        <color theme="1"/>
        <rFont val="Arial"/>
        <family val="2"/>
      </rPr>
      <t xml:space="preserve">F13: </t>
    </r>
    <r>
      <rPr>
        <sz val="10"/>
        <color theme="1"/>
        <rFont val="Arial"/>
        <family val="2"/>
      </rPr>
      <t xml:space="preserve">Implementación de Acuerdos del Consejo Superior de la Judicatura  mediante los cuales se modifica la estructura de la Dirección Ejecutiva de Administración Judicia y se adopta el Manual Único de funciones de la Dirección Ejecutiva. </t>
    </r>
  </si>
  <si>
    <r>
      <rPr>
        <b/>
        <sz val="10"/>
        <color theme="1"/>
        <rFont val="Arial"/>
        <family val="2"/>
      </rPr>
      <t xml:space="preserve">F14: </t>
    </r>
    <r>
      <rPr>
        <sz val="10"/>
        <color theme="1"/>
        <rFont val="Arial"/>
        <family val="2"/>
      </rPr>
      <t>Implementación de herramientas tecnológicas para comunicación interna.</t>
    </r>
  </si>
  <si>
    <r>
      <rPr>
        <b/>
        <sz val="10"/>
        <color theme="1"/>
        <rFont val="Arial"/>
        <family val="2"/>
      </rPr>
      <t xml:space="preserve">F15: </t>
    </r>
    <r>
      <rPr>
        <sz val="10"/>
        <color theme="1"/>
        <rFont val="Arial"/>
        <family val="2"/>
      </rPr>
      <t>Apoyo Unidad de Informática para que se vincule a los procedimientos de la División de progrmación para la Unidad de Planeación.</t>
    </r>
  </si>
  <si>
    <r>
      <t xml:space="preserve"> </t>
    </r>
    <r>
      <rPr>
        <b/>
        <sz val="10"/>
        <color theme="1"/>
        <rFont val="Arial"/>
        <family val="2"/>
      </rPr>
      <t xml:space="preserve">F16: </t>
    </r>
    <r>
      <rPr>
        <sz val="10"/>
        <color theme="1"/>
        <rFont val="Arial"/>
        <family val="2"/>
      </rPr>
      <t xml:space="preserve">Implementacion software para la formulación  seguimiento y presentación de informes para los  planes de mejoramiento de la Unidades de las Unidades de la Direccción Ejecutiva y sus Direcciones Seccionales mediante convenio Interadministrativo con AGR.   </t>
    </r>
  </si>
  <si>
    <r>
      <t xml:space="preserve"> </t>
    </r>
    <r>
      <rPr>
        <b/>
        <sz val="10"/>
        <color theme="1"/>
        <rFont val="Arial"/>
        <family val="2"/>
      </rPr>
      <t xml:space="preserve">F17: </t>
    </r>
    <r>
      <rPr>
        <sz val="10"/>
        <color theme="1"/>
        <rFont val="Arial"/>
        <family val="2"/>
      </rPr>
      <t>Nueva tecnología para trabajo en casa (teams y zoom)</t>
    </r>
  </si>
  <si>
    <r>
      <rPr>
        <b/>
        <sz val="10"/>
        <color theme="1"/>
        <rFont val="Arial"/>
        <family val="2"/>
      </rPr>
      <t xml:space="preserve">F18: </t>
    </r>
    <r>
      <rPr>
        <sz val="10"/>
        <color theme="1"/>
        <rFont val="Arial"/>
        <family val="2"/>
      </rPr>
      <t>Documentación digitalizada.</t>
    </r>
  </si>
  <si>
    <r>
      <rPr>
        <b/>
        <sz val="10"/>
        <color theme="1"/>
        <rFont val="Arial"/>
        <family val="2"/>
      </rPr>
      <t xml:space="preserve">F19: </t>
    </r>
    <r>
      <rPr>
        <sz val="10"/>
        <color theme="1"/>
        <rFont val="Arial"/>
        <family val="2"/>
      </rPr>
      <t>Adecuación de espacios físicos para los empleados.</t>
    </r>
  </si>
  <si>
    <r>
      <rPr>
        <b/>
        <sz val="10"/>
        <color theme="1"/>
        <rFont val="Arial"/>
        <family val="2"/>
      </rPr>
      <t xml:space="preserve">F20: </t>
    </r>
    <r>
      <rPr>
        <sz val="10"/>
        <color theme="1"/>
        <rFont val="Arial"/>
        <family val="2"/>
      </rPr>
      <t>Dotación mensual y Adecuación de espacios físicos para los empleados.</t>
    </r>
  </si>
  <si>
    <r>
      <t xml:space="preserve">F21: </t>
    </r>
    <r>
      <rPr>
        <sz val="10"/>
        <color theme="1"/>
        <rFont val="Arial"/>
        <family val="2"/>
      </rPr>
      <t>efectivo uso de Teams.</t>
    </r>
  </si>
  <si>
    <r>
      <rPr>
        <b/>
        <sz val="10"/>
        <color theme="1"/>
        <rFont val="Arial"/>
        <family val="2"/>
      </rPr>
      <t xml:space="preserve">F22: </t>
    </r>
    <r>
      <rPr>
        <sz val="10"/>
        <color theme="1"/>
        <rFont val="Arial"/>
        <family val="2"/>
      </rPr>
      <t>herramientas internas de cada equipo de trabajo.</t>
    </r>
  </si>
  <si>
    <r>
      <t xml:space="preserve">F23: </t>
    </r>
    <r>
      <rPr>
        <sz val="10"/>
        <color theme="1"/>
        <rFont val="Arial"/>
        <family val="2"/>
      </rPr>
      <t>flujo de comunicación entre equipos de trabajo.</t>
    </r>
  </si>
  <si>
    <r>
      <t xml:space="preserve">F24: </t>
    </r>
    <r>
      <rPr>
        <sz val="10"/>
        <color theme="1"/>
        <rFont val="Arial"/>
        <family val="2"/>
      </rPr>
      <t>correo institucional.</t>
    </r>
  </si>
  <si>
    <r>
      <t xml:space="preserve">F25: </t>
    </r>
    <r>
      <rPr>
        <sz val="10"/>
        <color theme="1"/>
        <rFont val="Arial"/>
        <family val="2"/>
      </rPr>
      <t>Desarrollar y fortalecer las habilidades y competencias digitales, promover la gestión del cambio, el uso y apropiación de las TIC, así como el plan de comunicaciones.</t>
    </r>
  </si>
  <si>
    <r>
      <rPr>
        <b/>
        <sz val="10"/>
        <color rgb="FF000000"/>
        <rFont val="Arial"/>
        <family val="2"/>
      </rPr>
      <t xml:space="preserve">F26: </t>
    </r>
    <r>
      <rPr>
        <sz val="10"/>
        <color rgb="FF000000"/>
        <rFont val="Arial"/>
        <family val="2"/>
      </rPr>
      <t xml:space="preserve">Con la estructuración de la DEAJ y la creación del Equipo de Desarrollo de Software, se puede pensar en contar con desarrollos tecnològicos propios para suplir las necesidades de la dinámica de la Rama Judicial. (Se traslada al plan de acción) </t>
    </r>
  </si>
  <si>
    <t>Elaborar un documento técnico  para definir el sistema de seguimiento y evaluación institucional de la Rama Judicial.</t>
  </si>
  <si>
    <t xml:space="preserve">Capacitaciones- talleres en temas de planeación estrategica  para los proveedores de la información, requerida para el proceso.
</t>
  </si>
  <si>
    <t>Consolidar de manera  oportuna y amplia  en el Anteproyecto de Presupuesto,  las necesidades de las altas cortes y de las Seccionales de Administracion Judicial , tanto en funcionamiento como en Inversion. Incluye la elaboración del Plan Operativo Anual de Inversión POAI y el Marco de Gasto de Mediano Plazo MGMP.</t>
  </si>
  <si>
    <t>Asignar eficientemente los recursos a las Altas Cortes y Direcciones Seccionales, de acuerdo a sus necesidades e historico de gastos de años anteriores, respetando el presupuesto asignado por el Gobierno Nacional, con apoyo de plataforma tecnológica.</t>
  </si>
  <si>
    <t xml:space="preserve">Atender oportunamente los requerimientos de ajustes presupuestales de los gastos de funcionamiento e inversion, del nivel central y las Direcciones Seccionales, y tramitar ante el Ministerio de Hacienda los traslados presupuestales que se requieran. </t>
  </si>
  <si>
    <t>Adquirir e implementar software para sistematización de los procedimientos y fortalecer las habilidades y competencias digitales del personal para el el uso y apropiación de las TIC</t>
  </si>
  <si>
    <t>Diseñar y aplicar procedimientos, metodologías e indicadores de gestión para la evaluación y seguimiento de la actividad Administrativa y Financiera de la Dirección Ejecutiva y Direcciones Seccionales</t>
  </si>
  <si>
    <t>Supervisión de los contratos que le sea asignada, de conformidad con las normas vigentes y los procedimientos.</t>
  </si>
  <si>
    <t>Formulacion y seguimiento de planes de mejoramiento de las Unidades de la  Dirección Ejecutiva y sus Direcciones Seccionales, Auditorias de Control Interno.</t>
  </si>
  <si>
    <t>Elaboración y seguimiento de planes de mejoramiento para la Contraloria General de la Nación</t>
  </si>
  <si>
    <t xml:space="preserve">Documento Técnico y Matriz de Riesgos </t>
  </si>
  <si>
    <r>
      <t xml:space="preserve">Solicitud inclusión en el Plan de capacitaciones de la Escuela Judicial </t>
    </r>
    <r>
      <rPr>
        <i/>
        <sz val="10"/>
        <color rgb="FF000000"/>
        <rFont val="Arial"/>
        <family val="2"/>
      </rPr>
      <t>"Rodrigo Lara Bonilla"</t>
    </r>
    <r>
      <rPr>
        <sz val="10"/>
        <color rgb="FF000000"/>
        <rFont val="Arial"/>
        <family val="2"/>
      </rPr>
      <t>. (Perfeccionamiento de competenciasy habilidades al interior de los servidores judiciales)</t>
    </r>
  </si>
  <si>
    <t>Plan de Acción y Plan de riesgos (D3, porque el factor identificado  puede afectar el cumplimiento de objetivos y del servicio)</t>
  </si>
  <si>
    <t>Plan de Acción.</t>
  </si>
  <si>
    <t>Se traslada a plan de acción</t>
  </si>
  <si>
    <t>Plan de acción</t>
  </si>
  <si>
    <t xml:space="preserve">Matriz de Riesgos. </t>
  </si>
  <si>
    <t xml:space="preserve">Plan de Acción. </t>
  </si>
  <si>
    <t>Plan de acción.</t>
  </si>
  <si>
    <t>3,7,16</t>
  </si>
  <si>
    <t>Insuficiente información para elaborarlos planes financieros</t>
  </si>
  <si>
    <t>Emitir circulares, instructivos, guías y formatos, para la captura de la información y hacer uso de los correos corporativos.</t>
  </si>
  <si>
    <t>Hurto de dinero y perdida de cheques</t>
  </si>
  <si>
    <t xml:space="preserve">Pérdida de dinero o cheques en las cuentas de la Rama Judicial </t>
  </si>
  <si>
    <t>Reserva, control y custodia en el manejo de las claves, chequeras, mecanismos electrónicos de autenticación, cajas fuertes, portal virtual, cajas menores; por parte de todos los servidores judiciales responsables del manejo de recursos en virtud de las funciones asignada.</t>
  </si>
  <si>
    <t>Registro de los datos de las cuentas bancarias en los actos administrativos de la ordenación del gasto, así como la formalidad en la autorización de endosos de factura y cesión de contrato.</t>
  </si>
  <si>
    <t>Reglamentación SIIF y medidas de seguridad</t>
  </si>
  <si>
    <t>Control dual para transacciones electrónicas.</t>
  </si>
  <si>
    <t xml:space="preserve">Asignación del rol de administrador de los portales bancarios </t>
  </si>
  <si>
    <t>Incumplimiento en obligaciones</t>
  </si>
  <si>
    <t xml:space="preserve">Incumplir las fechas de pago por obligaciones tributarias, planillas de seguridad social </t>
  </si>
  <si>
    <t>Establecer un cronograma y cumplir con los tiempos para la elaboración, verificación y pago de las declaraciones y de Seguridad Social</t>
  </si>
  <si>
    <t>Tener y capacitar a dos empleados en la División de Tesorería, capacitados en el manejo de portales empresariales y el pago de las declaraciones tributarias y de seguridad social.</t>
  </si>
  <si>
    <t xml:space="preserve">Descargar los soportes del SIIF Nación para verificar que aparezcan en estado trasmitido. </t>
  </si>
  <si>
    <t>Verificar la existencia  de partidas presupuestales previo  inicio de la cadena presupuestal</t>
  </si>
  <si>
    <t>No ejecución de recursos y permanencia de dinero en las cuentas de la Rama Judicial</t>
  </si>
  <si>
    <t xml:space="preserve">El porcentaje de Ejecución de los recursos debe ser mínimo del 95% y los días de permanencia en bancos debe ser de 5 días promedio </t>
  </si>
  <si>
    <t>Verificación por parte del perfil beneficiario cuenta del suministro de la cuenta bancaria del beneficiario de la información.</t>
  </si>
  <si>
    <t xml:space="preserve">Registro de la cuenta bancaria en el SIIF Nación </t>
  </si>
  <si>
    <t xml:space="preserve">Verificación de la información por parte de las Unidades o instancias que generan el proceso en instancias previas a las Divisiones de la Unidad de Presupuesto. </t>
  </si>
  <si>
    <t>Cumplimiento por parte de las Unidades o áreas ejecutoras del presupuesto de las directrices del SIIF Nación relacionada con pago a beneficiario final.</t>
  </si>
  <si>
    <t>Registro y pago equivocado</t>
  </si>
  <si>
    <t xml:space="preserve">Efectuar en el SIIF el registro del pago de un tercero diferente al beneficiario, y/o pagar electrónicamente por un valor diferente al ordenado. </t>
  </si>
  <si>
    <t>Revision minuciosa y cuidadosa de la información por parte de los Usuarios SIIF en el proceso de endoso</t>
  </si>
  <si>
    <t>Atender la guía definida por el SIIF Nación en el manejo de las operaciones con el sistema dual en la Tesorería</t>
  </si>
  <si>
    <t>Realizar los pagos electrónicos  con un sistema dual,  que significa que son revisados y  lanzados por un usuario y verificados y aprobados por otro.</t>
  </si>
  <si>
    <t xml:space="preserve">Revisión cuidadosa de la información en el SIIF o en los documentos físicos por parte del perfil autorizador endoso               </t>
  </si>
  <si>
    <t>Falta de recursos financieros</t>
  </si>
  <si>
    <t xml:space="preserve">Insuficiencia de recursos para atender el pago de los compromisos que impliquen recursos de financiación SIN SITUACION DE FONDOS </t>
  </si>
  <si>
    <t>Incumplimiento en la aplicación de las normas contables</t>
  </si>
  <si>
    <t>Inconsistencias en los Estados Financieros,   por Información recibida en forma extemporánea o sin los requisitos exigidos por  el nuevo marco normativo NICSP</t>
  </si>
  <si>
    <t>Garantizar oportuno y correcto registro contable</t>
  </si>
  <si>
    <t>Seguimiento y corrección de los errores de medición</t>
  </si>
  <si>
    <t>Seguimiento y verificar su  aplicación en todo el país de las NICSP</t>
  </si>
  <si>
    <t>Manual de Políticas Contables para el Consejo Superior de la Judicatura</t>
  </si>
  <si>
    <t xml:space="preserve">Solicitar al Grupo de Fondos Especiales el traslado de recursos entre libretas. </t>
  </si>
  <si>
    <t xml:space="preserve"> Consultar en el SIIF y revisar antes de lanzar el pago para establecer que los recursos hayan sido trasladados.</t>
  </si>
  <si>
    <t>Se Define mediante circular los cronogramas de radicación de cuentas</t>
  </si>
  <si>
    <t>Lista de Chequeo para revisión de documentos soportes de los pagos por gastos generales y contratos de ejecución de gastos  de inversión y de funcionamiento</t>
  </si>
  <si>
    <t>Coordinación con los supervisores de los contratos en relación con el trámite y pago de las cuentas</t>
  </si>
  <si>
    <t>Solicitar la expedición del cumplido o  certificación de interventoría y/o supervisión de los contratos</t>
  </si>
  <si>
    <t>Mantener disponibles las tarifas y demás condiciones de las deducciones tributarias,  o parafiscales</t>
  </si>
  <si>
    <t xml:space="preserve">Revisar minuciosamente  y cotejar las deducciones aplicadas en las obligaciones presupuestales </t>
  </si>
  <si>
    <t>Capacitar a los servidores judiciales encargados del trámite de obligaciones presupuestales sobre la aplicación de las normas legales que obliguen la aplicación de descuentos a favor de entidades estatales</t>
  </si>
  <si>
    <t>1. Se Asigna a los profesionales universitarios de la División de Contabilidad funciones  responsables del análisis, registro y reclasificación de la información para los estados financieros</t>
  </si>
  <si>
    <t>2. Se Divulga el Manual de Políticas Contables adoptado para la entidad  a todos los proveedores y usuarios de la información y su aplicación</t>
  </si>
  <si>
    <t>1.  Verificar y corregir mensualmente el reporte Balance de Prueba ECP en SIIF Nación de saldos de naturaleza contraria, saldos en cuentas no autorizadas, ausencia de información mínima en Seccionales</t>
  </si>
  <si>
    <t>2. Recepcionar  información de las áreas de gestión de la DEAJ y se concilia los saldos del balance</t>
  </si>
  <si>
    <t xml:space="preserve">4. Comprobar la oportunidad en la transmisión de información en el sistema chip </t>
  </si>
  <si>
    <t>Presentación extemporánea o elaboración errada de la información financiera hacia los entes de control</t>
  </si>
  <si>
    <t>Gestión financiera y presupuestal</t>
  </si>
  <si>
    <t>Liquidación errada de las deducciones</t>
  </si>
  <si>
    <t>Estados Financieros no razonables o extemporáneos</t>
  </si>
  <si>
    <t>Conservar chequeras en la caja fuerte.</t>
  </si>
  <si>
    <t>Controlar y registrar de los cheques que se giran</t>
  </si>
  <si>
    <t>Elaborar  informe de transporte de valores para la aseguradora</t>
  </si>
  <si>
    <t>Mantener el control DUAL en los procesos de pago</t>
  </si>
  <si>
    <t>Definir roles en el registro de las firmas para el manejo de las cuentas bancarias y en el SIIF Nación.</t>
  </si>
  <si>
    <t>Definir un cronograma de fechas de trámite en SII, proceso administrativo y pago de las Declaraciones de Retención en la fuente para la DIAN y la secretaría de Impuestos distritales</t>
  </si>
  <si>
    <t>Contar por lo menos con dos empleados en la División de Tesorería, capacitados en el manejo de portales empresariales y el pago de las declaraciones tributarias</t>
  </si>
  <si>
    <t>Capacitar mínimo a dos usuarios en el pago por compensación de deducciones DIAN, para que uno realice el proceso de verificación en SIIF y el otro realice  la aprobación del proceso en el SIIF</t>
  </si>
  <si>
    <t>Descargar los soportes del SIIF Nación para verificar que aparezcan en estado trasmitido.</t>
  </si>
  <si>
    <t>Verificar por parte del perfil beneficiario cuenta del suministro de la cuenta bancaria del beneficiario de la información</t>
  </si>
  <si>
    <t>Registrar la cuenta bancaria en el SIIF Nación</t>
  </si>
  <si>
    <t>Verificar la información por parte de las Unidades o instancias que generan el proceso en instancias previas a las Divisiones de la Unidad de Presupuesto.</t>
  </si>
  <si>
    <t>cumplir por parte de las Unidades o áreas ejecutoras del presupuesto de las directrices del SIIF Nación relacionada con pago a beneficiario final</t>
  </si>
  <si>
    <t>Verificar la información por parte de la División de Ejecución Presupuestal.</t>
  </si>
  <si>
    <t>Revisar  la información por parte de los Usuarios SIIF en el proceso de endoso</t>
  </si>
  <si>
    <t xml:space="preserve">Revisión cuidadosa de la información en el SIIF o en los documentos físicos por parte del perfil autorizador endoso   </t>
  </si>
  <si>
    <t>Consultar en el SIIF y revisar antes de lanzar el pago para establecer que los recursos hayan sido trasladados.</t>
  </si>
  <si>
    <t>Aplicar el  Manual de Políticas Contables para el Consejo Superior de la Judicatura, definido.</t>
  </si>
  <si>
    <t>hacer seguimiento y verificar su  aplicación en todo el país,</t>
  </si>
  <si>
    <t>También se debe garantizar su correcto y oportuno registro contable</t>
  </si>
  <si>
    <t>Definir mediante circular los cronogramas de radicación de cuentas</t>
  </si>
  <si>
    <t>Garantizar que exista el tiempo necesario para su trámite de las obligaciones en SIIF Nación</t>
  </si>
  <si>
    <t>Coordinar permanente con los supervisores de los contratos en relación con el trámite y pago de las cuentas</t>
  </si>
  <si>
    <t>Capacitar a los servidores judiciales en el trámite de obligaciones presupuestales, aplicación de normas legales que obliguen la aplicación de descuentos a favor de entidades estatales, a título de anticipo de impuestos, tasas y contribuciones</t>
  </si>
  <si>
    <t>Mantener disponibles para los servidores judiciales que tramitan cuentas las tarifas y demás condiciones de las deducciones tributarias,  o parafiscales, dependiendo de la naturaleza del hecho económico que se tramite</t>
  </si>
  <si>
    <t>Revisar minuciosamente  y coteja las deducciones aplicadas en las obligaciones presupuestales  frente a la normatividad que le es aplicable, por parte del responsable de aprobar este documento</t>
  </si>
  <si>
    <t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t>
  </si>
  <si>
    <t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t>
  </si>
  <si>
    <t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t>
  </si>
  <si>
    <t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t>
  </si>
  <si>
    <t>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t>
  </si>
  <si>
    <t>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t>
  </si>
  <si>
    <t>1. Desconocimiento o aplicación inadecuada de las normas tributarias.
2. Falta de cuidado del servidor que liquida las deducciones
3. Cálculo de las deducciones tributarias de manera errónea.</t>
  </si>
  <si>
    <t>Falta de información</t>
  </si>
  <si>
    <t>No contar con la información de las necesidades de la Rama Judical para la elaboración del anteproyecto de presupuesto, POAI y MGMP  oportunamente para gestionar las actividades que conllevan a la planeación financiera y presupuestal de la Entidad.</t>
  </si>
  <si>
    <t>Falta de control</t>
  </si>
  <si>
    <t>Falta de revisión</t>
  </si>
  <si>
    <t xml:space="preserve">Con periodicidad mensual se ha elaborado y envíado a la Aseguradora el informe de transporte de valores con los cheques recibidos de la Secc C/marca por estar embargada la cuenta de la Tesorería DEAJ </t>
  </si>
  <si>
    <t xml:space="preserve">Se definió y cumplió el calendario establecido para el pago de las declaraciones tributarias y las contribuciones por estampilla y Contribución especial del 5% </t>
  </si>
  <si>
    <t>se ha verificado la informacion y soportes recibidos de las Unidades o instancias que generan el proceso en instancias previas a las Divisiones de la Unidad de Presupuesto.</t>
  </si>
  <si>
    <t>2. se verifico en la plataforma SIIF nacion los recursos apropiados vs  los ejectutados para establecer los recursos a trasladar.</t>
  </si>
  <si>
    <t>Se dio capacitación a almacenistas y contadores de las direcciones seccionales sobre el cálculo de la depreciación acumulada y el registro de comprobantes manuales para corrección de errores de ejercicios anteriores</t>
  </si>
  <si>
    <t>Se informa a los supervisores los avances en la ejecución del PAC y se recuerda la necesidad de remitir las cuentas para el trámite correspondiente, de manera oportuna</t>
  </si>
  <si>
    <t>Se mantuvieron actualizadas las tablas requeridas para la aplicación de las retenciones en la fuente</t>
  </si>
  <si>
    <t xml:space="preserve">La implementación de la validación de vincular facturas electrónicas recibidas a través del buzón centralizado del Ministerio de Hacienda, a generado que se acumulen cuentas que se tramitan en la última semana del mes en la que el Ministerio levanta este requisito   </t>
  </si>
  <si>
    <t>Pago de obligaciones tardíamente.</t>
  </si>
  <si>
    <t xml:space="preserve"> Circular con instrucciones para capturar  la información necesaria para la proyección del anteproyecto de presupuesto y POAI  de la Rama Judicial  </t>
  </si>
  <si>
    <t>División Programación Prespuestal</t>
  </si>
  <si>
    <t>Levantar una base de datos con la información de los requerimientos de los ajustes presupuestales  del nivel central y seccional, para controlar  la gestión en la atención de dichas solicitudes.</t>
  </si>
  <si>
    <t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t>
  </si>
  <si>
    <t>Generar circular con instrucciones y formatos para la captura de información necesaria para la elaboración del Anteproyecto de Presupuesto de la Rama Judicial.</t>
  </si>
  <si>
    <t xml:space="preserve">Solicitar oportunamente lineamientos, mediante oficios dirigidos al Presidente Consejo Superior de la Judicatura, así mismo, a la  Unidad responsable de generar la información para la implementación de medidas especiles que requieran programar presupuesto. (UDAE y RH) </t>
  </si>
  <si>
    <t>Consolidar el Plan de necesidades de la Rama Judicial</t>
  </si>
  <si>
    <t>Conservar las chequeras en la caja fuerte.</t>
  </si>
  <si>
    <t xml:space="preserve">Controlar y registrar los cheques que se tramitan por intermedio de la Dirección Seccional de Cundinamarca en la que está delegado el pago en razón a que las cuentas de la Tesorería Central están embargadas. </t>
  </si>
  <si>
    <t xml:space="preserve">Elaborar  informe de transporte de valores para la aseguradora, de los cheques que tramita la Seccional Cundinamarca y que son retirados por el mensajero de la Tesorería Central </t>
  </si>
  <si>
    <t xml:space="preserve">Mantener el control DUAL en los procesos de pago en el SIIF y en los bancos. </t>
  </si>
  <si>
    <t xml:space="preserve">Contar por lo menos con dos empleados en la División de Tesorería, capacitados en el manejo de portales empresariales y el proceso de validación y pago de las declaraciones tributarias en el SIIF Nación </t>
  </si>
  <si>
    <t>El proceso administrativo y en SIIF para la preparación de la planilla de la contribución Pro Estampilla Universidad Nacional y Contribución Contrato de Obra Pública  se realiza conjuntamente por las Divisiones de Contabilidad y Tesorería atendiendo la competencia de cada área. La presentación y pago se realiza atendiendo las fechas definidas por las normas que regulan cada tema.</t>
  </si>
  <si>
    <t>Realizar los pagos electrónicos con un sistema dual,  que significa que son revisados y  lanzados por un usuario y verificados y aprobados por otro.</t>
  </si>
  <si>
    <t xml:space="preserve">Durante el Trimestre en revisión y con periodicidad mensual:
▪Se autorizó el retiro en el banco de los  cheques que ordenó girar la Dirección Seccional de Cundinamarca; 
▪ Se elaboró el informe de transporte de valores con destino a la aseguradora;  
▪ Se cumplió con el control DUAL en las operaciones de tesorería. 
</t>
  </si>
  <si>
    <t xml:space="preserve">En el trimestre que se está revisando, se  llevó a cabo el proceso de competencia de las Divisiones de Contabilidad y Tesorería de acuerdo con lo definido en las guías del SIIF Nación y se cumplió con las fechas definidas por el Gobierno Nacional o la instancia correspondiente para el pago de las declaraciones tributarias; la contribución  por estampilla pro universidad nacional y la  Contribución especial del 5% </t>
  </si>
  <si>
    <t>Atender la guía definida por el SIIF Nación en el manejo de las operaciones con control dual en la División de Tesorería</t>
  </si>
  <si>
    <t>Realizar los pagos electrónicos  con control  dual,  que significa que son revisados y  lanzados por un usuario y verificados y aprobados por otro.</t>
  </si>
  <si>
    <t>Revisión cuidadosa de la información en el SIIF y en los documentos físicos por parte del perfil autorizador endoso, a cargo de la División de Ejecución Presupuestal  previo a autorizar el endoso</t>
  </si>
  <si>
    <t>En SIIF se registraron  todas las cuentas bancarias con los soportes enviados por las unidades  responsables de entregar los soportes.</t>
  </si>
  <si>
    <t>Todos los RP expedidos tienen el nombre del beneficiario o beneficiario final.</t>
  </si>
  <si>
    <t>Todas las cuentas Bancaria se registraron según soporte entregado ( certificacion Bancaria )</t>
  </si>
  <si>
    <t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t>
  </si>
  <si>
    <t>Aplicar el  Manual de Políticas Contables definido para el Consejo Superior de la Judicatura, verificando su  aplicación en todo el país .</t>
  </si>
  <si>
    <t>Garantizar a través de la verificación de conciliaciones la oportunidad de los registro contable</t>
  </si>
  <si>
    <t>Verificar en el reporte de saldos y movimientos de la ECP el uso de cuentas autorizadas y solicitar reclasificaciones en caso contrario</t>
  </si>
  <si>
    <t>Verificar que sean corregidos de manera oportuna los saldos con naturaleza contraria a su naturaleza</t>
  </si>
  <si>
    <t>tramitar en el mes las solicitudes de pago a contratistas y proveedores</t>
  </si>
  <si>
    <t>gestionar oportunamente las nóminas y demás pagos solicitados a favor de los servidores judiciales</t>
  </si>
  <si>
    <t>gestionar oportunamente los acreedores no presupuestales para traslado de recursos</t>
  </si>
  <si>
    <t>Se gestionaron en el trimestre las obligaciones presupuestales para el pago a servidores judiciales, proveedores y contratistas, y los pagos de sentencias financiados con deuda pública</t>
  </si>
  <si>
    <t>Se contrató durante todo el trimestre a  una contadora pública especializa en normas tributarias, quien revisó  los documentos elaborados en la División de Contabilidad y la aplicación en ellos de los descuentos de ley</t>
  </si>
  <si>
    <t>Contratar a una contadora pública especializa en normas tributarias para la revisión de los documentos elaborados en la División de Contabilidad y la aplicación en ellos de los descuentos de ley</t>
  </si>
  <si>
    <t>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t>
  </si>
  <si>
    <t>Verificar el cumplimiento del Cronograma establecido por la CGN para el reporte de Información Contable Pública  a CHIP</t>
  </si>
  <si>
    <t>Aplicar validaciones sobre la consistencia y razonabilidad de la información a contabilizar</t>
  </si>
  <si>
    <t>elaborar las conciliaciones con las áreas internas y externas que proveen información al ciclo contable</t>
  </si>
  <si>
    <t>Validar antes de la fecha límite para el reporte la actualización del sistema CHIP</t>
  </si>
  <si>
    <t>Garantizar que exista por lo menos dos servidores judiciales capacitados en el reporte de la información Contable a la CGN</t>
  </si>
  <si>
    <t>Se realiza el traslado de recursos a las unidades ejecutoras por parte d ela profesional del grupo de Fondos Especiales, con la respectiva autorización a treves de memorando de la División de Fondos Especiales. Durante el semestre de 2022 se ha cumplido con los respectivos traslados y se han atendido satisfactoriamente las solicitudes de recursos.</t>
  </si>
  <si>
    <t xml:space="preserve">El proceso administrativo de las Declaraciones de Retención en la Fuente para la DIAN y la Secretaria de Hacienda del Distrito se rige por la Guía definida por el SIIF Nación, en el cual participan las Divisiones de Contabilidad y Tesorería. 
Se definió: 
▪ Desde el primer día hábil de cada mes la División de Contabilidad inicia la consulta de los auxiliares.
▪ El tercer día hábil la División de Tesorería suministra la consulta de deducciones con saldo por pagar por unidad ejecutora 
▪ Con respecto al pago las Divisiones acordaron que en lo posible el pago de las declaraciones se efectuara 5 días antes de la fecha definida en el decreto por el Gobierno N nacional. </t>
  </si>
  <si>
    <t>Se ha verificado la información y soportes recibidos de las Unidades o instancias que generan el proceso en instancias previas a las Divisiones de la Unidad de Presupuesto.</t>
  </si>
  <si>
    <t>Todas las cuentas Bancaria se registraron según soporte entregado ( certificación Bancaria )</t>
  </si>
  <si>
    <t>Durante el trimestre, se realizaron  los pagos electrónicos con CONTROL DUAL,  es decir, son revisados y  lanzados por un usuario y verificados y aprobados por otro.</t>
  </si>
  <si>
    <t>Se hicieron validaciones y revisiones de las actividades propuestas, no óbstate no se logró la revisión al 100%, por la alta carga de trabajo que se generó para cumplir a la entidad y a los beneficiarios de sentencias financiadas con deuda pública</t>
  </si>
  <si>
    <t>gestionar oportunamente los acreedores no presupuestales solicitados por las dependencias para pago de sentencias con deuda pública</t>
  </si>
  <si>
    <t>Se verificó el oportuno reporte de información a la Contaduría General de la Nación y la difusión de los estados financieros, viéndose afectada la revisión de las operaciones por la alta carga de trabajo generado por la gestión de acreedores No presupuestales para el pago de sentencias con deuda pública</t>
  </si>
  <si>
    <t>N/A
El Anteproyecto de Presupuesto, POAI y MGMP es reportado anualmente, por esta razón en estre trimestre no hay análisis de resultado final.</t>
  </si>
  <si>
    <t>N/A El Anteproyecto de Presupuesto, POAI y MGMP es reportado anualmente, por esta razón en estre trimestre no hay análisis de resultado final. EL ciclo del proceso de producción del nuevo anteproyecto de presupuesto , se inicia a partir del mes de octubre de 2022 para proyectar el presupuesto Rama Judicial 2024. Por lo anterior, en este periodo no se recibe información que origina el risgo.</t>
  </si>
  <si>
    <t>}</t>
  </si>
  <si>
    <t>Generar circular con instrucciones y enviar los formatos para la captura de información necesaria para la elaboración del Anteproyecto de Presupuesto de Funcionamiento de la Rama Judicial.</t>
  </si>
  <si>
    <t>Durante el primer trimestre se cumplio la generación de la información para minimizar el riesgo, evidenciado en la producción del anteprOyecto de presupuesto, junto con sus soportes. En cumplimiento de lo establecido en el artículo 88 de la Ley 270 de 1996, con DEAJO22-198 del 31 de marzo de  2022 se envío al Ministro de Hacienda y Crédito Público y a la 
Directora Departamento Nacional de Planeación, los Anteproyectos de Presupuesto - Rama Judicial, Fiscalía General de la Nación e Instituto Nacional de Medicina Legal y Ciencias Forenses de la Vigencia 2023. El presupuesto total proyectado de las entidades relacionadas asciende a la suma de $14.265.541 millones que incluye las necesidades prioritarias de funcionamiento, servicio de la deuda pública e inversión, correspondiendo para la Rama Judicial la proyección del monto de  $7.747.314. De esta manera se dacumplimiento a la presentación del Anteporyecto de presupuesto de la Rama Judicial, en los términos de Ley.  Así mismo, se elaboró el Plan de necesidades de la Rama Judicial, consolidando de manera oportuna y amplia en el Anteproyecto de Presupuesto, las necesidades de las Altas Cortes y de las Seccionales de Administración Judicial. Igualmente se vienen realizando control de las solicitudes de ajustes presupuestales.</t>
  </si>
  <si>
    <t xml:space="preserve">En cumplimiento de lo establecido en el artículo 88 de la Ley 270 de 1996, se da inicio a la elaboración del Anteproyecto de Presupuesto de la Rama Judicial para la vigencia 2024, para lo cual se emite la Circular No. DEAJC22-46 de fecha 3 de noviembre de 2022, para la programación de gasto 2023 y 2024, con el objeto de capturar la infomación base del plan de necesiddes de las Direcciones Secccionales a nivel nacionaol y del nivel central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</si>
</sst>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9">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sz val="11"/>
      <color theme="1"/>
      <name val="Arial"/>
      <family val="2"/>
    </font>
    <font>
      <b/>
      <sz val="10"/>
      <color theme="1"/>
      <name val="Arial"/>
      <family val="2"/>
    </font>
    <font>
      <b/>
      <sz val="10"/>
      <color theme="0"/>
      <name val="Arial"/>
      <family val="2"/>
    </font>
    <font>
      <sz val="11"/>
      <color theme="0"/>
      <name val="Arial"/>
      <family val="2"/>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0"/>
      <color theme="1" tint="4.9989318521683403E-2"/>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0"/>
      <color theme="1" tint="4.9989318521683403E-2"/>
      <name val="Arial"/>
      <family val="2"/>
    </font>
    <font>
      <b/>
      <sz val="10"/>
      <color rgb="FF000000"/>
      <name val="Arial"/>
      <family val="2"/>
    </font>
    <font>
      <i/>
      <sz val="10"/>
      <color rgb="FF000000"/>
      <name val="Arial"/>
      <family val="2"/>
    </font>
    <font>
      <sz val="8"/>
      <name val="Arial"/>
      <family val="2"/>
    </font>
    <font>
      <b/>
      <i/>
      <sz val="10"/>
      <name val="Calibri"/>
      <family val="2"/>
      <scheme val="minor"/>
    </font>
    <font>
      <b/>
      <sz val="11"/>
      <name val="Calibri"/>
      <family val="2"/>
      <scheme val="minor"/>
    </font>
    <font>
      <b/>
      <sz val="26"/>
      <name val="Calibri"/>
      <family val="2"/>
      <scheme val="minor"/>
    </font>
    <font>
      <sz val="11"/>
      <name val="Arial"/>
      <family val="2"/>
    </font>
    <font>
      <b/>
      <i/>
      <sz val="10"/>
      <color theme="0"/>
      <name val="Calibri"/>
      <family val="2"/>
      <scheme val="minor"/>
    </font>
    <font>
      <b/>
      <sz val="9"/>
      <color theme="1"/>
      <name val="Calibri"/>
      <family val="2"/>
      <scheme val="minor"/>
    </font>
    <font>
      <sz val="9"/>
      <color theme="1"/>
      <name val="Calibri"/>
      <family val="2"/>
      <scheme val="minor"/>
    </font>
    <font>
      <sz val="12"/>
      <name val="Arial"/>
      <family val="2"/>
    </font>
    <font>
      <sz val="12"/>
      <color theme="1"/>
      <name val="Arial"/>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11">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8" fillId="0" borderId="0"/>
    <xf numFmtId="0" fontId="14" fillId="0" borderId="0"/>
  </cellStyleXfs>
  <cellXfs count="693">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1" fillId="3" borderId="0" xfId="0" applyFont="1" applyFill="1" applyAlignment="1">
      <alignment horizontal="center" vertical="center"/>
    </xf>
    <xf numFmtId="0" fontId="23" fillId="3" borderId="49" xfId="0" applyFont="1" applyFill="1" applyBorder="1" applyAlignment="1">
      <alignment vertical="top" wrapText="1"/>
    </xf>
    <xf numFmtId="0" fontId="23" fillId="3" borderId="50" xfId="0" applyFont="1" applyFill="1" applyBorder="1" applyAlignment="1">
      <alignment vertical="top" wrapText="1"/>
    </xf>
    <xf numFmtId="0" fontId="25" fillId="0" borderId="0" xfId="0" applyFont="1" applyAlignment="1">
      <alignment horizontal="center" vertical="center" wrapText="1"/>
    </xf>
    <xf numFmtId="0" fontId="26" fillId="3" borderId="0" xfId="0" applyFont="1" applyFill="1"/>
    <xf numFmtId="0" fontId="3" fillId="3" borderId="0" xfId="0" applyFont="1" applyFill="1" applyAlignment="1">
      <alignment horizontal="left" vertical="center"/>
    </xf>
    <xf numFmtId="0" fontId="27" fillId="3" borderId="0" xfId="0" applyFont="1" applyFill="1" applyAlignment="1">
      <alignment horizontal="center" vertical="center" wrapText="1"/>
    </xf>
    <xf numFmtId="0" fontId="20" fillId="3" borderId="0" xfId="0" applyFont="1" applyFill="1"/>
    <xf numFmtId="0" fontId="24" fillId="3" borderId="0" xfId="0" applyFont="1" applyFill="1" applyAlignment="1">
      <alignment horizontal="justify" vertical="center" wrapText="1" readingOrder="1"/>
    </xf>
    <xf numFmtId="0" fontId="3" fillId="3" borderId="0" xfId="0" applyFont="1" applyFill="1" applyAlignment="1">
      <alignment vertical="center"/>
    </xf>
    <xf numFmtId="0" fontId="20" fillId="0" borderId="0" xfId="0" applyFont="1"/>
    <xf numFmtId="0" fontId="24" fillId="0" borderId="0" xfId="0" applyFont="1" applyAlignment="1">
      <alignment horizontal="justify" vertical="center" wrapText="1" readingOrder="1"/>
    </xf>
    <xf numFmtId="0" fontId="28" fillId="0" borderId="0" xfId="0" applyFont="1" applyAlignment="1">
      <alignment vertical="center"/>
    </xf>
    <xf numFmtId="0" fontId="29" fillId="0" borderId="0" xfId="0" applyFont="1"/>
    <xf numFmtId="0" fontId="19" fillId="0" borderId="0" xfId="0" applyFont="1"/>
    <xf numFmtId="0" fontId="26" fillId="0" borderId="0" xfId="0" applyFont="1"/>
    <xf numFmtId="0" fontId="31" fillId="3" borderId="0" xfId="0" applyFont="1" applyFill="1"/>
    <xf numFmtId="0" fontId="32" fillId="3" borderId="0" xfId="0" applyFont="1" applyFill="1"/>
    <xf numFmtId="0" fontId="33" fillId="13" borderId="57" xfId="0" applyFont="1" applyFill="1" applyBorder="1" applyAlignment="1">
      <alignment horizontal="center" vertical="center" wrapText="1" readingOrder="1"/>
    </xf>
    <xf numFmtId="0" fontId="33" fillId="13" borderId="58"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4" fillId="3" borderId="60" xfId="0" applyFont="1" applyFill="1" applyBorder="1" applyAlignment="1">
      <alignment horizontal="justify" vertical="center" wrapText="1" readingOrder="1"/>
    </xf>
    <xf numFmtId="9" fontId="33" fillId="3" borderId="61" xfId="0" applyNumberFormat="1"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4" fillId="3" borderId="13" xfId="0" applyFont="1" applyFill="1" applyBorder="1" applyAlignment="1">
      <alignment horizontal="justify" vertical="center" wrapText="1" readingOrder="1"/>
    </xf>
    <xf numFmtId="9" fontId="33" fillId="3" borderId="63" xfId="0" applyNumberFormat="1" applyFont="1" applyFill="1" applyBorder="1" applyAlignment="1">
      <alignment horizontal="center" vertical="center" wrapText="1" readingOrder="1"/>
    </xf>
    <xf numFmtId="0" fontId="34" fillId="3" borderId="63"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34" fillId="3" borderId="65" xfId="0" applyFont="1" applyFill="1" applyBorder="1" applyAlignment="1">
      <alignment horizontal="justify" vertical="center" wrapText="1" readingOrder="1"/>
    </xf>
    <xf numFmtId="0" fontId="34" fillId="3" borderId="66" xfId="0" applyFont="1" applyFill="1" applyBorder="1" applyAlignment="1">
      <alignment horizontal="center" vertical="center" wrapText="1" readingOrder="1"/>
    </xf>
    <xf numFmtId="0" fontId="38" fillId="3" borderId="0" xfId="0" applyFont="1" applyFill="1"/>
    <xf numFmtId="0" fontId="40" fillId="15" borderId="67" xfId="0" applyFont="1" applyFill="1" applyBorder="1" applyAlignment="1" applyProtection="1">
      <alignment horizontal="center" vertical="center" wrapText="1" readingOrder="1"/>
      <protection hidden="1"/>
    </xf>
    <xf numFmtId="0" fontId="40" fillId="15" borderId="68" xfId="0" applyFont="1" applyFill="1" applyBorder="1" applyAlignment="1" applyProtection="1">
      <alignment horizontal="center" vertical="center" wrapText="1" readingOrder="1"/>
      <protection hidden="1"/>
    </xf>
    <xf numFmtId="0" fontId="40" fillId="15" borderId="69" xfId="0" applyFont="1" applyFill="1" applyBorder="1" applyAlignment="1" applyProtection="1">
      <alignment horizontal="center" vertical="center" wrapText="1" readingOrder="1"/>
      <protection hidden="1"/>
    </xf>
    <xf numFmtId="0" fontId="40" fillId="16" borderId="67" xfId="0" applyFont="1" applyFill="1" applyBorder="1" applyAlignment="1" applyProtection="1">
      <alignment horizontal="center" wrapText="1" readingOrder="1"/>
      <protection hidden="1"/>
    </xf>
    <xf numFmtId="0" fontId="40" fillId="16" borderId="68" xfId="0" applyFont="1" applyFill="1" applyBorder="1" applyAlignment="1" applyProtection="1">
      <alignment horizontal="center" wrapText="1" readingOrder="1"/>
      <protection hidden="1"/>
    </xf>
    <xf numFmtId="0" fontId="40" fillId="15" borderId="20" xfId="0" applyFont="1" applyFill="1" applyBorder="1" applyAlignment="1" applyProtection="1">
      <alignment horizontal="center" vertical="center" wrapText="1" readingOrder="1"/>
      <protection hidden="1"/>
    </xf>
    <xf numFmtId="0" fontId="40" fillId="15" borderId="0" xfId="0" applyFont="1" applyFill="1" applyAlignment="1" applyProtection="1">
      <alignment horizontal="center" vertical="center" wrapText="1" readingOrder="1"/>
      <protection hidden="1"/>
    </xf>
    <xf numFmtId="0" fontId="40" fillId="15" borderId="21" xfId="0" applyFont="1" applyFill="1" applyBorder="1" applyAlignment="1" applyProtection="1">
      <alignment horizontal="center" vertical="center" wrapText="1" readingOrder="1"/>
      <protection hidden="1"/>
    </xf>
    <xf numFmtId="0" fontId="40" fillId="16" borderId="20" xfId="0" applyFont="1" applyFill="1" applyBorder="1" applyAlignment="1" applyProtection="1">
      <alignment horizontal="center" wrapText="1" readingOrder="1"/>
      <protection hidden="1"/>
    </xf>
    <xf numFmtId="0" fontId="40" fillId="16" borderId="0" xfId="0" applyFont="1" applyFill="1" applyAlignment="1" applyProtection="1">
      <alignment horizontal="center" wrapText="1" readingOrder="1"/>
      <protection hidden="1"/>
    </xf>
    <xf numFmtId="0" fontId="40" fillId="15" borderId="43" xfId="0" applyFont="1" applyFill="1" applyBorder="1" applyAlignment="1" applyProtection="1">
      <alignment horizontal="center" vertical="center" wrapText="1" readingOrder="1"/>
      <protection hidden="1"/>
    </xf>
    <xf numFmtId="0" fontId="40" fillId="15" borderId="44" xfId="0" applyFont="1" applyFill="1" applyBorder="1" applyAlignment="1" applyProtection="1">
      <alignment horizontal="center" vertical="center" wrapText="1" readingOrder="1"/>
      <protection hidden="1"/>
    </xf>
    <xf numFmtId="0" fontId="40" fillId="15" borderId="45" xfId="0" applyFont="1" applyFill="1" applyBorder="1" applyAlignment="1" applyProtection="1">
      <alignment horizontal="center" vertical="center" wrapText="1" readingOrder="1"/>
      <protection hidden="1"/>
    </xf>
    <xf numFmtId="0" fontId="40" fillId="16" borderId="43" xfId="0" applyFont="1" applyFill="1" applyBorder="1" applyAlignment="1" applyProtection="1">
      <alignment horizontal="center" wrapText="1" readingOrder="1"/>
      <protection hidden="1"/>
    </xf>
    <xf numFmtId="0" fontId="40" fillId="16" borderId="44" xfId="0" applyFont="1" applyFill="1" applyBorder="1" applyAlignment="1" applyProtection="1">
      <alignment horizontal="center" wrapText="1" readingOrder="1"/>
      <protection hidden="1"/>
    </xf>
    <xf numFmtId="0" fontId="40" fillId="17" borderId="68" xfId="0" applyFont="1" applyFill="1" applyBorder="1" applyAlignment="1" applyProtection="1">
      <alignment horizontal="center" wrapText="1" readingOrder="1"/>
      <protection hidden="1"/>
    </xf>
    <xf numFmtId="0" fontId="40" fillId="17" borderId="69" xfId="0" applyFont="1" applyFill="1" applyBorder="1" applyAlignment="1" applyProtection="1">
      <alignment horizontal="center" wrapText="1" readingOrder="1"/>
      <protection hidden="1"/>
    </xf>
    <xf numFmtId="0" fontId="40" fillId="17" borderId="20" xfId="0" applyFont="1" applyFill="1" applyBorder="1" applyAlignment="1" applyProtection="1">
      <alignment horizontal="center" wrapText="1" readingOrder="1"/>
      <protection hidden="1"/>
    </xf>
    <xf numFmtId="0" fontId="40" fillId="17" borderId="0" xfId="0" applyFont="1" applyFill="1" applyAlignment="1" applyProtection="1">
      <alignment horizontal="center" wrapText="1" readingOrder="1"/>
      <protection hidden="1"/>
    </xf>
    <xf numFmtId="0" fontId="40" fillId="17" borderId="21" xfId="0" applyFont="1" applyFill="1" applyBorder="1" applyAlignment="1" applyProtection="1">
      <alignment horizontal="center" wrapText="1" readingOrder="1"/>
      <protection hidden="1"/>
    </xf>
    <xf numFmtId="0" fontId="40" fillId="17" borderId="43" xfId="0" applyFont="1" applyFill="1" applyBorder="1" applyAlignment="1" applyProtection="1">
      <alignment horizontal="center" wrapText="1" readingOrder="1"/>
      <protection hidden="1"/>
    </xf>
    <xf numFmtId="0" fontId="40" fillId="17" borderId="44" xfId="0" applyFont="1" applyFill="1" applyBorder="1" applyAlignment="1" applyProtection="1">
      <alignment horizontal="center" wrapText="1" readingOrder="1"/>
      <protection hidden="1"/>
    </xf>
    <xf numFmtId="0" fontId="40" fillId="17" borderId="45" xfId="0" applyFont="1" applyFill="1" applyBorder="1" applyAlignment="1" applyProtection="1">
      <alignment horizontal="center" wrapText="1" readingOrder="1"/>
      <protection hidden="1"/>
    </xf>
    <xf numFmtId="0" fontId="40" fillId="8" borderId="67" xfId="0" applyFont="1" applyFill="1" applyBorder="1" applyAlignment="1" applyProtection="1">
      <alignment horizontal="center" wrapText="1" readingOrder="1"/>
      <protection hidden="1"/>
    </xf>
    <xf numFmtId="0" fontId="40" fillId="8" borderId="68" xfId="0" applyFont="1" applyFill="1" applyBorder="1" applyAlignment="1" applyProtection="1">
      <alignment horizontal="center" wrapText="1" readingOrder="1"/>
      <protection hidden="1"/>
    </xf>
    <xf numFmtId="0" fontId="40" fillId="8" borderId="69" xfId="0" applyFont="1" applyFill="1" applyBorder="1" applyAlignment="1" applyProtection="1">
      <alignment horizontal="center" wrapText="1" readingOrder="1"/>
      <protection hidden="1"/>
    </xf>
    <xf numFmtId="0" fontId="40" fillId="8" borderId="20" xfId="0" applyFont="1" applyFill="1" applyBorder="1" applyAlignment="1" applyProtection="1">
      <alignment horizontal="center" wrapText="1" readingOrder="1"/>
      <protection hidden="1"/>
    </xf>
    <xf numFmtId="0" fontId="40" fillId="8" borderId="0" xfId="0" applyFont="1" applyFill="1" applyAlignment="1" applyProtection="1">
      <alignment horizontal="center" wrapText="1" readingOrder="1"/>
      <protection hidden="1"/>
    </xf>
    <xf numFmtId="0" fontId="40" fillId="8" borderId="21" xfId="0" applyFont="1" applyFill="1" applyBorder="1" applyAlignment="1" applyProtection="1">
      <alignment horizontal="center" wrapText="1" readingOrder="1"/>
      <protection hidden="1"/>
    </xf>
    <xf numFmtId="0" fontId="40" fillId="8" borderId="43" xfId="0" applyFont="1" applyFill="1" applyBorder="1" applyAlignment="1" applyProtection="1">
      <alignment horizontal="center" wrapText="1" readingOrder="1"/>
      <protection hidden="1"/>
    </xf>
    <xf numFmtId="0" fontId="40" fillId="8" borderId="44" xfId="0" applyFont="1" applyFill="1" applyBorder="1" applyAlignment="1" applyProtection="1">
      <alignment horizontal="center" wrapText="1" readingOrder="1"/>
      <protection hidden="1"/>
    </xf>
    <xf numFmtId="0" fontId="40"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3" fillId="0" borderId="0" xfId="0" applyFont="1"/>
    <xf numFmtId="0" fontId="46" fillId="0" borderId="0" xfId="0" applyFont="1" applyAlignment="1" applyProtection="1">
      <alignment horizontal="center" vertical="center"/>
      <protection locked="0"/>
    </xf>
    <xf numFmtId="0" fontId="44" fillId="0" borderId="0" xfId="0" applyFont="1" applyAlignment="1" applyProtection="1">
      <alignment horizontal="left" vertical="center"/>
      <protection locked="0"/>
    </xf>
    <xf numFmtId="0" fontId="45" fillId="0" borderId="0" xfId="0" applyFont="1" applyAlignment="1" applyProtection="1">
      <alignment horizontal="center" vertical="center"/>
      <protection locked="0"/>
    </xf>
    <xf numFmtId="0" fontId="50" fillId="5" borderId="13" xfId="0" applyFont="1" applyFill="1" applyBorder="1" applyAlignment="1">
      <alignment horizontal="center" vertical="center"/>
    </xf>
    <xf numFmtId="0" fontId="49" fillId="20" borderId="13" xfId="0" applyFont="1" applyFill="1" applyBorder="1" applyAlignment="1">
      <alignment vertical="center" wrapText="1"/>
    </xf>
    <xf numFmtId="0" fontId="51" fillId="0" borderId="0" xfId="0" applyFont="1" applyAlignment="1">
      <alignment horizontal="left"/>
    </xf>
    <xf numFmtId="0" fontId="43" fillId="0" borderId="0" xfId="0" applyFont="1" applyProtection="1">
      <protection locked="0"/>
    </xf>
    <xf numFmtId="0" fontId="54" fillId="0" borderId="0" xfId="0" applyFont="1" applyAlignment="1" applyProtection="1">
      <alignment vertical="center"/>
      <protection locked="0"/>
    </xf>
    <xf numFmtId="0" fontId="44" fillId="21" borderId="0" xfId="0" applyFont="1" applyFill="1" applyAlignment="1" applyProtection="1">
      <alignment horizontal="left" vertical="center"/>
      <protection locked="0"/>
    </xf>
    <xf numFmtId="0" fontId="44" fillId="21" borderId="0" xfId="0" applyFont="1" applyFill="1" applyAlignment="1" applyProtection="1">
      <alignment horizontal="left" vertical="center" wrapText="1"/>
      <protection locked="0"/>
    </xf>
    <xf numFmtId="0" fontId="44" fillId="0" borderId="0" xfId="0" applyFont="1" applyAlignment="1" applyProtection="1">
      <alignment horizontal="left"/>
      <protection locked="0"/>
    </xf>
    <xf numFmtId="0" fontId="43" fillId="0" borderId="0" xfId="0" applyFont="1" applyAlignment="1" applyProtection="1">
      <alignment horizontal="center" vertical="center"/>
      <protection locked="0"/>
    </xf>
    <xf numFmtId="0" fontId="56" fillId="0" borderId="0" xfId="0" applyFont="1"/>
    <xf numFmtId="0" fontId="44" fillId="21" borderId="13" xfId="0" applyFont="1" applyFill="1" applyBorder="1" applyAlignment="1">
      <alignment horizontal="center" vertical="top" wrapText="1" readingOrder="1"/>
    </xf>
    <xf numFmtId="0" fontId="44" fillId="21" borderId="13" xfId="0" applyFont="1" applyFill="1" applyBorder="1" applyAlignment="1">
      <alignment horizontal="center" vertical="center" wrapText="1" readingOrder="1"/>
    </xf>
    <xf numFmtId="0" fontId="56" fillId="0" borderId="13" xfId="0" applyFont="1" applyBorder="1" applyAlignment="1">
      <alignment horizontal="center" vertical="center" wrapText="1" readingOrder="1"/>
    </xf>
    <xf numFmtId="0" fontId="59" fillId="22" borderId="79" xfId="0" applyFont="1" applyFill="1" applyBorder="1" applyAlignment="1">
      <alignment horizontal="center" vertical="top" wrapText="1" readingOrder="1"/>
    </xf>
    <xf numFmtId="0" fontId="59" fillId="22" borderId="81" xfId="0" applyFont="1" applyFill="1" applyBorder="1" applyAlignment="1">
      <alignment horizontal="center" vertical="top" wrapText="1" readingOrder="1"/>
    </xf>
    <xf numFmtId="0" fontId="44" fillId="22" borderId="13" xfId="0" applyFont="1" applyFill="1" applyBorder="1" applyAlignment="1">
      <alignment horizontal="center" vertical="top" wrapText="1" readingOrder="1"/>
    </xf>
    <xf numFmtId="0" fontId="60" fillId="0" borderId="0" xfId="0" applyFont="1"/>
    <xf numFmtId="0" fontId="57" fillId="0" borderId="13" xfId="0" applyFont="1" applyBorder="1" applyAlignment="1">
      <alignment horizontal="center" vertical="center" wrapText="1"/>
    </xf>
    <xf numFmtId="0" fontId="43" fillId="0" borderId="0" xfId="0" applyFont="1" applyAlignment="1">
      <alignment horizontal="left"/>
    </xf>
    <xf numFmtId="0" fontId="43" fillId="0" borderId="0" xfId="0" applyFont="1" applyAlignment="1">
      <alignment horizontal="center"/>
    </xf>
    <xf numFmtId="0" fontId="43" fillId="3" borderId="0" xfId="0" applyFont="1" applyFill="1"/>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center" vertical="center" wrapText="1" readingOrder="1"/>
    </xf>
    <xf numFmtId="0" fontId="64" fillId="0" borderId="51" xfId="0" applyFont="1" applyBorder="1" applyAlignment="1">
      <alignment horizontal="justify"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center" vertical="center" wrapText="1" readingOrder="1"/>
    </xf>
    <xf numFmtId="0" fontId="64" fillId="0" borderId="52" xfId="0" applyFont="1" applyBorder="1" applyAlignment="1">
      <alignment horizontal="justify"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0" fontId="0" fillId="3" borderId="0" xfId="0" applyFill="1" applyBorder="1"/>
    <xf numFmtId="0" fontId="20" fillId="3" borderId="0" xfId="0" applyFont="1" applyFill="1" applyBorder="1"/>
    <xf numFmtId="0" fontId="24" fillId="3" borderId="0" xfId="0" applyFont="1" applyFill="1" applyBorder="1" applyAlignment="1">
      <alignment horizontal="justify" vertical="center" wrapText="1" readingOrder="1"/>
    </xf>
    <xf numFmtId="0" fontId="67" fillId="7" borderId="0" xfId="0" applyFont="1" applyFill="1" applyAlignment="1">
      <alignment horizontal="center" vertical="center" wrapText="1" readingOrder="1"/>
    </xf>
    <xf numFmtId="0" fontId="68" fillId="8" borderId="51" xfId="0" applyFont="1" applyFill="1" applyBorder="1" applyAlignment="1">
      <alignment horizontal="center" vertical="center" wrapText="1" readingOrder="1"/>
    </xf>
    <xf numFmtId="0" fontId="68" fillId="0" borderId="51" xfId="0" applyFont="1" applyBorder="1" applyAlignment="1">
      <alignment horizontal="justify" vertical="center" wrapText="1" readingOrder="1"/>
    </xf>
    <xf numFmtId="9" fontId="68" fillId="0" borderId="51" xfId="0" applyNumberFormat="1" applyFont="1" applyBorder="1" applyAlignment="1">
      <alignment horizontal="center" vertical="center" wrapText="1" readingOrder="1"/>
    </xf>
    <xf numFmtId="0" fontId="68" fillId="9" borderId="52" xfId="0" applyFont="1" applyFill="1" applyBorder="1" applyAlignment="1">
      <alignment horizontal="center" vertical="center" wrapText="1" readingOrder="1"/>
    </xf>
    <xf numFmtId="0" fontId="68" fillId="0" borderId="52" xfId="0" applyFont="1" applyBorder="1" applyAlignment="1">
      <alignment horizontal="justify" vertical="center" wrapText="1" readingOrder="1"/>
    </xf>
    <xf numFmtId="9" fontId="68" fillId="0" borderId="52" xfId="0" applyNumberFormat="1" applyFont="1" applyBorder="1" applyAlignment="1">
      <alignment horizontal="center" vertical="center" wrapText="1" readingOrder="1"/>
    </xf>
    <xf numFmtId="0" fontId="68" fillId="10" borderId="52" xfId="0" applyFont="1" applyFill="1" applyBorder="1" applyAlignment="1">
      <alignment horizontal="center" vertical="center" wrapText="1" readingOrder="1"/>
    </xf>
    <xf numFmtId="0" fontId="68" fillId="11" borderId="52" xfId="0" applyFont="1" applyFill="1" applyBorder="1" applyAlignment="1">
      <alignment horizontal="center" vertical="center" wrapText="1" readingOrder="1"/>
    </xf>
    <xf numFmtId="0" fontId="69"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4"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left" vertical="center" wrapText="1"/>
    </xf>
    <xf numFmtId="0" fontId="0" fillId="0" borderId="0" xfId="0" applyFont="1" applyAlignment="1">
      <alignment horizontal="left" wrapText="1"/>
    </xf>
    <xf numFmtId="0" fontId="31" fillId="3" borderId="13" xfId="0" applyFont="1" applyFill="1" applyBorder="1"/>
    <xf numFmtId="9" fontId="31"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9" fontId="31" fillId="3" borderId="13" xfId="0" applyNumberFormat="1" applyFont="1" applyFill="1" applyBorder="1"/>
    <xf numFmtId="0" fontId="4" fillId="4" borderId="83" xfId="0" applyFont="1" applyFill="1" applyBorder="1" applyAlignment="1">
      <alignment horizontal="center" vertical="center" textRotation="90" wrapText="1"/>
    </xf>
    <xf numFmtId="0" fontId="72" fillId="0" borderId="13" xfId="0" applyFont="1" applyBorder="1" applyAlignment="1">
      <alignment horizontal="left" vertical="center" wrapText="1"/>
    </xf>
    <xf numFmtId="0" fontId="72" fillId="0" borderId="0" xfId="0" applyFont="1" applyAlignment="1">
      <alignment horizontal="left" vertical="center" wrapText="1"/>
    </xf>
    <xf numFmtId="0" fontId="0" fillId="0" borderId="0" xfId="0" applyAlignment="1">
      <alignment vertical="center" wrapText="1"/>
    </xf>
    <xf numFmtId="0" fontId="73" fillId="3" borderId="0" xfId="0" applyFont="1" applyFill="1" applyBorder="1"/>
    <xf numFmtId="0" fontId="73"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0" fillId="0" borderId="0" xfId="0" applyFont="1" applyBorder="1"/>
    <xf numFmtId="9" fontId="0" fillId="0" borderId="13" xfId="0" applyNumberFormat="1" applyBorder="1" applyAlignment="1">
      <alignment horizontal="center" vertical="center" wrapText="1"/>
    </xf>
    <xf numFmtId="0" fontId="33" fillId="5" borderId="60" xfId="0" applyFont="1" applyFill="1" applyBorder="1" applyAlignment="1">
      <alignment horizontal="center" vertical="center" wrapText="1" readingOrder="1"/>
    </xf>
    <xf numFmtId="0" fontId="33"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9" fontId="0" fillId="0" borderId="13" xfId="0" applyNumberFormat="1" applyBorder="1" applyAlignment="1">
      <alignment horizontal="center" vertical="center" wrapText="1"/>
    </xf>
    <xf numFmtId="9" fontId="0" fillId="0" borderId="82" xfId="0" applyNumberFormat="1" applyBorder="1" applyAlignment="1">
      <alignment horizontal="center" vertical="center" wrapText="1"/>
    </xf>
    <xf numFmtId="0" fontId="0" fillId="0" borderId="13" xfId="0" applyFill="1" applyBorder="1" applyAlignment="1">
      <alignment wrapText="1"/>
    </xf>
    <xf numFmtId="0" fontId="53" fillId="0" borderId="0" xfId="0" applyFont="1" applyAlignment="1" applyProtection="1">
      <alignment horizontal="center" vertical="center"/>
      <protection locked="0"/>
    </xf>
    <xf numFmtId="0" fontId="57" fillId="0" borderId="13" xfId="0" applyFont="1" applyBorder="1" applyAlignment="1">
      <alignment horizontal="center" vertical="center" wrapText="1" readingOrder="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46" fillId="20" borderId="0" xfId="0" applyFont="1" applyFill="1" applyAlignment="1" applyProtection="1">
      <alignment horizontal="center" vertical="center" wrapText="1"/>
      <protection locked="0"/>
    </xf>
    <xf numFmtId="0" fontId="45" fillId="19" borderId="0" xfId="0" applyFont="1" applyFill="1" applyAlignment="1" applyProtection="1">
      <alignment horizontal="left"/>
      <protection locked="0"/>
    </xf>
    <xf numFmtId="0" fontId="46" fillId="19" borderId="0" xfId="0" applyFont="1" applyFill="1"/>
    <xf numFmtId="0" fontId="46" fillId="19" borderId="0" xfId="0" applyFont="1" applyFill="1" applyAlignment="1" applyProtection="1">
      <alignment horizontal="center" vertical="center"/>
      <protection locked="0"/>
    </xf>
    <xf numFmtId="0" fontId="75" fillId="0" borderId="13" xfId="0" applyFont="1" applyBorder="1" applyAlignment="1">
      <alignment horizontal="justify" vertical="center" wrapText="1"/>
    </xf>
    <xf numFmtId="0" fontId="57" fillId="0" borderId="13" xfId="0" applyFont="1" applyBorder="1" applyAlignment="1">
      <alignment wrapText="1"/>
    </xf>
    <xf numFmtId="0" fontId="56" fillId="0" borderId="13" xfId="0" applyFont="1" applyBorder="1" applyAlignment="1">
      <alignment horizontal="justify" vertical="center" wrapText="1"/>
    </xf>
    <xf numFmtId="0" fontId="57" fillId="0" borderId="13" xfId="0" applyFont="1" applyBorder="1" applyAlignment="1">
      <alignment horizontal="justify" vertical="center" wrapText="1"/>
    </xf>
    <xf numFmtId="0" fontId="57" fillId="3" borderId="13" xfId="0" applyFont="1" applyFill="1" applyBorder="1" applyAlignment="1">
      <alignment horizontal="center" vertical="center" wrapText="1" readingOrder="1"/>
    </xf>
    <xf numFmtId="0" fontId="75" fillId="0" borderId="13" xfId="0" applyFont="1" applyBorder="1" applyAlignment="1">
      <alignment horizontal="justify" vertical="center" wrapText="1" readingOrder="1"/>
    </xf>
    <xf numFmtId="0" fontId="8" fillId="0" borderId="13" xfId="0" applyFont="1" applyBorder="1" applyAlignment="1">
      <alignment horizontal="justify" vertical="center" wrapText="1" readingOrder="1"/>
    </xf>
    <xf numFmtId="0" fontId="56" fillId="0" borderId="13" xfId="0" applyFont="1" applyBorder="1" applyAlignment="1">
      <alignment horizontal="justify" vertical="center" wrapText="1" readingOrder="1"/>
    </xf>
    <xf numFmtId="0" fontId="0" fillId="0" borderId="13" xfId="0" applyBorder="1" applyAlignment="1">
      <alignment horizontal="center" vertical="center" wrapText="1" readingOrder="1"/>
    </xf>
    <xf numFmtId="0" fontId="56" fillId="0" borderId="13" xfId="0" applyFont="1" applyBorder="1" applyAlignment="1">
      <alignment horizontal="left" vertical="center" wrapText="1"/>
    </xf>
    <xf numFmtId="0" fontId="57" fillId="3" borderId="13" xfId="0" applyFont="1" applyFill="1" applyBorder="1" applyAlignment="1">
      <alignment horizontal="left" vertical="center" wrapText="1" readingOrder="1"/>
    </xf>
    <xf numFmtId="0" fontId="56" fillId="3" borderId="13" xfId="0" applyFont="1" applyFill="1" applyBorder="1" applyAlignment="1">
      <alignment horizontal="center" vertical="center" wrapText="1"/>
    </xf>
    <xf numFmtId="0" fontId="57" fillId="3" borderId="13" xfId="0" applyFont="1" applyFill="1" applyBorder="1" applyAlignment="1">
      <alignment horizontal="left" vertical="center" wrapText="1"/>
    </xf>
    <xf numFmtId="0" fontId="51" fillId="3" borderId="13" xfId="0" applyFont="1" applyFill="1" applyBorder="1" applyAlignment="1">
      <alignment horizontal="center" vertical="center" wrapText="1"/>
    </xf>
    <xf numFmtId="0" fontId="76" fillId="0" borderId="0" xfId="0" applyFont="1"/>
    <xf numFmtId="0" fontId="0" fillId="0" borderId="13" xfId="0" applyFill="1" applyBorder="1" applyAlignment="1">
      <alignment vertical="center" wrapText="1"/>
    </xf>
    <xf numFmtId="0" fontId="23" fillId="3" borderId="48" xfId="0" applyFont="1" applyFill="1" applyBorder="1" applyAlignment="1">
      <alignment vertical="top" wrapText="1"/>
    </xf>
    <xf numFmtId="0" fontId="31" fillId="0" borderId="0" xfId="0" applyFont="1" applyAlignment="1" applyProtection="1">
      <alignment vertical="center"/>
      <protection locked="0"/>
    </xf>
    <xf numFmtId="0" fontId="80" fillId="0" borderId="0" xfId="0" applyFont="1" applyAlignment="1" applyProtection="1">
      <alignment horizontal="center" vertical="center"/>
      <protection locked="0"/>
    </xf>
    <xf numFmtId="0" fontId="74" fillId="0" borderId="0" xfId="0" applyFont="1"/>
    <xf numFmtId="0" fontId="31"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2" fillId="4" borderId="92" xfId="0" applyFont="1" applyFill="1" applyBorder="1" applyAlignment="1">
      <alignment horizontal="center" vertical="center"/>
    </xf>
    <xf numFmtId="0" fontId="82" fillId="4" borderId="92" xfId="0" applyFont="1" applyFill="1" applyBorder="1" applyAlignment="1">
      <alignment horizontal="center" vertical="center" wrapText="1"/>
    </xf>
    <xf numFmtId="0" fontId="82" fillId="4" borderId="92" xfId="0" applyFont="1" applyFill="1" applyBorder="1" applyAlignment="1" applyProtection="1">
      <alignment horizontal="center" vertical="center" wrapText="1"/>
      <protection locked="0"/>
    </xf>
    <xf numFmtId="0" fontId="82" fillId="23" borderId="92" xfId="0" applyFont="1" applyFill="1" applyBorder="1" applyAlignment="1" applyProtection="1">
      <alignment horizontal="center" vertical="center" textRotation="90"/>
      <protection locked="0"/>
    </xf>
    <xf numFmtId="0" fontId="83" fillId="4" borderId="92" xfId="0" applyFont="1" applyFill="1" applyBorder="1" applyAlignment="1">
      <alignment horizontal="center" vertical="center" wrapText="1"/>
    </xf>
    <xf numFmtId="0" fontId="74" fillId="24" borderId="0" xfId="0" applyFont="1" applyFill="1" applyBorder="1"/>
    <xf numFmtId="0" fontId="31" fillId="3" borderId="0" xfId="0" applyFont="1" applyFill="1" applyBorder="1" applyAlignment="1" applyProtection="1">
      <alignment vertical="center"/>
      <protection locked="0"/>
    </xf>
    <xf numFmtId="0" fontId="80" fillId="3" borderId="0" xfId="0" applyFont="1" applyFill="1" applyBorder="1" applyAlignment="1" applyProtection="1">
      <alignment horizontal="center" vertical="center"/>
      <protection locked="0"/>
    </xf>
    <xf numFmtId="0" fontId="74" fillId="3" borderId="0" xfId="0" applyFont="1" applyFill="1" applyBorder="1"/>
    <xf numFmtId="0" fontId="31" fillId="3" borderId="0" xfId="0" applyFont="1" applyFill="1" applyBorder="1"/>
    <xf numFmtId="0" fontId="82" fillId="4" borderId="92" xfId="0" applyFont="1" applyFill="1" applyBorder="1" applyAlignment="1" applyProtection="1">
      <alignment vertical="center" wrapText="1"/>
      <protection locked="0"/>
    </xf>
    <xf numFmtId="0" fontId="82"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2" fillId="4" borderId="92" xfId="0" applyFont="1" applyFill="1" applyBorder="1" applyAlignment="1" applyProtection="1">
      <alignment horizontal="center" vertical="center" wrapText="1"/>
      <protection locked="0"/>
    </xf>
    <xf numFmtId="0" fontId="57" fillId="0" borderId="82" xfId="0" applyFont="1" applyBorder="1" applyAlignment="1">
      <alignment vertical="center" wrapText="1" readingOrder="1"/>
    </xf>
    <xf numFmtId="0" fontId="57" fillId="0" borderId="82" xfId="0" applyFont="1" applyBorder="1" applyAlignment="1">
      <alignment horizontal="center" vertical="center" wrapText="1" readingOrder="1"/>
    </xf>
    <xf numFmtId="0" fontId="56" fillId="0" borderId="82" xfId="0" applyFont="1" applyBorder="1" applyAlignment="1">
      <alignment horizontal="justify" vertical="center" wrapText="1"/>
    </xf>
    <xf numFmtId="0" fontId="57" fillId="0" borderId="13" xfId="0" applyFont="1" applyBorder="1" applyAlignment="1">
      <alignment horizontal="center" vertical="center" wrapText="1" readingOrder="1"/>
    </xf>
    <xf numFmtId="0" fontId="40" fillId="25" borderId="67" xfId="0" applyFont="1" applyFill="1" applyBorder="1" applyAlignment="1" applyProtection="1">
      <alignment horizontal="center" wrapText="1" readingOrder="1"/>
      <protection hidden="1"/>
    </xf>
    <xf numFmtId="0" fontId="40" fillId="25" borderId="68" xfId="0" applyFont="1" applyFill="1" applyBorder="1" applyAlignment="1" applyProtection="1">
      <alignment horizontal="center" wrapText="1" readingOrder="1"/>
      <protection hidden="1"/>
    </xf>
    <xf numFmtId="0" fontId="40" fillId="25" borderId="69" xfId="0" applyFont="1" applyFill="1" applyBorder="1" applyAlignment="1" applyProtection="1">
      <alignment horizontal="center" wrapText="1" readingOrder="1"/>
      <protection hidden="1"/>
    </xf>
    <xf numFmtId="0" fontId="40" fillId="25" borderId="20" xfId="0" applyFont="1" applyFill="1" applyBorder="1" applyAlignment="1" applyProtection="1">
      <alignment horizontal="center" wrapText="1" readingOrder="1"/>
      <protection hidden="1"/>
    </xf>
    <xf numFmtId="0" fontId="40" fillId="25" borderId="0" xfId="0" applyFont="1" applyFill="1" applyAlignment="1" applyProtection="1">
      <alignment horizontal="center" wrapText="1" readingOrder="1"/>
      <protection hidden="1"/>
    </xf>
    <xf numFmtId="0" fontId="40" fillId="25" borderId="21" xfId="0" applyFont="1" applyFill="1" applyBorder="1" applyAlignment="1" applyProtection="1">
      <alignment horizontal="center" wrapText="1" readingOrder="1"/>
      <protection hidden="1"/>
    </xf>
    <xf numFmtId="0" fontId="40" fillId="25" borderId="43" xfId="0" applyFont="1" applyFill="1" applyBorder="1" applyAlignment="1" applyProtection="1">
      <alignment horizontal="center" wrapText="1" readingOrder="1"/>
      <protection hidden="1"/>
    </xf>
    <xf numFmtId="0" fontId="40" fillId="25" borderId="44" xfId="0" applyFont="1" applyFill="1" applyBorder="1" applyAlignment="1" applyProtection="1">
      <alignment horizontal="center" wrapText="1" readingOrder="1"/>
      <protection hidden="1"/>
    </xf>
    <xf numFmtId="0" fontId="40" fillId="25" borderId="45"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8" fillId="0" borderId="13" xfId="0" applyFont="1" applyBorder="1" applyAlignment="1">
      <alignment horizontal="justify" vertical="center" wrapText="1"/>
    </xf>
    <xf numFmtId="0" fontId="44" fillId="3" borderId="13" xfId="0" applyFont="1" applyFill="1" applyBorder="1" applyAlignment="1">
      <alignment vertical="center" wrapText="1"/>
    </xf>
    <xf numFmtId="0" fontId="8" fillId="0" borderId="13" xfId="0" applyFont="1" applyBorder="1" applyAlignment="1">
      <alignment horizontal="center" vertical="center" wrapText="1"/>
    </xf>
    <xf numFmtId="0" fontId="8" fillId="3" borderId="13" xfId="0" applyFont="1" applyFill="1" applyBorder="1" applyAlignment="1">
      <alignment horizontal="center" vertical="top" wrapText="1"/>
    </xf>
    <xf numFmtId="0" fontId="8" fillId="0" borderId="13" xfId="0" applyFont="1" applyBorder="1" applyAlignment="1">
      <alignment horizontal="justify" vertical="center" readingOrder="1"/>
    </xf>
    <xf numFmtId="0" fontId="56" fillId="0" borderId="13" xfId="0" applyFont="1" applyBorder="1" applyAlignment="1">
      <alignment horizontal="justify" vertical="center"/>
    </xf>
    <xf numFmtId="0" fontId="56" fillId="0" borderId="0" xfId="0" applyFont="1" applyAlignment="1"/>
    <xf numFmtId="0" fontId="59" fillId="0" borderId="13" xfId="0" applyFont="1" applyBorder="1" applyAlignment="1">
      <alignment horizontal="justify" vertical="center" wrapText="1" readingOrder="1"/>
    </xf>
    <xf numFmtId="0" fontId="57" fillId="0" borderId="82" xfId="0" applyFont="1" applyBorder="1" applyAlignment="1">
      <alignment horizontal="justify" vertical="center" wrapText="1"/>
    </xf>
    <xf numFmtId="0" fontId="44" fillId="0" borderId="13" xfId="0" applyFont="1" applyBorder="1" applyAlignment="1">
      <alignment horizontal="justify" vertical="center" wrapText="1" readingOrder="1"/>
    </xf>
    <xf numFmtId="0" fontId="44" fillId="0" borderId="13" xfId="0" applyFont="1" applyBorder="1" applyAlignment="1">
      <alignment horizontal="justify" vertical="center" wrapText="1"/>
    </xf>
    <xf numFmtId="0" fontId="57" fillId="0" borderId="13" xfId="0" applyFont="1" applyBorder="1" applyAlignment="1">
      <alignment horizontal="justify" vertical="top" wrapText="1"/>
    </xf>
    <xf numFmtId="0" fontId="8" fillId="3" borderId="13" xfId="0" applyFont="1" applyFill="1" applyBorder="1" applyAlignment="1">
      <alignment horizontal="justify" vertical="center" wrapText="1"/>
    </xf>
    <xf numFmtId="0" fontId="8" fillId="0" borderId="13" xfId="0" applyFont="1" applyBorder="1" applyAlignment="1">
      <alignment horizontal="left" vertical="center" wrapText="1"/>
    </xf>
    <xf numFmtId="0" fontId="57" fillId="0" borderId="13" xfId="0" applyFont="1" applyBorder="1" applyAlignment="1">
      <alignment vertical="top" wrapText="1"/>
    </xf>
    <xf numFmtId="0" fontId="49" fillId="20" borderId="13" xfId="0" applyFont="1" applyFill="1" applyBorder="1" applyAlignment="1">
      <alignment horizontal="center" vertical="center"/>
    </xf>
    <xf numFmtId="0" fontId="52" fillId="0" borderId="13" xfId="0" applyFont="1" applyBorder="1" applyAlignment="1">
      <alignment horizontal="center" vertical="center"/>
    </xf>
    <xf numFmtId="0" fontId="51" fillId="0" borderId="13" xfId="0" applyFont="1" applyBorder="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58" fillId="0" borderId="88" xfId="0" applyFont="1" applyFill="1" applyBorder="1" applyAlignment="1" applyProtection="1">
      <alignment horizontal="left" vertical="top" wrapText="1"/>
      <protection locked="0"/>
    </xf>
    <xf numFmtId="0" fontId="58" fillId="0" borderId="13" xfId="0" applyFont="1" applyFill="1" applyBorder="1" applyAlignment="1" applyProtection="1">
      <alignment horizontal="justify" vertical="center" wrapText="1"/>
      <protection locked="0"/>
    </xf>
    <xf numFmtId="0" fontId="0" fillId="0" borderId="13" xfId="0" applyFill="1" applyBorder="1" applyAlignment="1">
      <alignment horizontal="center" vertical="center" wrapText="1"/>
    </xf>
    <xf numFmtId="9" fontId="0" fillId="0" borderId="13" xfId="0" applyNumberFormat="1" applyFill="1" applyBorder="1" applyAlignment="1">
      <alignment horizontal="center" vertical="center" wrapText="1"/>
    </xf>
    <xf numFmtId="0" fontId="58" fillId="0" borderId="13" xfId="0" applyFont="1" applyFill="1" applyBorder="1" applyAlignment="1" applyProtection="1">
      <alignment horizontal="left" vertical="top" wrapText="1"/>
      <protection locked="0"/>
    </xf>
    <xf numFmtId="0" fontId="58" fillId="0" borderId="13" xfId="0" applyFont="1" applyFill="1" applyBorder="1" applyAlignment="1" applyProtection="1">
      <alignment vertical="top" wrapText="1"/>
      <protection locked="0"/>
    </xf>
    <xf numFmtId="0" fontId="26" fillId="0" borderId="65" xfId="0" applyFont="1" applyFill="1" applyBorder="1" applyAlignment="1" applyProtection="1">
      <alignment horizontal="left" vertical="top" wrapText="1"/>
      <protection locked="0"/>
    </xf>
    <xf numFmtId="0" fontId="0" fillId="0" borderId="82" xfId="0" applyFill="1" applyBorder="1" applyAlignment="1">
      <alignment horizontal="center" vertical="center" wrapText="1"/>
    </xf>
    <xf numFmtId="0" fontId="26" fillId="0" borderId="82" xfId="0" applyFont="1" applyFill="1" applyBorder="1" applyAlignment="1" applyProtection="1">
      <alignment horizontal="left" vertical="top" wrapText="1"/>
      <protection locked="0"/>
    </xf>
    <xf numFmtId="9" fontId="0" fillId="0" borderId="82" xfId="0" applyNumberFormat="1" applyFill="1" applyBorder="1" applyAlignment="1">
      <alignment horizontal="center" vertical="center" wrapText="1"/>
    </xf>
    <xf numFmtId="0" fontId="31" fillId="0" borderId="98" xfId="0" applyFont="1" applyBorder="1" applyAlignment="1"/>
    <xf numFmtId="0" fontId="31" fillId="0" borderId="78" xfId="0" applyFont="1" applyBorder="1" applyAlignment="1"/>
    <xf numFmtId="0" fontId="31" fillId="0" borderId="101" xfId="0" applyFont="1" applyBorder="1" applyAlignment="1"/>
    <xf numFmtId="0" fontId="89" fillId="0" borderId="13" xfId="0" applyFont="1" applyBorder="1" applyAlignment="1">
      <alignment horizontal="justify" vertical="center" wrapText="1"/>
    </xf>
    <xf numFmtId="0" fontId="0" fillId="0" borderId="0" xfId="0" applyAlignment="1">
      <alignment vertical="center"/>
    </xf>
    <xf numFmtId="0" fontId="1" fillId="3" borderId="0" xfId="0" applyFont="1" applyFill="1" applyAlignment="1">
      <alignment vertical="center"/>
    </xf>
    <xf numFmtId="0" fontId="74" fillId="0" borderId="0" xfId="0" applyFont="1" applyAlignment="1">
      <alignment vertical="center"/>
    </xf>
    <xf numFmtId="0" fontId="0" fillId="0" borderId="13" xfId="0" applyFill="1" applyBorder="1" applyAlignment="1">
      <alignment horizontal="center" vertical="center" wrapText="1"/>
    </xf>
    <xf numFmtId="0" fontId="90" fillId="0" borderId="0" xfId="0" applyFont="1" applyAlignment="1">
      <alignment horizontal="center"/>
    </xf>
    <xf numFmtId="0" fontId="91" fillId="0" borderId="0" xfId="0" applyFont="1" applyAlignment="1">
      <alignment horizontal="center"/>
    </xf>
    <xf numFmtId="0" fontId="93" fillId="0" borderId="0" xfId="0" applyFont="1"/>
    <xf numFmtId="0" fontId="45" fillId="4" borderId="0" xfId="0" applyFont="1" applyFill="1" applyAlignment="1" applyProtection="1">
      <alignment horizontal="left" vertical="center" wrapText="1"/>
      <protection locked="0"/>
    </xf>
    <xf numFmtId="0" fontId="45" fillId="0" borderId="0" xfId="0" applyFont="1" applyAlignment="1" applyProtection="1">
      <alignment horizontal="left" vertical="center"/>
      <protection locked="0"/>
    </xf>
    <xf numFmtId="0" fontId="46" fillId="0" borderId="0" xfId="0" applyFont="1"/>
    <xf numFmtId="0" fontId="45" fillId="19" borderId="0" xfId="0" applyFont="1" applyFill="1" applyAlignment="1" applyProtection="1">
      <alignment vertical="center" wrapText="1"/>
      <protection locked="0"/>
    </xf>
    <xf numFmtId="0" fontId="20" fillId="0" borderId="0" xfId="0" applyFont="1" applyAlignment="1">
      <alignment horizontal="left"/>
    </xf>
    <xf numFmtId="0" fontId="94" fillId="0" borderId="0" xfId="0" applyFont="1" applyAlignment="1">
      <alignment horizontal="center"/>
    </xf>
    <xf numFmtId="0" fontId="45" fillId="4" borderId="0" xfId="0" applyFont="1" applyFill="1" applyAlignment="1" applyProtection="1">
      <alignment vertical="center" wrapText="1"/>
      <protection locked="0"/>
    </xf>
    <xf numFmtId="0" fontId="89" fillId="0" borderId="13" xfId="0" applyFont="1" applyFill="1" applyBorder="1" applyAlignment="1">
      <alignment horizontal="justify" vertical="center" wrapText="1"/>
    </xf>
    <xf numFmtId="0" fontId="31" fillId="0" borderId="78" xfId="0" applyFont="1" applyBorder="1" applyAlignment="1">
      <alignment horizontal="center" vertical="center" wrapText="1"/>
    </xf>
    <xf numFmtId="0" fontId="58" fillId="3" borderId="0" xfId="0" applyFont="1" applyFill="1" applyBorder="1"/>
    <xf numFmtId="0" fontId="58" fillId="0" borderId="0" xfId="0" applyFont="1"/>
    <xf numFmtId="0" fontId="26" fillId="3" borderId="0" xfId="0" applyFont="1" applyFill="1" applyBorder="1"/>
    <xf numFmtId="0" fontId="58" fillId="0" borderId="78" xfId="0" applyFont="1" applyBorder="1" applyAlignment="1"/>
    <xf numFmtId="0" fontId="58" fillId="0" borderId="101" xfId="0" applyFont="1" applyBorder="1" applyAlignment="1"/>
    <xf numFmtId="0" fontId="26" fillId="0" borderId="0" xfId="0" applyFont="1" applyAlignment="1">
      <alignment wrapText="1"/>
    </xf>
    <xf numFmtId="0" fontId="26" fillId="0" borderId="0" xfId="0" applyFont="1" applyAlignment="1">
      <alignment horizontal="center" wrapText="1"/>
    </xf>
    <xf numFmtId="0" fontId="26" fillId="0" borderId="0" xfId="0" applyFont="1" applyProtection="1">
      <protection locked="0"/>
    </xf>
    <xf numFmtId="0" fontId="26" fillId="0" borderId="0" xfId="0" applyFont="1" applyAlignment="1" applyProtection="1">
      <alignment vertical="top"/>
      <protection locked="0"/>
    </xf>
    <xf numFmtId="0" fontId="95" fillId="0" borderId="82" xfId="0" applyFont="1" applyBorder="1" applyAlignment="1">
      <alignment horizontal="center" vertical="center"/>
    </xf>
    <xf numFmtId="14" fontId="95" fillId="0" borderId="13" xfId="0" applyNumberFormat="1" applyFont="1" applyBorder="1" applyAlignment="1">
      <alignment horizontal="center" vertical="center" wrapText="1"/>
    </xf>
    <xf numFmtId="0" fontId="96" fillId="0" borderId="63" xfId="0" applyFont="1" applyBorder="1" applyAlignment="1">
      <alignment horizontal="justify" vertical="center" wrapText="1"/>
    </xf>
    <xf numFmtId="0" fontId="95" fillId="0" borderId="98" xfId="0" applyFont="1" applyBorder="1" applyAlignment="1">
      <alignment horizontal="center" vertical="center"/>
    </xf>
    <xf numFmtId="14" fontId="95" fillId="0" borderId="88" xfId="0" applyNumberFormat="1" applyFont="1" applyBorder="1" applyAlignment="1">
      <alignment horizontal="center" vertical="center" wrapText="1"/>
    </xf>
    <xf numFmtId="0" fontId="95" fillId="0" borderId="78" xfId="0" applyFont="1" applyBorder="1" applyAlignment="1">
      <alignment horizontal="center" vertical="center"/>
    </xf>
    <xf numFmtId="14" fontId="95" fillId="0" borderId="60" xfId="0" applyNumberFormat="1" applyFont="1" applyBorder="1" applyAlignment="1">
      <alignment horizontal="center" vertical="center" wrapText="1"/>
    </xf>
    <xf numFmtId="0" fontId="96" fillId="0" borderId="61" xfId="0" applyFont="1" applyBorder="1" applyAlignment="1">
      <alignment horizontal="center" vertical="center" wrapText="1"/>
    </xf>
    <xf numFmtId="0" fontId="96" fillId="0" borderId="63" xfId="0" applyFont="1" applyBorder="1" applyAlignment="1">
      <alignment horizontal="center" vertical="center" wrapText="1"/>
    </xf>
    <xf numFmtId="0" fontId="95" fillId="0" borderId="13" xfId="0" applyFont="1" applyBorder="1" applyAlignment="1">
      <alignment horizontal="center" vertical="center"/>
    </xf>
    <xf numFmtId="0" fontId="31" fillId="0" borderId="78" xfId="0" applyFont="1" applyBorder="1" applyAlignment="1">
      <alignment wrapText="1"/>
    </xf>
    <xf numFmtId="0" fontId="93" fillId="0" borderId="13" xfId="0" applyFont="1" applyBorder="1" applyAlignment="1">
      <alignment horizontal="justify" vertical="center" wrapText="1"/>
    </xf>
    <xf numFmtId="0" fontId="97" fillId="0" borderId="13" xfId="0" applyFont="1" applyBorder="1" applyAlignment="1">
      <alignment horizontal="justify" vertical="center" wrapText="1"/>
    </xf>
    <xf numFmtId="0" fontId="98" fillId="0" borderId="98" xfId="0" applyFont="1" applyBorder="1" applyAlignment="1">
      <alignment wrapText="1"/>
    </xf>
    <xf numFmtId="0" fontId="98" fillId="0" borderId="78" xfId="0" applyFont="1" applyBorder="1" applyAlignment="1">
      <alignment wrapText="1"/>
    </xf>
    <xf numFmtId="164" fontId="45" fillId="19" borderId="0" xfId="0" applyNumberFormat="1" applyFont="1" applyFill="1" applyAlignment="1" applyProtection="1">
      <alignment horizontal="center" vertical="center" wrapText="1"/>
      <protection locked="0"/>
    </xf>
    <xf numFmtId="0" fontId="45" fillId="19" borderId="0" xfId="0" applyFont="1" applyFill="1" applyAlignment="1" applyProtection="1">
      <alignment horizontal="center" vertical="center" wrapText="1"/>
      <protection locked="0"/>
    </xf>
    <xf numFmtId="0" fontId="61" fillId="0" borderId="0" xfId="0" applyFont="1" applyAlignment="1">
      <alignment horizontal="center" wrapText="1"/>
    </xf>
    <xf numFmtId="0" fontId="92" fillId="0" borderId="0" xfId="0" applyFont="1" applyAlignment="1">
      <alignment horizontal="center"/>
    </xf>
    <xf numFmtId="0" fontId="45" fillId="19" borderId="0" xfId="0" applyFont="1" applyFill="1" applyAlignment="1" applyProtection="1">
      <alignment horizontal="center" vertical="center"/>
      <protection locked="0"/>
    </xf>
    <xf numFmtId="0" fontId="57" fillId="0" borderId="82" xfId="0" applyFont="1" applyBorder="1" applyAlignment="1">
      <alignment horizontal="center" vertical="center" wrapText="1" readingOrder="1"/>
    </xf>
    <xf numFmtId="0" fontId="57" fillId="0" borderId="78" xfId="0" applyFont="1" applyBorder="1" applyAlignment="1">
      <alignment horizontal="center" vertical="center" wrapText="1" readingOrder="1"/>
    </xf>
    <xf numFmtId="0" fontId="57" fillId="0" borderId="60" xfId="0" applyFont="1" applyBorder="1" applyAlignment="1">
      <alignment horizontal="center" vertical="center" wrapText="1" readingOrder="1"/>
    </xf>
    <xf numFmtId="0" fontId="8" fillId="0" borderId="82" xfId="0" applyFont="1" applyBorder="1" applyAlignment="1">
      <alignment horizontal="center" vertical="center" wrapText="1" readingOrder="1"/>
    </xf>
    <xf numFmtId="0" fontId="8" fillId="0" borderId="78"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55" fillId="4" borderId="13" xfId="0" applyFont="1" applyFill="1" applyBorder="1" applyAlignment="1">
      <alignment horizontal="center" vertical="top" wrapText="1" readingOrder="1"/>
    </xf>
    <xf numFmtId="0" fontId="8" fillId="0" borderId="82" xfId="0" applyFont="1" applyBorder="1" applyAlignment="1">
      <alignment horizontal="justify" vertical="center" wrapText="1" readingOrder="1"/>
    </xf>
    <xf numFmtId="0" fontId="8" fillId="0" borderId="78" xfId="0" applyFont="1" applyBorder="1" applyAlignment="1">
      <alignment horizontal="justify" vertical="center" wrapText="1" readingOrder="1"/>
    </xf>
    <xf numFmtId="0" fontId="0" fillId="0" borderId="60" xfId="0" applyBorder="1" applyAlignment="1">
      <alignment horizontal="justify" vertical="center" wrapText="1" readingOrder="1"/>
    </xf>
    <xf numFmtId="0" fontId="57" fillId="0" borderId="82" xfId="0" applyFont="1" applyBorder="1" applyAlignment="1">
      <alignment horizontal="left" vertical="center" wrapText="1" readingOrder="1"/>
    </xf>
    <xf numFmtId="0" fontId="57" fillId="0" borderId="78" xfId="0" applyFont="1" applyBorder="1" applyAlignment="1">
      <alignment horizontal="left" vertical="center" wrapText="1" readingOrder="1"/>
    </xf>
    <xf numFmtId="0" fontId="0" fillId="0" borderId="78" xfId="0" applyBorder="1" applyAlignment="1">
      <alignment horizontal="left" vertical="center" wrapText="1" readingOrder="1"/>
    </xf>
    <xf numFmtId="0" fontId="53" fillId="0" borderId="0" xfId="0" applyFont="1" applyAlignment="1" applyProtection="1">
      <alignment horizontal="center" vertical="center"/>
      <protection locked="0"/>
    </xf>
    <xf numFmtId="0" fontId="45" fillId="20" borderId="0" xfId="0" applyFont="1" applyFill="1" applyAlignment="1" applyProtection="1">
      <alignment horizontal="center" vertical="center"/>
      <protection locked="0"/>
    </xf>
    <xf numFmtId="0" fontId="56"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47" fillId="0" borderId="0" xfId="0" applyFont="1" applyAlignment="1">
      <alignment horizontal="center" wrapText="1"/>
    </xf>
    <xf numFmtId="0" fontId="48" fillId="0" borderId="0" xfId="0" applyFont="1" applyAlignment="1">
      <alignment horizontal="center"/>
    </xf>
    <xf numFmtId="0" fontId="49" fillId="4" borderId="79" xfId="0" applyFont="1" applyFill="1" applyBorder="1" applyAlignment="1">
      <alignment horizontal="center"/>
    </xf>
    <xf numFmtId="0" fontId="49" fillId="4" borderId="80" xfId="0" applyFont="1" applyFill="1" applyBorder="1" applyAlignment="1">
      <alignment horizontal="center"/>
    </xf>
    <xf numFmtId="0" fontId="49" fillId="4" borderId="81" xfId="0" applyFont="1" applyFill="1" applyBorder="1" applyAlignment="1">
      <alignment horizontal="center"/>
    </xf>
    <xf numFmtId="0" fontId="50" fillId="5" borderId="82" xfId="0" applyFont="1" applyFill="1" applyBorder="1" applyAlignment="1">
      <alignment horizontal="center" vertical="center" wrapText="1"/>
    </xf>
    <xf numFmtId="0" fontId="50" fillId="5" borderId="60" xfId="0" applyFont="1" applyFill="1" applyBorder="1" applyAlignment="1">
      <alignment horizontal="center" vertical="center" wrapText="1"/>
    </xf>
    <xf numFmtId="0" fontId="50" fillId="5" borderId="79" xfId="0" applyFont="1" applyFill="1" applyBorder="1" applyAlignment="1">
      <alignment horizontal="center" vertical="center"/>
    </xf>
    <xf numFmtId="0" fontId="50" fillId="5" borderId="80" xfId="0" applyFont="1" applyFill="1" applyBorder="1" applyAlignment="1">
      <alignment horizontal="center" vertical="center"/>
    </xf>
    <xf numFmtId="0" fontId="50"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Border="1" applyAlignment="1">
      <alignment horizontal="left" vertical="top" wrapText="1"/>
    </xf>
    <xf numFmtId="0" fontId="9" fillId="3" borderId="21" xfId="1" applyFont="1" applyFill="1" applyBorder="1" applyAlignment="1">
      <alignment horizontal="left" vertical="top" wrapText="1"/>
    </xf>
    <xf numFmtId="0" fontId="9" fillId="3" borderId="0" xfId="1" applyFont="1" applyFill="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82" xfId="0" applyFill="1" applyBorder="1" applyAlignment="1">
      <alignment horizontal="center" vertical="center" wrapText="1"/>
    </xf>
    <xf numFmtId="0" fontId="0" fillId="0" borderId="78"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center" vertical="center" wrapText="1"/>
    </xf>
    <xf numFmtId="0" fontId="58" fillId="0" borderId="82" xfId="0" applyFont="1" applyBorder="1" applyAlignment="1" applyProtection="1">
      <alignment horizontal="center" vertical="center" wrapText="1"/>
      <protection locked="0"/>
    </xf>
    <xf numFmtId="0" fontId="58" fillId="0" borderId="78" xfId="0" applyFont="1" applyBorder="1" applyAlignment="1" applyProtection="1">
      <alignment horizontal="center" vertical="center" wrapText="1"/>
      <protection locked="0"/>
    </xf>
    <xf numFmtId="0" fontId="58" fillId="0" borderId="60" xfId="0" applyFont="1" applyBorder="1" applyAlignment="1" applyProtection="1">
      <alignment horizontal="center" vertical="center" wrapText="1"/>
      <protection locked="0"/>
    </xf>
    <xf numFmtId="0" fontId="58" fillId="0" borderId="98" xfId="0" applyFont="1" applyBorder="1" applyAlignment="1" applyProtection="1">
      <alignment horizontal="center" vertical="center" wrapText="1"/>
      <protection locked="0"/>
    </xf>
    <xf numFmtId="0" fontId="0" fillId="0" borderId="13" xfId="0" applyFill="1" applyBorder="1" applyAlignment="1">
      <alignment horizontal="center" vertical="center" wrapText="1"/>
    </xf>
    <xf numFmtId="0" fontId="70"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58" fillId="0" borderId="82" xfId="0" applyFont="1" applyFill="1" applyBorder="1" applyAlignment="1" applyProtection="1">
      <alignment horizontal="center" vertical="center" wrapText="1"/>
      <protection locked="0"/>
    </xf>
    <xf numFmtId="0" fontId="58" fillId="0" borderId="78" xfId="0" applyFont="1" applyFill="1" applyBorder="1" applyAlignment="1" applyProtection="1">
      <alignment horizontal="center" vertical="center" wrapText="1"/>
      <protection locked="0"/>
    </xf>
    <xf numFmtId="0" fontId="58" fillId="0" borderId="60" xfId="0" applyFont="1" applyFill="1" applyBorder="1" applyAlignment="1" applyProtection="1">
      <alignment horizontal="center" vertical="center" wrapText="1"/>
      <protection locked="0"/>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70" fillId="0" borderId="82" xfId="0" applyFont="1" applyBorder="1" applyAlignment="1">
      <alignment horizontal="center" vertical="center" wrapText="1"/>
    </xf>
    <xf numFmtId="17" fontId="0" fillId="0" borderId="82" xfId="0" applyNumberFormat="1" applyBorder="1" applyAlignment="1">
      <alignment horizontal="center" vertical="center" wrapText="1"/>
    </xf>
    <xf numFmtId="17" fontId="0" fillId="0" borderId="84" xfId="0" applyNumberFormat="1" applyBorder="1" applyAlignment="1">
      <alignment horizontal="center" vertical="center" wrapText="1"/>
    </xf>
    <xf numFmtId="0" fontId="0" fillId="0" borderId="101" xfId="0" applyFill="1" applyBorder="1" applyAlignment="1">
      <alignment horizontal="center" vertical="center" wrapText="1"/>
    </xf>
    <xf numFmtId="9" fontId="0" fillId="17" borderId="13" xfId="0" applyNumberFormat="1" applyFill="1" applyBorder="1" applyAlignment="1">
      <alignment horizontal="center" vertical="center" wrapText="1"/>
    </xf>
    <xf numFmtId="0" fontId="0" fillId="17" borderId="13" xfId="0"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1" fillId="4" borderId="2" xfId="0" applyFont="1" applyFill="1" applyBorder="1" applyAlignment="1">
      <alignment horizontal="center" vertical="center"/>
    </xf>
    <xf numFmtId="0" fontId="71"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58" fillId="0" borderId="98" xfId="0" applyFont="1" applyFill="1" applyBorder="1" applyAlignment="1" applyProtection="1">
      <alignment horizontal="center" vertical="top" wrapText="1"/>
      <protection locked="0"/>
    </xf>
    <xf numFmtId="0" fontId="58" fillId="0" borderId="78" xfId="0" applyFont="1" applyFill="1" applyBorder="1" applyAlignment="1" applyProtection="1">
      <alignment horizontal="center" vertical="top" wrapText="1"/>
      <protection locked="0"/>
    </xf>
    <xf numFmtId="0" fontId="58" fillId="0" borderId="60" xfId="0" applyFont="1" applyFill="1" applyBorder="1" applyAlignment="1" applyProtection="1">
      <alignment horizontal="center" vertical="top" wrapText="1"/>
      <protection locked="0"/>
    </xf>
    <xf numFmtId="0" fontId="21" fillId="0" borderId="0" xfId="0" applyFont="1" applyAlignment="1">
      <alignment horizontal="center" vertical="center"/>
    </xf>
    <xf numFmtId="0" fontId="22" fillId="6" borderId="46"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66" fillId="0" borderId="0" xfId="0" applyFont="1" applyAlignment="1">
      <alignment horizontal="center" vertical="center"/>
    </xf>
    <xf numFmtId="0" fontId="62" fillId="0" borderId="0" xfId="0" applyFont="1" applyAlignment="1">
      <alignment horizontal="center" vertical="center"/>
    </xf>
    <xf numFmtId="0" fontId="37" fillId="3" borderId="0" xfId="0" applyFont="1" applyFill="1" applyAlignment="1">
      <alignment horizontal="justify" vertical="center" wrapText="1"/>
    </xf>
    <xf numFmtId="0" fontId="30" fillId="13" borderId="53" xfId="0" applyFont="1" applyFill="1" applyBorder="1" applyAlignment="1">
      <alignment horizontal="center" vertical="center" wrapText="1" readingOrder="1"/>
    </xf>
    <xf numFmtId="0" fontId="30" fillId="13" borderId="54" xfId="0" applyFont="1" applyFill="1" applyBorder="1" applyAlignment="1">
      <alignment horizontal="center" vertical="center" wrapText="1" readingOrder="1"/>
    </xf>
    <xf numFmtId="0" fontId="30" fillId="13" borderId="55" xfId="0" applyFont="1" applyFill="1" applyBorder="1" applyAlignment="1">
      <alignment horizontal="center" vertical="center" wrapText="1" readingOrder="1"/>
    </xf>
    <xf numFmtId="0" fontId="33" fillId="13" borderId="56" xfId="0" applyFont="1" applyFill="1" applyBorder="1" applyAlignment="1">
      <alignment horizontal="center" vertical="center" wrapText="1" readingOrder="1"/>
    </xf>
    <xf numFmtId="0" fontId="33" fillId="13" borderId="57" xfId="0" applyFont="1" applyFill="1" applyBorder="1" applyAlignment="1">
      <alignment horizontal="center" vertical="center" wrapText="1" readingOrder="1"/>
    </xf>
    <xf numFmtId="0" fontId="33" fillId="3" borderId="59" xfId="0" applyFont="1" applyFill="1" applyBorder="1" applyAlignment="1">
      <alignment horizontal="center" vertical="center" wrapText="1" readingOrder="1"/>
    </xf>
    <xf numFmtId="0" fontId="33" fillId="3" borderId="62"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3" fillId="3" borderId="64"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8" fillId="14" borderId="0" xfId="0" applyFont="1" applyFill="1" applyAlignment="1">
      <alignment horizontal="center" vertical="center" wrapText="1" readingOrder="1"/>
    </xf>
    <xf numFmtId="0" fontId="39" fillId="5" borderId="0" xfId="0" applyFont="1" applyFill="1" applyAlignment="1">
      <alignment horizontal="center" vertical="center" wrapText="1"/>
    </xf>
    <xf numFmtId="0" fontId="78" fillId="14" borderId="0" xfId="0" applyFont="1" applyFill="1" applyAlignment="1">
      <alignment horizontal="center" vertical="center" textRotation="90" wrapText="1" readingOrder="1"/>
    </xf>
    <xf numFmtId="0" fontId="78" fillId="14" borderId="21" xfId="0" applyFont="1" applyFill="1" applyBorder="1" applyAlignment="1">
      <alignment horizontal="center" vertical="center" textRotation="90" wrapText="1" readingOrder="1"/>
    </xf>
    <xf numFmtId="0" fontId="77" fillId="0" borderId="67" xfId="0" applyFont="1" applyBorder="1" applyAlignment="1">
      <alignment horizontal="center" vertical="center" wrapText="1"/>
    </xf>
    <xf numFmtId="0" fontId="77" fillId="0" borderId="68" xfId="0" applyFont="1" applyBorder="1" applyAlignment="1">
      <alignment horizontal="center" vertical="center"/>
    </xf>
    <xf numFmtId="0" fontId="77" fillId="0" borderId="69" xfId="0" applyFont="1" applyBorder="1" applyAlignment="1">
      <alignment horizontal="center" vertical="center"/>
    </xf>
    <xf numFmtId="0" fontId="77" fillId="0" borderId="20" xfId="0" applyFont="1" applyBorder="1" applyAlignment="1">
      <alignment horizontal="center" vertical="center"/>
    </xf>
    <xf numFmtId="0" fontId="77" fillId="0" borderId="0" xfId="0" applyFont="1" applyAlignment="1">
      <alignment horizontal="center" vertical="center"/>
    </xf>
    <xf numFmtId="0" fontId="77" fillId="0" borderId="21" xfId="0" applyFont="1" applyBorder="1" applyAlignment="1">
      <alignment horizontal="center" vertical="center"/>
    </xf>
    <xf numFmtId="0" fontId="77" fillId="0" borderId="43" xfId="0" applyFont="1" applyBorder="1" applyAlignment="1">
      <alignment horizontal="center" vertical="center"/>
    </xf>
    <xf numFmtId="0" fontId="77" fillId="0" borderId="44" xfId="0" applyFont="1" applyBorder="1" applyAlignment="1">
      <alignment horizontal="center" vertical="center"/>
    </xf>
    <xf numFmtId="0" fontId="77" fillId="0" borderId="45" xfId="0" applyFont="1" applyBorder="1" applyAlignment="1">
      <alignment horizontal="center" vertical="center"/>
    </xf>
    <xf numFmtId="0" fontId="79" fillId="16" borderId="70" xfId="0" applyFont="1" applyFill="1" applyBorder="1" applyAlignment="1">
      <alignment horizontal="center" vertical="center" wrapText="1" readingOrder="1"/>
    </xf>
    <xf numFmtId="0" fontId="79" fillId="16" borderId="71" xfId="0" applyFont="1" applyFill="1" applyBorder="1" applyAlignment="1">
      <alignment horizontal="center" vertical="center" wrapText="1" readingOrder="1"/>
    </xf>
    <xf numFmtId="0" fontId="79" fillId="16" borderId="72" xfId="0" applyFont="1" applyFill="1" applyBorder="1" applyAlignment="1">
      <alignment horizontal="center" vertical="center" wrapText="1" readingOrder="1"/>
    </xf>
    <xf numFmtId="0" fontId="79" fillId="16" borderId="73" xfId="0" applyFont="1" applyFill="1" applyBorder="1" applyAlignment="1">
      <alignment horizontal="center" vertical="center" wrapText="1" readingOrder="1"/>
    </xf>
    <xf numFmtId="0" fontId="79" fillId="16" borderId="0" xfId="0" applyFont="1" applyFill="1" applyAlignment="1">
      <alignment horizontal="center" vertical="center" wrapText="1" readingOrder="1"/>
    </xf>
    <xf numFmtId="0" fontId="79" fillId="16" borderId="74" xfId="0" applyFont="1" applyFill="1" applyBorder="1" applyAlignment="1">
      <alignment horizontal="center" vertical="center" wrapText="1" readingOrder="1"/>
    </xf>
    <xf numFmtId="0" fontId="79" fillId="16" borderId="75" xfId="0" applyFont="1" applyFill="1" applyBorder="1" applyAlignment="1">
      <alignment horizontal="center" vertical="center" wrapText="1" readingOrder="1"/>
    </xf>
    <xf numFmtId="0" fontId="79" fillId="16" borderId="76" xfId="0" applyFont="1" applyFill="1" applyBorder="1" applyAlignment="1">
      <alignment horizontal="center" vertical="center" wrapText="1" readingOrder="1"/>
    </xf>
    <xf numFmtId="0" fontId="79" fillId="16" borderId="77" xfId="0" applyFont="1" applyFill="1" applyBorder="1" applyAlignment="1">
      <alignment horizontal="center" vertical="center" wrapText="1" readingOrder="1"/>
    </xf>
    <xf numFmtId="0" fontId="32" fillId="3" borderId="13" xfId="0" applyFont="1" applyFill="1" applyBorder="1" applyAlignment="1">
      <alignment horizontal="center" vertical="center" wrapText="1"/>
    </xf>
    <xf numFmtId="0" fontId="77" fillId="0" borderId="20" xfId="0" applyFont="1" applyBorder="1" applyAlignment="1">
      <alignment horizontal="center" vertical="center" wrapText="1"/>
    </xf>
    <xf numFmtId="0" fontId="79" fillId="15" borderId="70" xfId="0" applyFont="1" applyFill="1" applyBorder="1" applyAlignment="1">
      <alignment horizontal="center" vertical="center" wrapText="1" readingOrder="1"/>
    </xf>
    <xf numFmtId="0" fontId="79" fillId="15" borderId="71" xfId="0" applyFont="1" applyFill="1" applyBorder="1" applyAlignment="1">
      <alignment horizontal="center" vertical="center" wrapText="1" readingOrder="1"/>
    </xf>
    <xf numFmtId="0" fontId="79" fillId="15" borderId="73" xfId="0" applyFont="1" applyFill="1" applyBorder="1" applyAlignment="1">
      <alignment horizontal="center" vertical="center" wrapText="1" readingOrder="1"/>
    </xf>
    <xf numFmtId="0" fontId="79" fillId="15" borderId="0" xfId="0" applyFont="1" applyFill="1" applyAlignment="1">
      <alignment horizontal="center" vertical="center" wrapText="1" readingOrder="1"/>
    </xf>
    <xf numFmtId="0" fontId="79" fillId="15" borderId="75" xfId="0" applyFont="1" applyFill="1" applyBorder="1" applyAlignment="1">
      <alignment horizontal="center" vertical="center" wrapText="1" readingOrder="1"/>
    </xf>
    <xf numFmtId="0" fontId="79" fillId="15" borderId="76" xfId="0" applyFont="1" applyFill="1" applyBorder="1" applyAlignment="1">
      <alignment horizontal="center" vertical="center" wrapText="1" readingOrder="1"/>
    </xf>
    <xf numFmtId="0" fontId="32" fillId="3" borderId="84" xfId="0" applyFont="1" applyFill="1" applyBorder="1" applyAlignment="1">
      <alignment horizontal="center" vertical="center" wrapText="1"/>
    </xf>
    <xf numFmtId="0" fontId="32" fillId="3" borderId="91" xfId="0" applyFont="1" applyFill="1" applyBorder="1" applyAlignment="1">
      <alignment horizontal="center" vertical="center" wrapText="1"/>
    </xf>
    <xf numFmtId="0" fontId="32" fillId="3" borderId="85" xfId="0" applyFont="1" applyFill="1" applyBorder="1" applyAlignment="1">
      <alignment horizontal="center" vertical="center" wrapText="1"/>
    </xf>
    <xf numFmtId="0" fontId="32" fillId="3" borderId="90" xfId="0" applyFont="1" applyFill="1" applyBorder="1" applyAlignment="1">
      <alignment horizontal="center" vertical="center" wrapText="1"/>
    </xf>
    <xf numFmtId="0" fontId="32" fillId="3" borderId="86" xfId="0" applyFont="1" applyFill="1" applyBorder="1" applyAlignment="1">
      <alignment horizontal="center" vertical="center" wrapText="1"/>
    </xf>
    <xf numFmtId="0" fontId="32" fillId="3" borderId="89" xfId="0" applyFont="1" applyFill="1" applyBorder="1" applyAlignment="1">
      <alignment horizontal="center" vertical="center" wrapText="1"/>
    </xf>
    <xf numFmtId="0" fontId="77" fillId="0" borderId="0" xfId="0" applyFont="1" applyBorder="1" applyAlignment="1">
      <alignment horizontal="center" vertical="center"/>
    </xf>
    <xf numFmtId="0" fontId="79" fillId="25" borderId="70" xfId="0" applyFont="1" applyFill="1" applyBorder="1" applyAlignment="1">
      <alignment horizontal="center" vertical="center" wrapText="1" readingOrder="1"/>
    </xf>
    <xf numFmtId="0" fontId="79" fillId="25" borderId="71" xfId="0" applyFont="1" applyFill="1" applyBorder="1" applyAlignment="1">
      <alignment horizontal="center" vertical="center" wrapText="1" readingOrder="1"/>
    </xf>
    <xf numFmtId="0" fontId="79" fillId="25" borderId="73" xfId="0" applyFont="1" applyFill="1" applyBorder="1" applyAlignment="1">
      <alignment horizontal="center" vertical="center" wrapText="1" readingOrder="1"/>
    </xf>
    <xf numFmtId="0" fontId="79" fillId="25" borderId="0" xfId="0" applyFont="1" applyFill="1" applyAlignment="1">
      <alignment horizontal="center" vertical="center" wrapText="1" readingOrder="1"/>
    </xf>
    <xf numFmtId="0" fontId="79" fillId="25" borderId="74" xfId="0" applyFont="1" applyFill="1" applyBorder="1" applyAlignment="1">
      <alignment horizontal="center" vertical="center" wrapText="1" readingOrder="1"/>
    </xf>
    <xf numFmtId="0" fontId="79" fillId="25" borderId="75" xfId="0" applyFont="1" applyFill="1" applyBorder="1" applyAlignment="1">
      <alignment horizontal="center" vertical="center" wrapText="1" readingOrder="1"/>
    </xf>
    <xf numFmtId="0" fontId="79" fillId="25" borderId="76" xfId="0" applyFont="1" applyFill="1" applyBorder="1" applyAlignment="1">
      <alignment horizontal="center" vertical="center" wrapText="1" readingOrder="1"/>
    </xf>
    <xf numFmtId="0" fontId="79" fillId="25" borderId="77" xfId="0" applyFont="1" applyFill="1" applyBorder="1" applyAlignment="1">
      <alignment horizontal="center" vertical="center" wrapText="1" readingOrder="1"/>
    </xf>
    <xf numFmtId="0" fontId="79" fillId="8" borderId="70" xfId="0" applyFont="1" applyFill="1" applyBorder="1" applyAlignment="1">
      <alignment horizontal="center" vertical="center" wrapText="1" readingOrder="1"/>
    </xf>
    <xf numFmtId="0" fontId="79" fillId="8" borderId="71" xfId="0" applyFont="1" applyFill="1" applyBorder="1" applyAlignment="1">
      <alignment horizontal="center" vertical="center" wrapText="1" readingOrder="1"/>
    </xf>
    <xf numFmtId="0" fontId="79" fillId="8" borderId="73" xfId="0" applyFont="1" applyFill="1" applyBorder="1" applyAlignment="1">
      <alignment horizontal="center" vertical="center" wrapText="1" readingOrder="1"/>
    </xf>
    <xf numFmtId="0" fontId="79" fillId="8" borderId="0" xfId="0" applyFont="1" applyFill="1" applyAlignment="1">
      <alignment horizontal="center" vertical="center" wrapText="1" readingOrder="1"/>
    </xf>
    <xf numFmtId="0" fontId="79" fillId="8" borderId="74" xfId="0" applyFont="1" applyFill="1" applyBorder="1" applyAlignment="1">
      <alignment horizontal="center" vertical="center" wrapText="1" readingOrder="1"/>
    </xf>
    <xf numFmtId="0" fontId="79" fillId="8" borderId="75" xfId="0" applyFont="1" applyFill="1" applyBorder="1" applyAlignment="1">
      <alignment horizontal="center" vertical="center" wrapText="1" readingOrder="1"/>
    </xf>
    <xf numFmtId="0" fontId="79" fillId="8" borderId="76" xfId="0" applyFont="1" applyFill="1" applyBorder="1" applyAlignment="1">
      <alignment horizontal="center" vertical="center" wrapText="1" readingOrder="1"/>
    </xf>
    <xf numFmtId="0" fontId="79" fillId="8" borderId="77" xfId="0" applyFont="1" applyFill="1" applyBorder="1" applyAlignment="1">
      <alignment horizontal="center" vertical="center" wrapText="1" readingOrder="1"/>
    </xf>
    <xf numFmtId="0" fontId="32" fillId="0" borderId="13" xfId="0" applyFont="1" applyBorder="1" applyAlignment="1">
      <alignment horizontal="center" vertical="center" wrapText="1"/>
    </xf>
    <xf numFmtId="0" fontId="77" fillId="0" borderId="68" xfId="0" applyFont="1" applyBorder="1" applyAlignment="1">
      <alignment horizontal="center" vertical="center" wrapText="1"/>
    </xf>
    <xf numFmtId="1" fontId="81"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1" fillId="0" borderId="98" xfId="0" applyFont="1" applyBorder="1" applyAlignment="1">
      <alignment horizontal="center" vertical="center"/>
    </xf>
    <xf numFmtId="0" fontId="31" fillId="0" borderId="78" xfId="0" applyFont="1" applyBorder="1" applyAlignment="1">
      <alignment horizontal="center" vertical="center"/>
    </xf>
    <xf numFmtId="0" fontId="31" fillId="0" borderId="101" xfId="0" applyFont="1" applyBorder="1" applyAlignment="1">
      <alignment horizontal="center" vertical="center"/>
    </xf>
    <xf numFmtId="14" fontId="31" fillId="0" borderId="98" xfId="0" applyNumberFormat="1" applyFont="1" applyBorder="1" applyAlignment="1">
      <alignment horizontal="center" vertical="center"/>
    </xf>
    <xf numFmtId="0" fontId="31" fillId="0" borderId="98"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101" xfId="0" applyFont="1" applyBorder="1" applyAlignment="1">
      <alignment horizontal="center" vertical="center" wrapText="1"/>
    </xf>
    <xf numFmtId="0" fontId="31" fillId="0" borderId="88"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1" fontId="81" fillId="0" borderId="88" xfId="0" applyNumberFormat="1" applyFont="1" applyBorder="1" applyAlignment="1">
      <alignment horizontal="center" vertical="center"/>
    </xf>
    <xf numFmtId="0" fontId="81" fillId="0" borderId="13" xfId="0" applyFont="1" applyBorder="1" applyAlignment="1">
      <alignment horizontal="center" vertical="center"/>
    </xf>
    <xf numFmtId="0" fontId="81" fillId="0" borderId="65" xfId="0" applyFont="1" applyBorder="1" applyAlignment="1">
      <alignment horizontal="center" vertical="center"/>
    </xf>
    <xf numFmtId="0" fontId="31" fillId="0" borderId="98" xfId="0" applyFont="1" applyBorder="1" applyAlignment="1" applyProtection="1">
      <alignment horizontal="center" vertical="center"/>
      <protection locked="0"/>
    </xf>
    <xf numFmtId="0" fontId="31" fillId="0" borderId="78" xfId="0" applyFont="1" applyBorder="1" applyAlignment="1" applyProtection="1">
      <alignment horizontal="center" vertical="center"/>
      <protection locked="0"/>
    </xf>
    <xf numFmtId="0" fontId="31" fillId="0" borderId="101" xfId="0" applyFont="1" applyBorder="1" applyAlignment="1" applyProtection="1">
      <alignment horizontal="center" vertical="center"/>
      <protection locked="0"/>
    </xf>
    <xf numFmtId="1" fontId="81" fillId="0" borderId="97" xfId="0" applyNumberFormat="1" applyFont="1" applyBorder="1" applyAlignment="1" applyProtection="1">
      <alignment horizontal="center" vertical="center" wrapText="1"/>
      <protection locked="0"/>
    </xf>
    <xf numFmtId="1" fontId="81" fillId="0" borderId="99" xfId="0" applyNumberFormat="1" applyFont="1" applyBorder="1" applyAlignment="1" applyProtection="1">
      <alignment horizontal="center" vertical="center" wrapText="1"/>
      <protection locked="0"/>
    </xf>
    <xf numFmtId="1" fontId="81" fillId="0" borderId="100" xfId="0" applyNumberFormat="1" applyFont="1" applyBorder="1" applyAlignment="1" applyProtection="1">
      <alignment horizontal="center" vertical="center" wrapText="1"/>
      <protection locked="0"/>
    </xf>
    <xf numFmtId="0" fontId="81" fillId="0" borderId="98" xfId="0" applyFont="1" applyBorder="1" applyAlignment="1" applyProtection="1">
      <alignment horizontal="left" vertical="center" wrapText="1"/>
      <protection locked="0"/>
    </xf>
    <xf numFmtId="0" fontId="81" fillId="0" borderId="78" xfId="0" applyFont="1" applyBorder="1" applyAlignment="1" applyProtection="1">
      <alignment horizontal="left" vertical="center" wrapText="1"/>
      <protection locked="0"/>
    </xf>
    <xf numFmtId="0" fontId="81" fillId="0" borderId="101" xfId="0" applyFont="1" applyBorder="1" applyAlignment="1" applyProtection="1">
      <alignment horizontal="left" vertical="center" wrapText="1"/>
      <protection locked="0"/>
    </xf>
    <xf numFmtId="0" fontId="81" fillId="0" borderId="98" xfId="0" applyFont="1" applyBorder="1" applyAlignment="1" applyProtection="1">
      <alignment horizontal="center" vertical="center" wrapText="1"/>
      <protection locked="0"/>
    </xf>
    <xf numFmtId="0" fontId="81" fillId="0" borderId="78" xfId="0" applyFont="1" applyBorder="1" applyAlignment="1" applyProtection="1">
      <alignment horizontal="center" vertical="center" wrapText="1"/>
      <protection locked="0"/>
    </xf>
    <xf numFmtId="0" fontId="81" fillId="0" borderId="101" xfId="0" applyFont="1" applyBorder="1" applyAlignment="1" applyProtection="1">
      <alignment horizontal="center" vertical="center" wrapText="1"/>
      <protection locked="0"/>
    </xf>
    <xf numFmtId="0" fontId="81" fillId="0" borderId="98" xfId="0" applyFont="1" applyBorder="1" applyAlignment="1" applyProtection="1">
      <alignment horizontal="center" vertical="center"/>
      <protection locked="0"/>
    </xf>
    <xf numFmtId="0" fontId="81" fillId="0" borderId="78" xfId="0" applyFont="1" applyBorder="1" applyAlignment="1" applyProtection="1">
      <alignment horizontal="center" vertical="center"/>
      <protection locked="0"/>
    </xf>
    <xf numFmtId="0" fontId="81" fillId="0" borderId="101" xfId="0" applyFont="1" applyBorder="1" applyAlignment="1" applyProtection="1">
      <alignment horizontal="center" vertical="center"/>
      <protection locked="0"/>
    </xf>
    <xf numFmtId="0" fontId="81" fillId="0" borderId="88" xfId="0" applyFont="1" applyBorder="1" applyAlignment="1" applyProtection="1">
      <alignment horizontal="center" vertical="center"/>
      <protection locked="0"/>
    </xf>
    <xf numFmtId="0" fontId="81" fillId="0" borderId="13" xfId="0" applyFont="1" applyBorder="1" applyAlignment="1" applyProtection="1">
      <alignment horizontal="center" vertical="center"/>
      <protection locked="0"/>
    </xf>
    <xf numFmtId="0" fontId="81" fillId="0" borderId="65" xfId="0" applyFont="1" applyBorder="1" applyAlignment="1" applyProtection="1">
      <alignment horizontal="center" vertical="center"/>
      <protection locked="0"/>
    </xf>
    <xf numFmtId="0" fontId="43" fillId="0" borderId="98" xfId="0" applyFont="1" applyBorder="1" applyAlignment="1">
      <alignment horizontal="center" vertical="center" wrapText="1"/>
    </xf>
    <xf numFmtId="0" fontId="43" fillId="0" borderId="78" xfId="0" applyFont="1" applyBorder="1" applyAlignment="1">
      <alignment horizontal="center" vertical="center" wrapText="1"/>
    </xf>
    <xf numFmtId="0" fontId="43" fillId="0" borderId="101" xfId="0" applyFont="1" applyBorder="1" applyAlignment="1">
      <alignment horizontal="center" vertical="center" wrapText="1"/>
    </xf>
    <xf numFmtId="0" fontId="74" fillId="24" borderId="102" xfId="0" applyFont="1" applyFill="1" applyBorder="1" applyAlignment="1">
      <alignment horizontal="center"/>
    </xf>
    <xf numFmtId="0" fontId="74" fillId="24" borderId="103" xfId="0" applyFont="1" applyFill="1" applyBorder="1" applyAlignment="1">
      <alignment horizontal="center"/>
    </xf>
    <xf numFmtId="0" fontId="31" fillId="0" borderId="98" xfId="0" applyFont="1" applyBorder="1" applyAlignment="1">
      <alignment horizontal="justify" vertical="center" wrapText="1"/>
    </xf>
    <xf numFmtId="0" fontId="31" fillId="0" borderId="78" xfId="0" applyFont="1" applyBorder="1" applyAlignment="1">
      <alignment horizontal="justify" vertical="center" wrapText="1"/>
    </xf>
    <xf numFmtId="0" fontId="31" fillId="0" borderId="101" xfId="0" applyFont="1" applyBorder="1" applyAlignment="1">
      <alignment horizontal="justify" vertical="center" wrapText="1"/>
    </xf>
    <xf numFmtId="0" fontId="82" fillId="4" borderId="94" xfId="0" applyFont="1" applyFill="1" applyBorder="1" applyAlignment="1">
      <alignment horizontal="center" vertical="center"/>
    </xf>
    <xf numFmtId="0" fontId="82" fillId="4" borderId="104" xfId="0" applyFont="1" applyFill="1" applyBorder="1" applyAlignment="1">
      <alignment horizontal="center" vertical="center"/>
    </xf>
    <xf numFmtId="0" fontId="82" fillId="4" borderId="95" xfId="0" applyFont="1" applyFill="1" applyBorder="1" applyAlignment="1">
      <alignment horizontal="center" vertical="center"/>
    </xf>
    <xf numFmtId="0" fontId="82" fillId="23" borderId="92" xfId="0" applyFont="1" applyFill="1" applyBorder="1" applyAlignment="1" applyProtection="1">
      <alignment horizontal="center" vertical="center" wrapText="1"/>
      <protection locked="0"/>
    </xf>
    <xf numFmtId="0" fontId="82" fillId="4" borderId="92" xfId="0" applyFont="1" applyFill="1" applyBorder="1" applyAlignment="1" applyProtection="1">
      <alignment horizontal="center" vertical="center" wrapText="1"/>
      <protection locked="0"/>
    </xf>
    <xf numFmtId="0" fontId="84" fillId="4" borderId="2" xfId="0" applyFont="1" applyFill="1" applyBorder="1" applyAlignment="1">
      <alignment horizontal="center" vertical="center" wrapText="1"/>
    </xf>
    <xf numFmtId="0" fontId="84" fillId="4" borderId="105" xfId="0" applyFont="1" applyFill="1" applyBorder="1" applyAlignment="1">
      <alignment horizontal="center" vertical="center" wrapText="1"/>
    </xf>
    <xf numFmtId="0" fontId="84" fillId="4" borderId="0" xfId="0" applyFont="1" applyFill="1" applyBorder="1" applyAlignment="1">
      <alignment horizontal="center" vertical="center" wrapText="1"/>
    </xf>
    <xf numFmtId="0" fontId="84" fillId="4" borderId="90" xfId="0" applyFont="1" applyFill="1" applyBorder="1" applyAlignment="1">
      <alignment horizontal="center" vertical="center" wrapText="1"/>
    </xf>
    <xf numFmtId="0" fontId="83" fillId="4" borderId="93" xfId="0" applyFont="1" applyFill="1" applyBorder="1" applyAlignment="1">
      <alignment horizontal="center" vertical="center" wrapText="1"/>
    </xf>
    <xf numFmtId="0" fontId="83" fillId="4" borderId="96" xfId="0" applyFont="1" applyFill="1" applyBorder="1" applyAlignment="1">
      <alignment horizontal="center" vertical="center" wrapText="1"/>
    </xf>
    <xf numFmtId="0" fontId="83" fillId="4" borderId="94" xfId="0" applyFont="1" applyFill="1" applyBorder="1" applyAlignment="1">
      <alignment horizontal="center" vertical="center" wrapText="1"/>
    </xf>
    <xf numFmtId="0" fontId="83" fillId="4" borderId="95" xfId="0" applyFont="1" applyFill="1" applyBorder="1" applyAlignment="1">
      <alignment horizontal="center" vertical="center" wrapText="1"/>
    </xf>
    <xf numFmtId="0" fontId="82" fillId="4" borderId="94" xfId="0" applyFont="1" applyFill="1" applyBorder="1" applyAlignment="1" applyProtection="1">
      <alignment horizontal="center" vertical="center" wrapText="1"/>
      <protection locked="0"/>
    </xf>
    <xf numFmtId="1" fontId="81" fillId="0" borderId="78" xfId="0" applyNumberFormat="1" applyFont="1" applyBorder="1" applyAlignment="1" applyProtection="1">
      <alignment horizontal="center" vertical="center" wrapText="1"/>
      <protection locked="0"/>
    </xf>
    <xf numFmtId="1" fontId="81" fillId="0" borderId="101" xfId="0" applyNumberFormat="1" applyFont="1" applyBorder="1" applyAlignment="1" applyProtection="1">
      <alignment horizontal="center" vertical="center" wrapText="1"/>
      <protection locked="0"/>
    </xf>
    <xf numFmtId="0" fontId="81" fillId="0" borderId="98" xfId="0" applyFont="1" applyBorder="1" applyAlignment="1" applyProtection="1">
      <alignment horizontal="justify" vertical="center" wrapText="1"/>
      <protection locked="0"/>
    </xf>
    <xf numFmtId="0" fontId="81" fillId="0" borderId="78" xfId="0" applyFont="1" applyBorder="1" applyAlignment="1" applyProtection="1">
      <alignment horizontal="justify" vertical="center" wrapText="1"/>
      <protection locked="0"/>
    </xf>
    <xf numFmtId="0" fontId="81" fillId="0" borderId="101" xfId="0" applyFont="1" applyBorder="1" applyAlignment="1" applyProtection="1">
      <alignment horizontal="justify" vertical="center" wrapText="1"/>
      <protection locked="0"/>
    </xf>
    <xf numFmtId="14" fontId="98" fillId="0" borderId="98" xfId="0" applyNumberFormat="1" applyFont="1" applyBorder="1" applyAlignment="1">
      <alignment horizontal="center" vertical="center"/>
    </xf>
    <xf numFmtId="0" fontId="98" fillId="0" borderId="78" xfId="0" applyFont="1" applyBorder="1" applyAlignment="1">
      <alignment horizontal="center" vertical="center"/>
    </xf>
    <xf numFmtId="0" fontId="98" fillId="0" borderId="101" xfId="0" applyFont="1" applyBorder="1" applyAlignment="1">
      <alignment horizontal="center" vertical="center"/>
    </xf>
    <xf numFmtId="0" fontId="98" fillId="0" borderId="98" xfId="0" applyFont="1" applyBorder="1" applyAlignment="1">
      <alignment horizontal="center" vertical="center" wrapText="1"/>
    </xf>
    <xf numFmtId="0" fontId="98" fillId="0" borderId="78" xfId="0" applyFont="1" applyBorder="1" applyAlignment="1">
      <alignment horizontal="center" vertical="center" wrapText="1"/>
    </xf>
    <xf numFmtId="0" fontId="98" fillId="0" borderId="101" xfId="0" applyFont="1" applyBorder="1" applyAlignment="1">
      <alignment horizontal="center" vertical="center" wrapText="1"/>
    </xf>
    <xf numFmtId="0" fontId="98" fillId="0" borderId="98" xfId="0" applyFont="1" applyBorder="1" applyAlignment="1">
      <alignment horizontal="center" vertical="center"/>
    </xf>
    <xf numFmtId="0" fontId="97" fillId="0" borderId="82" xfId="0" applyFont="1" applyBorder="1" applyAlignment="1">
      <alignment horizontal="center" vertical="center" wrapText="1"/>
    </xf>
    <xf numFmtId="0" fontId="97" fillId="0" borderId="78" xfId="0" applyFont="1" applyBorder="1" applyAlignment="1">
      <alignment horizontal="center" vertical="center" wrapText="1"/>
    </xf>
    <xf numFmtId="0" fontId="97" fillId="0" borderId="101" xfId="0" applyFont="1" applyBorder="1" applyAlignment="1">
      <alignment horizontal="center" vertical="center" wrapText="1"/>
    </xf>
    <xf numFmtId="14" fontId="43" fillId="0" borderId="98" xfId="0" applyNumberFormat="1" applyFont="1" applyBorder="1" applyAlignment="1">
      <alignment horizontal="center" vertical="center"/>
    </xf>
    <xf numFmtId="0" fontId="43" fillId="0" borderId="78" xfId="0" applyFont="1" applyBorder="1" applyAlignment="1">
      <alignment horizontal="center" vertical="center"/>
    </xf>
    <xf numFmtId="0" fontId="43" fillId="0" borderId="101" xfId="0" applyFont="1" applyBorder="1" applyAlignment="1">
      <alignment horizontal="center" vertical="center"/>
    </xf>
    <xf numFmtId="0" fontId="43" fillId="0" borderId="98" xfId="0" applyFont="1" applyBorder="1" applyAlignment="1">
      <alignment horizontal="justify" vertical="center" wrapText="1"/>
    </xf>
    <xf numFmtId="0" fontId="43" fillId="0" borderId="78" xfId="0" applyFont="1" applyBorder="1" applyAlignment="1">
      <alignment horizontal="justify" vertical="center" wrapText="1"/>
    </xf>
    <xf numFmtId="0" fontId="43" fillId="0" borderId="101" xfId="0" applyFont="1" applyBorder="1" applyAlignment="1">
      <alignment horizontal="justify" vertical="center" wrapText="1"/>
    </xf>
    <xf numFmtId="0" fontId="43" fillId="0" borderId="98" xfId="0" applyFont="1" applyBorder="1" applyAlignment="1">
      <alignment horizontal="center" vertical="center"/>
    </xf>
    <xf numFmtId="1" fontId="58" fillId="0" borderId="98" xfId="0" applyNumberFormat="1" applyFont="1" applyBorder="1" applyAlignment="1" applyProtection="1">
      <alignment horizontal="center" vertical="center" wrapText="1"/>
      <protection locked="0"/>
    </xf>
    <xf numFmtId="0" fontId="26" fillId="0" borderId="78" xfId="0" applyFont="1" applyBorder="1" applyAlignment="1">
      <alignment horizontal="center" vertical="center" wrapText="1"/>
    </xf>
    <xf numFmtId="0" fontId="26" fillId="0" borderId="101" xfId="0" applyFont="1" applyBorder="1" applyAlignment="1">
      <alignment horizontal="center" vertical="center" wrapText="1"/>
    </xf>
    <xf numFmtId="1" fontId="58" fillId="0" borderId="98" xfId="0" applyNumberFormat="1" applyFont="1" applyFill="1" applyBorder="1" applyAlignment="1" applyProtection="1">
      <alignment horizontal="center" vertical="center" wrapText="1"/>
      <protection locked="0"/>
    </xf>
    <xf numFmtId="0" fontId="26" fillId="0" borderId="78" xfId="0" applyFont="1" applyFill="1" applyBorder="1" applyAlignment="1">
      <alignment horizontal="center" vertical="center" wrapText="1"/>
    </xf>
    <xf numFmtId="0" fontId="26" fillId="0" borderId="101" xfId="0" applyFont="1" applyFill="1" applyBorder="1" applyAlignment="1">
      <alignment horizontal="center" vertical="center" wrapText="1"/>
    </xf>
    <xf numFmtId="0" fontId="58" fillId="0" borderId="98" xfId="0" applyFont="1" applyBorder="1" applyAlignment="1">
      <alignment horizontal="center"/>
    </xf>
    <xf numFmtId="0" fontId="58" fillId="0" borderId="78" xfId="0" applyFont="1" applyBorder="1" applyAlignment="1">
      <alignment horizontal="center"/>
    </xf>
    <xf numFmtId="0" fontId="58" fillId="0" borderId="101" xfId="0" applyFont="1" applyBorder="1" applyAlignment="1">
      <alignment horizontal="center"/>
    </xf>
    <xf numFmtId="0" fontId="58" fillId="0" borderId="88" xfId="0" applyFont="1" applyBorder="1" applyAlignment="1" applyProtection="1">
      <alignment horizontal="center" vertical="center"/>
      <protection locked="0"/>
    </xf>
    <xf numFmtId="0" fontId="58" fillId="0" borderId="13" xfId="0" applyFont="1" applyBorder="1" applyAlignment="1" applyProtection="1">
      <alignment horizontal="center" vertical="center"/>
      <protection locked="0"/>
    </xf>
    <xf numFmtId="0" fontId="58" fillId="0" borderId="65" xfId="0" applyFont="1" applyBorder="1" applyAlignment="1" applyProtection="1">
      <alignment horizontal="center" vertical="center"/>
      <protection locked="0"/>
    </xf>
    <xf numFmtId="1" fontId="58" fillId="0" borderId="88" xfId="0" applyNumberFormat="1" applyFont="1" applyBorder="1" applyAlignment="1">
      <alignment horizontal="center" vertical="center"/>
    </xf>
    <xf numFmtId="0" fontId="58" fillId="0" borderId="13" xfId="0" applyFont="1" applyBorder="1" applyAlignment="1">
      <alignment horizontal="center" vertical="center"/>
    </xf>
    <xf numFmtId="0" fontId="58" fillId="0" borderId="65" xfId="0" applyFont="1" applyBorder="1" applyAlignment="1">
      <alignment horizontal="center" vertical="center"/>
    </xf>
    <xf numFmtId="0" fontId="58" fillId="0" borderId="98" xfId="0" applyFont="1" applyBorder="1" applyAlignment="1" applyProtection="1">
      <alignment horizontal="center" vertical="center"/>
      <protection locked="0"/>
    </xf>
    <xf numFmtId="0" fontId="58" fillId="0" borderId="78" xfId="0" applyFont="1" applyBorder="1" applyAlignment="1" applyProtection="1">
      <alignment horizontal="center" vertical="center"/>
      <protection locked="0"/>
    </xf>
    <xf numFmtId="0" fontId="58" fillId="0" borderId="101" xfId="0" applyFont="1" applyBorder="1" applyAlignment="1" applyProtection="1">
      <alignment horizontal="center" vertical="center"/>
      <protection locked="0"/>
    </xf>
    <xf numFmtId="1" fontId="58" fillId="0" borderId="97" xfId="0" applyNumberFormat="1" applyFont="1" applyBorder="1" applyAlignment="1" applyProtection="1">
      <alignment horizontal="center" vertical="center" wrapText="1"/>
      <protection locked="0"/>
    </xf>
    <xf numFmtId="1" fontId="58" fillId="0" borderId="99" xfId="0" applyNumberFormat="1" applyFont="1" applyBorder="1" applyAlignment="1" applyProtection="1">
      <alignment horizontal="center" vertical="center" wrapText="1"/>
      <protection locked="0"/>
    </xf>
    <xf numFmtId="1" fontId="58" fillId="0" borderId="100" xfId="0" applyNumberFormat="1" applyFont="1" applyBorder="1" applyAlignment="1" applyProtection="1">
      <alignment horizontal="center" vertical="center" wrapText="1"/>
      <protection locked="0"/>
    </xf>
    <xf numFmtId="0" fontId="58" fillId="0" borderId="98" xfId="0" applyFont="1" applyBorder="1" applyAlignment="1" applyProtection="1">
      <alignment horizontal="left" vertical="center" wrapText="1"/>
      <protection locked="0"/>
    </xf>
    <xf numFmtId="0" fontId="58" fillId="0" borderId="78" xfId="0" applyFont="1" applyBorder="1" applyAlignment="1" applyProtection="1">
      <alignment horizontal="left" vertical="center" wrapText="1"/>
      <protection locked="0"/>
    </xf>
    <xf numFmtId="0" fontId="58" fillId="0" borderId="101" xfId="0" applyFont="1" applyBorder="1" applyAlignment="1" applyProtection="1">
      <alignment horizontal="left" vertical="center" wrapText="1"/>
      <protection locked="0"/>
    </xf>
    <xf numFmtId="0" fontId="58" fillId="0" borderId="101" xfId="0" applyFont="1" applyBorder="1" applyAlignment="1" applyProtection="1">
      <alignment horizontal="center" vertical="center" wrapText="1"/>
      <protection locked="0"/>
    </xf>
    <xf numFmtId="0" fontId="58" fillId="0" borderId="98" xfId="0" applyFont="1" applyBorder="1" applyAlignment="1">
      <alignment horizontal="center" vertical="center"/>
    </xf>
    <xf numFmtId="0" fontId="58" fillId="0" borderId="78" xfId="0" applyFont="1" applyBorder="1" applyAlignment="1">
      <alignment horizontal="center" vertical="center"/>
    </xf>
    <xf numFmtId="0" fontId="58" fillId="0" borderId="101" xfId="0" applyFont="1" applyBorder="1" applyAlignment="1">
      <alignment horizontal="center" vertical="center"/>
    </xf>
    <xf numFmtId="14" fontId="58" fillId="0" borderId="98" xfId="0" applyNumberFormat="1" applyFont="1" applyBorder="1" applyAlignment="1">
      <alignment horizontal="center" vertical="center"/>
    </xf>
    <xf numFmtId="0" fontId="58" fillId="0" borderId="98" xfId="0" applyFont="1" applyBorder="1" applyAlignment="1">
      <alignment horizontal="center" vertical="center" wrapText="1"/>
    </xf>
    <xf numFmtId="0" fontId="58" fillId="0" borderId="78" xfId="0" applyFont="1" applyBorder="1" applyAlignment="1">
      <alignment horizontal="center" vertical="center" wrapText="1"/>
    </xf>
    <xf numFmtId="0" fontId="58" fillId="0" borderId="101" xfId="0" applyFont="1" applyBorder="1" applyAlignment="1">
      <alignment horizontal="center" vertical="center" wrapText="1"/>
    </xf>
    <xf numFmtId="0" fontId="58" fillId="0" borderId="98" xfId="0" applyFont="1" applyFill="1" applyBorder="1" applyAlignment="1" applyProtection="1">
      <alignment horizontal="center" vertical="center"/>
      <protection locked="0"/>
    </xf>
    <xf numFmtId="0" fontId="58" fillId="0" borderId="78" xfId="0" applyFont="1" applyFill="1" applyBorder="1" applyAlignment="1" applyProtection="1">
      <alignment horizontal="center" vertical="center"/>
      <protection locked="0"/>
    </xf>
    <xf numFmtId="0" fontId="58" fillId="0" borderId="101" xfId="0" applyFont="1" applyFill="1" applyBorder="1" applyAlignment="1" applyProtection="1">
      <alignment horizontal="center" vertical="center"/>
      <protection locked="0"/>
    </xf>
    <xf numFmtId="0" fontId="58" fillId="0" borderId="98" xfId="0" applyFont="1" applyFill="1" applyBorder="1" applyAlignment="1" applyProtection="1">
      <alignment horizontal="center" vertical="center" wrapText="1"/>
      <protection locked="0"/>
    </xf>
    <xf numFmtId="0" fontId="58" fillId="0" borderId="101" xfId="0" applyFont="1" applyFill="1" applyBorder="1" applyAlignment="1" applyProtection="1">
      <alignment horizontal="center" vertical="center" wrapText="1"/>
      <protection locked="0"/>
    </xf>
    <xf numFmtId="0" fontId="58" fillId="0" borderId="88" xfId="0" applyFont="1" applyFill="1" applyBorder="1" applyAlignment="1" applyProtection="1">
      <alignment horizontal="center" vertical="center"/>
      <protection locked="0"/>
    </xf>
    <xf numFmtId="0" fontId="58" fillId="0" borderId="13" xfId="0" applyFont="1" applyFill="1" applyBorder="1" applyAlignment="1" applyProtection="1">
      <alignment horizontal="center" vertical="center"/>
      <protection locked="0"/>
    </xf>
    <xf numFmtId="0" fontId="58" fillId="0" borderId="65" xfId="0" applyFont="1" applyFill="1" applyBorder="1" applyAlignment="1" applyProtection="1">
      <alignment horizontal="center" vertical="center"/>
      <protection locked="0"/>
    </xf>
    <xf numFmtId="1" fontId="58" fillId="0" borderId="88" xfId="0" applyNumberFormat="1" applyFont="1" applyFill="1" applyBorder="1" applyAlignment="1">
      <alignment horizontal="center" vertical="center"/>
    </xf>
    <xf numFmtId="0" fontId="58" fillId="0" borderId="13" xfId="0" applyFont="1" applyFill="1" applyBorder="1" applyAlignment="1">
      <alignment horizontal="center" vertical="center"/>
    </xf>
    <xf numFmtId="0" fontId="58" fillId="0" borderId="65" xfId="0" applyFont="1" applyFill="1" applyBorder="1" applyAlignment="1">
      <alignment horizontal="center" vertical="center"/>
    </xf>
    <xf numFmtId="0" fontId="58" fillId="0" borderId="98" xfId="0" applyFont="1" applyFill="1" applyBorder="1" applyAlignment="1">
      <alignment horizontal="center" vertical="center" wrapText="1"/>
    </xf>
    <xf numFmtId="0" fontId="58" fillId="0" borderId="78" xfId="0" applyFont="1" applyFill="1" applyBorder="1" applyAlignment="1">
      <alignment horizontal="center" vertical="center" wrapText="1"/>
    </xf>
    <xf numFmtId="0" fontId="58" fillId="0" borderId="101" xfId="0" applyFont="1" applyFill="1" applyBorder="1" applyAlignment="1">
      <alignment horizontal="center" vertical="center" wrapText="1"/>
    </xf>
    <xf numFmtId="1" fontId="58" fillId="0" borderId="97" xfId="0" applyNumberFormat="1" applyFont="1" applyFill="1" applyBorder="1" applyAlignment="1" applyProtection="1">
      <alignment horizontal="center" vertical="center" wrapText="1"/>
      <protection locked="0"/>
    </xf>
    <xf numFmtId="1" fontId="58" fillId="0" borderId="99" xfId="0" applyNumberFormat="1" applyFont="1" applyFill="1" applyBorder="1" applyAlignment="1" applyProtection="1">
      <alignment horizontal="center" vertical="center" wrapText="1"/>
      <protection locked="0"/>
    </xf>
    <xf numFmtId="1" fontId="58" fillId="0" borderId="100" xfId="0" applyNumberFormat="1" applyFont="1" applyFill="1" applyBorder="1" applyAlignment="1" applyProtection="1">
      <alignment horizontal="center" vertical="center" wrapText="1"/>
      <protection locked="0"/>
    </xf>
    <xf numFmtId="0" fontId="58" fillId="0" borderId="98" xfId="0" applyFont="1" applyFill="1" applyBorder="1" applyAlignment="1" applyProtection="1">
      <alignment horizontal="left" vertical="center" wrapText="1"/>
      <protection locked="0"/>
    </xf>
    <xf numFmtId="0" fontId="58" fillId="0" borderId="78" xfId="0" applyFont="1" applyFill="1" applyBorder="1" applyAlignment="1" applyProtection="1">
      <alignment horizontal="left" vertical="center" wrapText="1"/>
      <protection locked="0"/>
    </xf>
    <xf numFmtId="0" fontId="58" fillId="0" borderId="101" xfId="0" applyFont="1" applyFill="1" applyBorder="1" applyAlignment="1" applyProtection="1">
      <alignment horizontal="left" vertical="center" wrapText="1"/>
      <protection locked="0"/>
    </xf>
    <xf numFmtId="14" fontId="58" fillId="0" borderId="98" xfId="0" applyNumberFormat="1" applyFont="1" applyFill="1" applyBorder="1" applyAlignment="1">
      <alignment horizontal="center" vertical="center"/>
    </xf>
    <xf numFmtId="0" fontId="58" fillId="0" borderId="78" xfId="0" applyFont="1" applyFill="1" applyBorder="1" applyAlignment="1">
      <alignment horizontal="center" vertical="center"/>
    </xf>
    <xf numFmtId="0" fontId="58" fillId="0" borderId="101" xfId="0" applyFont="1" applyFill="1" applyBorder="1" applyAlignment="1">
      <alignment horizontal="center" vertical="center"/>
    </xf>
    <xf numFmtId="0" fontId="58" fillId="0" borderId="98" xfId="0" applyFont="1" applyFill="1" applyBorder="1" applyAlignment="1">
      <alignment horizontal="center" vertical="center"/>
    </xf>
    <xf numFmtId="0" fontId="58" fillId="0" borderId="98" xfId="0" applyFont="1" applyBorder="1" applyAlignment="1">
      <alignment horizontal="justify" vertical="center" wrapText="1"/>
    </xf>
    <xf numFmtId="0" fontId="26" fillId="0" borderId="78" xfId="0" applyFont="1" applyBorder="1" applyAlignment="1">
      <alignment horizontal="justify" vertical="center" wrapText="1"/>
    </xf>
    <xf numFmtId="0" fontId="26" fillId="0" borderId="101" xfId="0" applyFont="1" applyBorder="1" applyAlignment="1">
      <alignment horizontal="justify" vertical="center" wrapText="1"/>
    </xf>
    <xf numFmtId="0" fontId="58" fillId="0" borderId="78" xfId="0" applyFont="1" applyBorder="1" applyAlignment="1">
      <alignment horizontal="justify" vertical="center" wrapText="1"/>
    </xf>
    <xf numFmtId="0" fontId="58" fillId="0" borderId="101" xfId="0" applyFont="1" applyBorder="1" applyAlignment="1">
      <alignment horizontal="justify" vertical="center" wrapText="1"/>
    </xf>
    <xf numFmtId="0" fontId="58" fillId="0" borderId="82" xfId="0" applyFont="1" applyBorder="1" applyAlignment="1" applyProtection="1">
      <alignment horizontal="center" vertical="center"/>
      <protection locked="0"/>
    </xf>
    <xf numFmtId="0" fontId="58" fillId="0" borderId="82" xfId="0" applyFont="1" applyBorder="1" applyAlignment="1">
      <alignment horizontal="center" vertical="center"/>
    </xf>
    <xf numFmtId="0" fontId="58" fillId="0" borderId="13" xfId="0" applyFont="1" applyBorder="1" applyAlignment="1">
      <alignment horizontal="center" wrapText="1"/>
    </xf>
    <xf numFmtId="0" fontId="58" fillId="0" borderId="82" xfId="0" applyFont="1" applyBorder="1" applyAlignment="1">
      <alignment horizontal="center" wrapText="1"/>
    </xf>
    <xf numFmtId="0" fontId="58" fillId="0" borderId="106" xfId="0" applyFont="1" applyBorder="1" applyAlignment="1">
      <alignment horizontal="center" vertical="center"/>
    </xf>
    <xf numFmtId="0" fontId="58" fillId="0" borderId="85" xfId="0" applyFont="1" applyBorder="1" applyAlignment="1">
      <alignment horizontal="center" vertical="center"/>
    </xf>
    <xf numFmtId="0" fontId="58" fillId="0" borderId="109" xfId="0" applyFont="1" applyBorder="1" applyAlignment="1">
      <alignment horizontal="center" vertical="center"/>
    </xf>
    <xf numFmtId="0" fontId="58" fillId="0" borderId="88"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65" xfId="0" applyFont="1" applyBorder="1" applyAlignment="1">
      <alignment horizontal="center" vertical="center" wrapText="1"/>
    </xf>
    <xf numFmtId="14" fontId="58" fillId="17" borderId="98" xfId="0" applyNumberFormat="1" applyFont="1" applyFill="1" applyBorder="1" applyAlignment="1">
      <alignment horizontal="center" vertical="center"/>
    </xf>
    <xf numFmtId="0" fontId="58" fillId="17" borderId="78" xfId="0" applyFont="1" applyFill="1" applyBorder="1" applyAlignment="1">
      <alignment horizontal="center" vertical="center"/>
    </xf>
    <xf numFmtId="0" fontId="58" fillId="17" borderId="101" xfId="0" applyFont="1" applyFill="1" applyBorder="1" applyAlignment="1">
      <alignment horizontal="center" vertical="center"/>
    </xf>
    <xf numFmtId="0" fontId="58" fillId="17" borderId="107" xfId="0" applyFont="1" applyFill="1" applyBorder="1" applyAlignment="1">
      <alignment horizontal="center" vertical="center" wrapText="1"/>
    </xf>
    <xf numFmtId="0" fontId="58" fillId="17" borderId="108" xfId="0" applyFont="1" applyFill="1" applyBorder="1" applyAlignment="1">
      <alignment horizontal="center" vertical="center" wrapText="1"/>
    </xf>
    <xf numFmtId="0" fontId="58" fillId="17" borderId="110" xfId="0" applyFont="1" applyFill="1" applyBorder="1" applyAlignment="1">
      <alignment horizontal="center" vertical="center" wrapText="1"/>
    </xf>
    <xf numFmtId="0" fontId="89" fillId="0" borderId="98" xfId="0" applyFont="1" applyBorder="1" applyAlignment="1">
      <alignment horizontal="center" vertical="center" wrapText="1"/>
    </xf>
    <xf numFmtId="0" fontId="89" fillId="0" borderId="78" xfId="0" applyFont="1" applyBorder="1" applyAlignment="1">
      <alignment horizontal="center" vertical="center" wrapText="1"/>
    </xf>
    <xf numFmtId="0" fontId="95" fillId="0" borderId="98" xfId="0" applyFont="1" applyBorder="1" applyAlignment="1">
      <alignment horizontal="center" vertical="center"/>
    </xf>
    <xf numFmtId="0" fontId="95" fillId="0" borderId="78" xfId="0" applyFont="1" applyBorder="1" applyAlignment="1">
      <alignment horizontal="center" vertical="center"/>
    </xf>
    <xf numFmtId="0" fontId="95" fillId="0" borderId="60" xfId="0" applyFont="1" applyBorder="1" applyAlignment="1">
      <alignment horizontal="center" vertical="center"/>
    </xf>
    <xf numFmtId="14" fontId="95" fillId="0" borderId="98" xfId="0" applyNumberFormat="1" applyFont="1" applyBorder="1" applyAlignment="1">
      <alignment horizontal="center" vertical="center" wrapText="1"/>
    </xf>
    <xf numFmtId="14" fontId="95" fillId="0" borderId="78" xfId="0" applyNumberFormat="1" applyFont="1" applyBorder="1" applyAlignment="1">
      <alignment horizontal="center" vertical="center" wrapText="1"/>
    </xf>
    <xf numFmtId="14" fontId="95" fillId="0" borderId="60" xfId="0" applyNumberFormat="1" applyFont="1" applyBorder="1" applyAlignment="1">
      <alignment horizontal="center" vertical="center" wrapText="1"/>
    </xf>
    <xf numFmtId="0" fontId="96" fillId="0" borderId="107" xfId="0" applyFont="1" applyBorder="1" applyAlignment="1">
      <alignment horizontal="center" vertical="center" wrapText="1"/>
    </xf>
    <xf numFmtId="0" fontId="96" fillId="0" borderId="108" xfId="0" applyFont="1" applyBorder="1" applyAlignment="1">
      <alignment horizontal="center" vertical="center" wrapText="1"/>
    </xf>
    <xf numFmtId="0" fontId="96" fillId="0" borderId="61" xfId="0" applyFont="1" applyBorder="1" applyAlignment="1">
      <alignment horizontal="center" vertical="center" wrapText="1"/>
    </xf>
    <xf numFmtId="0" fontId="89" fillId="0" borderId="60" xfId="0" applyFont="1" applyBorder="1" applyAlignment="1">
      <alignment horizontal="center" vertical="center" wrapText="1"/>
    </xf>
    <xf numFmtId="14" fontId="31" fillId="0" borderId="98" xfId="0" applyNumberFormat="1" applyFont="1" applyBorder="1" applyAlignment="1">
      <alignment horizontal="center" vertical="center" wrapText="1"/>
    </xf>
    <xf numFmtId="14" fontId="31" fillId="0" borderId="78" xfId="0" applyNumberFormat="1" applyFont="1" applyBorder="1" applyAlignment="1">
      <alignment horizontal="center" vertical="center"/>
    </xf>
    <xf numFmtId="14" fontId="31" fillId="0" borderId="101" xfId="0" applyNumberFormat="1" applyFont="1" applyBorder="1" applyAlignment="1">
      <alignment horizontal="center" vertical="center"/>
    </xf>
    <xf numFmtId="0" fontId="31" fillId="0" borderId="98" xfId="0" applyFont="1" applyBorder="1" applyAlignment="1">
      <alignment horizontal="center"/>
    </xf>
    <xf numFmtId="0" fontId="31" fillId="0" borderId="78" xfId="0" applyFont="1" applyBorder="1" applyAlignment="1">
      <alignment horizontal="center"/>
    </xf>
    <xf numFmtId="0" fontId="31" fillId="0" borderId="101" xfId="0" applyFont="1" applyBorder="1" applyAlignment="1">
      <alignment horizontal="center"/>
    </xf>
  </cellXfs>
  <cellStyles count="3">
    <cellStyle name="Normal" xfId="0" builtinId="0"/>
    <cellStyle name="Normal - Style1 2" xfId="1" xr:uid="{00000000-0005-0000-0000-000001000000}"/>
    <cellStyle name="Normal 2 2" xfId="2" xr:uid="{00000000-0005-0000-0000-000002000000}"/>
  </cellStyles>
  <dxfs count="3247">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118101"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6163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708">
      <pivotArea field="1" type="button" dataOnly="0" labelOnly="1" outline="0" axis="axisRow" fieldPosition="1"/>
    </format>
    <format dxfId="2707">
      <pivotArea dataOnly="0" labelOnly="1" outline="0" fieldPosition="0">
        <references count="1">
          <reference field="0" count="1">
            <x v="0"/>
          </reference>
        </references>
      </pivotArea>
    </format>
    <format dxfId="2706">
      <pivotArea dataOnly="0" labelOnly="1" outline="0" fieldPosition="0">
        <references count="1">
          <reference field="0" count="1">
            <x v="1"/>
          </reference>
        </references>
      </pivotArea>
    </format>
    <format dxfId="2705">
      <pivotArea dataOnly="0" labelOnly="1" outline="0" fieldPosition="0">
        <references count="2">
          <reference field="0" count="1" selected="0">
            <x v="0"/>
          </reference>
          <reference field="1" count="5">
            <x v="0"/>
            <x v="6"/>
            <x v="7"/>
            <x v="8"/>
            <x v="9"/>
          </reference>
        </references>
      </pivotArea>
    </format>
    <format dxfId="270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2703" dataDxfId="2702">
  <autoFilter ref="B237:C247" xr:uid="{00000000-0009-0000-0100-000001000000}"/>
  <tableColumns count="2">
    <tableColumn id="1" xr3:uid="{00000000-0010-0000-0000-000001000000}" name="Criterios" dataDxfId="2701"/>
    <tableColumn id="2" xr3:uid="{00000000-0010-0000-0000-000002000000}" name="Subcriterios" dataDxfId="270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workbookViewId="0">
      <selection activeCell="A9" sqref="A9"/>
    </sheetView>
  </sheetViews>
  <sheetFormatPr baseColWidth="10" defaultColWidth="11.42578125" defaultRowHeight="15"/>
  <cols>
    <col min="1" max="1" width="28.140625" style="34" customWidth="1"/>
    <col min="2" max="2" width="18" style="34" customWidth="1"/>
    <col min="3" max="3" width="14.140625" style="266" customWidth="1"/>
    <col min="4" max="8" width="12.42578125" style="34" customWidth="1"/>
    <col min="9" max="16384" width="11.42578125" style="34"/>
  </cols>
  <sheetData>
    <row r="1" spans="1:9" ht="42" customHeight="1">
      <c r="A1" s="304" t="s">
        <v>186</v>
      </c>
      <c r="B1" s="304"/>
      <c r="C1" s="304"/>
      <c r="D1" s="304"/>
      <c r="E1" s="304"/>
      <c r="F1" s="304"/>
    </row>
    <row r="5" spans="1:9">
      <c r="D5" s="267"/>
      <c r="E5" s="267"/>
      <c r="F5" s="267"/>
      <c r="G5" s="267"/>
      <c r="H5" s="267"/>
    </row>
    <row r="6" spans="1:9">
      <c r="D6" s="267"/>
      <c r="E6" s="267"/>
      <c r="F6" s="267"/>
      <c r="G6" s="267"/>
      <c r="H6" s="267"/>
    </row>
    <row r="7" spans="1:9" ht="28.9" customHeight="1">
      <c r="A7" s="305" t="s">
        <v>217</v>
      </c>
      <c r="B7" s="305"/>
      <c r="C7" s="305"/>
      <c r="D7" s="305"/>
      <c r="E7" s="305"/>
      <c r="F7" s="305"/>
      <c r="G7" s="305"/>
      <c r="H7" s="305"/>
      <c r="I7" s="305"/>
    </row>
    <row r="9" spans="1:9" s="268" customFormat="1" ht="81.75" customHeight="1">
      <c r="A9" s="269" t="s">
        <v>218</v>
      </c>
      <c r="B9" s="306" t="s">
        <v>414</v>
      </c>
      <c r="C9" s="306"/>
      <c r="D9" s="306"/>
      <c r="E9" s="306"/>
      <c r="F9" s="306"/>
      <c r="G9" s="306"/>
      <c r="H9" s="306"/>
      <c r="I9" s="306"/>
    </row>
    <row r="10" spans="1:9" s="268" customFormat="1" ht="16.7" customHeight="1">
      <c r="A10" s="270"/>
      <c r="B10" s="89"/>
      <c r="C10" s="89"/>
      <c r="D10" s="270"/>
      <c r="E10" s="87"/>
      <c r="F10" s="271"/>
      <c r="G10" s="271"/>
      <c r="H10" s="271"/>
      <c r="I10" s="271"/>
    </row>
    <row r="11" spans="1:9" s="268" customFormat="1" ht="84" customHeight="1">
      <c r="A11" s="269" t="s">
        <v>184</v>
      </c>
      <c r="B11" s="272" t="s">
        <v>183</v>
      </c>
      <c r="C11" s="303" t="s">
        <v>415</v>
      </c>
      <c r="D11" s="303"/>
      <c r="E11" s="303"/>
      <c r="F11" s="303"/>
      <c r="G11" s="303"/>
      <c r="H11" s="303"/>
      <c r="I11" s="303"/>
    </row>
    <row r="12" spans="1:9" ht="32.25" customHeight="1">
      <c r="A12" s="273"/>
      <c r="B12" s="29"/>
      <c r="C12" s="274"/>
      <c r="D12" s="29"/>
      <c r="E12" s="29"/>
      <c r="F12" s="29"/>
      <c r="G12" s="29"/>
      <c r="H12" s="29"/>
      <c r="I12" s="29"/>
    </row>
    <row r="13" spans="1:9" ht="32.25" customHeight="1">
      <c r="A13" s="275" t="s">
        <v>185</v>
      </c>
      <c r="B13" s="303"/>
      <c r="C13" s="303"/>
      <c r="D13" s="303"/>
      <c r="E13" s="303"/>
      <c r="F13" s="303"/>
      <c r="G13" s="303"/>
      <c r="H13" s="303"/>
      <c r="I13" s="303"/>
    </row>
    <row r="14" spans="1:9" s="268" customFormat="1" ht="69" customHeight="1">
      <c r="A14" s="275" t="s">
        <v>182</v>
      </c>
      <c r="B14" s="303"/>
      <c r="C14" s="303"/>
      <c r="D14" s="303"/>
      <c r="E14" s="303"/>
      <c r="F14" s="303"/>
      <c r="G14" s="303"/>
      <c r="H14" s="303"/>
      <c r="I14" s="303"/>
    </row>
    <row r="15" spans="1:9" s="268" customFormat="1" ht="54" customHeight="1">
      <c r="A15" s="275" t="s">
        <v>181</v>
      </c>
      <c r="B15" s="303" t="s">
        <v>179</v>
      </c>
      <c r="C15" s="303"/>
      <c r="D15" s="303"/>
      <c r="E15" s="303"/>
      <c r="F15" s="303"/>
      <c r="G15" s="303"/>
      <c r="H15" s="303"/>
      <c r="I15" s="303"/>
    </row>
    <row r="16" spans="1:9" s="268" customFormat="1" ht="54" customHeight="1">
      <c r="A16" s="269" t="s">
        <v>180</v>
      </c>
      <c r="B16" s="303"/>
      <c r="C16" s="303"/>
      <c r="D16" s="303"/>
      <c r="E16" s="303"/>
      <c r="F16" s="303"/>
      <c r="G16" s="303"/>
      <c r="H16" s="303"/>
      <c r="I16" s="303"/>
    </row>
    <row r="17" spans="1:9">
      <c r="A17" s="29"/>
      <c r="B17" s="29"/>
      <c r="C17" s="274"/>
      <c r="D17" s="29"/>
      <c r="E17" s="29"/>
      <c r="F17" s="29"/>
      <c r="G17" s="29"/>
      <c r="H17" s="29"/>
      <c r="I17" s="29"/>
    </row>
    <row r="18" spans="1:9" s="268" customFormat="1" ht="54.75" customHeight="1">
      <c r="A18" s="269" t="s">
        <v>178</v>
      </c>
      <c r="B18" s="302" t="s">
        <v>416</v>
      </c>
      <c r="C18" s="302"/>
      <c r="D18" s="302"/>
      <c r="E18" s="302"/>
      <c r="F18" s="302"/>
      <c r="G18" s="302"/>
      <c r="H18" s="302"/>
      <c r="I18" s="302"/>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30" workbookViewId="0">
      <selection activeCell="AT50" sqref="AT50"/>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65" t="s">
        <v>356</v>
      </c>
      <c r="C4" s="465"/>
      <c r="D4" s="465"/>
      <c r="E4" s="465"/>
      <c r="F4" s="465"/>
      <c r="G4" s="465"/>
      <c r="H4" s="465"/>
      <c r="I4" s="465"/>
      <c r="J4" s="466" t="s">
        <v>8</v>
      </c>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T4" s="467" t="s">
        <v>25</v>
      </c>
      <c r="AU4" s="467"/>
    </row>
    <row r="5" spans="2:47">
      <c r="B5" s="465"/>
      <c r="C5" s="465"/>
      <c r="D5" s="465"/>
      <c r="E5" s="465"/>
      <c r="F5" s="465"/>
      <c r="G5" s="465"/>
      <c r="H5" s="465"/>
      <c r="I5" s="465"/>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T5" s="467"/>
      <c r="AU5" s="467"/>
    </row>
    <row r="6" spans="2:47">
      <c r="B6" s="465"/>
      <c r="C6" s="465"/>
      <c r="D6" s="465"/>
      <c r="E6" s="465"/>
      <c r="F6" s="465"/>
      <c r="G6" s="465"/>
      <c r="H6" s="465"/>
      <c r="I6" s="465"/>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T6" s="467"/>
      <c r="AU6" s="467"/>
    </row>
    <row r="7" spans="2:47" ht="15.75" thickBot="1"/>
    <row r="8" spans="2:47" ht="15.75">
      <c r="B8" s="468" t="s">
        <v>109</v>
      </c>
      <c r="C8" s="468"/>
      <c r="D8" s="469"/>
      <c r="E8" s="470" t="s">
        <v>160</v>
      </c>
      <c r="F8" s="471"/>
      <c r="G8" s="471"/>
      <c r="H8" s="471"/>
      <c r="I8" s="472"/>
      <c r="J8" s="50" t="s">
        <v>353</v>
      </c>
      <c r="K8" s="51" t="s">
        <v>353</v>
      </c>
      <c r="L8" s="51" t="s">
        <v>353</v>
      </c>
      <c r="M8" s="51" t="s">
        <v>353</v>
      </c>
      <c r="N8" s="51" t="s">
        <v>353</v>
      </c>
      <c r="O8" s="52" t="s">
        <v>353</v>
      </c>
      <c r="P8" s="50" t="s">
        <v>353</v>
      </c>
      <c r="Q8" s="51" t="s">
        <v>353</v>
      </c>
      <c r="R8" s="51" t="s">
        <v>353</v>
      </c>
      <c r="S8" s="51" t="s">
        <v>353</v>
      </c>
      <c r="T8" s="51" t="s">
        <v>353</v>
      </c>
      <c r="U8" s="52" t="s">
        <v>353</v>
      </c>
      <c r="V8" s="50" t="s">
        <v>353</v>
      </c>
      <c r="W8" s="51" t="s">
        <v>353</v>
      </c>
      <c r="X8" s="51" t="s">
        <v>353</v>
      </c>
      <c r="Y8" s="51" t="s">
        <v>353</v>
      </c>
      <c r="Z8" s="51" t="s">
        <v>353</v>
      </c>
      <c r="AA8" s="52" t="s">
        <v>353</v>
      </c>
      <c r="AB8" s="50" t="s">
        <v>353</v>
      </c>
      <c r="AC8" s="51" t="s">
        <v>353</v>
      </c>
      <c r="AD8" s="51" t="s">
        <v>353</v>
      </c>
      <c r="AE8" s="51" t="s">
        <v>353</v>
      </c>
      <c r="AF8" s="51" t="s">
        <v>353</v>
      </c>
      <c r="AG8" s="52" t="s">
        <v>353</v>
      </c>
      <c r="AH8" s="53" t="s">
        <v>353</v>
      </c>
      <c r="AI8" s="54" t="s">
        <v>353</v>
      </c>
      <c r="AJ8" s="54" t="s">
        <v>353</v>
      </c>
      <c r="AK8" s="54" t="s">
        <v>353</v>
      </c>
      <c r="AL8" s="54" t="s">
        <v>353</v>
      </c>
      <c r="AN8" s="479" t="s">
        <v>161</v>
      </c>
      <c r="AO8" s="480"/>
      <c r="AP8" s="480"/>
      <c r="AQ8" s="480"/>
      <c r="AR8" s="480"/>
      <c r="AS8" s="481"/>
      <c r="AT8" s="488" t="s">
        <v>355</v>
      </c>
      <c r="AU8" s="488"/>
    </row>
    <row r="9" spans="2:47" ht="15.75">
      <c r="B9" s="468"/>
      <c r="C9" s="468"/>
      <c r="D9" s="469"/>
      <c r="E9" s="473"/>
      <c r="F9" s="474"/>
      <c r="G9" s="474"/>
      <c r="H9" s="474"/>
      <c r="I9" s="475"/>
      <c r="J9" s="55" t="s">
        <v>353</v>
      </c>
      <c r="K9" s="56" t="s">
        <v>353</v>
      </c>
      <c r="L9" s="56" t="s">
        <v>353</v>
      </c>
      <c r="M9" s="56" t="s">
        <v>353</v>
      </c>
      <c r="N9" s="56" t="s">
        <v>353</v>
      </c>
      <c r="O9" s="57" t="s">
        <v>353</v>
      </c>
      <c r="P9" s="55" t="s">
        <v>353</v>
      </c>
      <c r="Q9" s="56" t="s">
        <v>353</v>
      </c>
      <c r="R9" s="56" t="s">
        <v>353</v>
      </c>
      <c r="S9" s="56" t="s">
        <v>353</v>
      </c>
      <c r="T9" s="56" t="s">
        <v>353</v>
      </c>
      <c r="U9" s="57" t="s">
        <v>353</v>
      </c>
      <c r="V9" s="55" t="s">
        <v>353</v>
      </c>
      <c r="W9" s="56" t="s">
        <v>353</v>
      </c>
      <c r="X9" s="56" t="s">
        <v>353</v>
      </c>
      <c r="Y9" s="56" t="s">
        <v>353</v>
      </c>
      <c r="Z9" s="56" t="s">
        <v>353</v>
      </c>
      <c r="AA9" s="57" t="s">
        <v>353</v>
      </c>
      <c r="AB9" s="55" t="s">
        <v>353</v>
      </c>
      <c r="AC9" s="56" t="s">
        <v>353</v>
      </c>
      <c r="AD9" s="56" t="s">
        <v>353</v>
      </c>
      <c r="AE9" s="56" t="s">
        <v>353</v>
      </c>
      <c r="AF9" s="56" t="s">
        <v>353</v>
      </c>
      <c r="AG9" s="57" t="s">
        <v>353</v>
      </c>
      <c r="AH9" s="58" t="s">
        <v>353</v>
      </c>
      <c r="AI9" s="59" t="s">
        <v>353</v>
      </c>
      <c r="AJ9" s="59" t="s">
        <v>353</v>
      </c>
      <c r="AK9" s="59" t="s">
        <v>353</v>
      </c>
      <c r="AL9" s="59" t="s">
        <v>353</v>
      </c>
      <c r="AN9" s="482"/>
      <c r="AO9" s="483"/>
      <c r="AP9" s="483"/>
      <c r="AQ9" s="483"/>
      <c r="AR9" s="483"/>
      <c r="AS9" s="484"/>
      <c r="AT9" s="488"/>
      <c r="AU9" s="488"/>
    </row>
    <row r="10" spans="2:47" ht="15.75">
      <c r="B10" s="468"/>
      <c r="C10" s="468"/>
      <c r="D10" s="469"/>
      <c r="E10" s="473"/>
      <c r="F10" s="474"/>
      <c r="G10" s="474"/>
      <c r="H10" s="474"/>
      <c r="I10" s="475"/>
      <c r="J10" s="55" t="s">
        <v>353</v>
      </c>
      <c r="K10" s="56" t="s">
        <v>353</v>
      </c>
      <c r="L10" s="56" t="s">
        <v>353</v>
      </c>
      <c r="M10" s="56" t="s">
        <v>353</v>
      </c>
      <c r="N10" s="56" t="s">
        <v>353</v>
      </c>
      <c r="O10" s="57" t="s">
        <v>353</v>
      </c>
      <c r="P10" s="55" t="s">
        <v>353</v>
      </c>
      <c r="Q10" s="56" t="s">
        <v>353</v>
      </c>
      <c r="R10" s="56" t="s">
        <v>353</v>
      </c>
      <c r="S10" s="56" t="s">
        <v>353</v>
      </c>
      <c r="T10" s="56" t="s">
        <v>353</v>
      </c>
      <c r="U10" s="57" t="s">
        <v>353</v>
      </c>
      <c r="V10" s="55" t="s">
        <v>353</v>
      </c>
      <c r="W10" s="56" t="s">
        <v>353</v>
      </c>
      <c r="X10" s="56" t="s">
        <v>353</v>
      </c>
      <c r="Y10" s="56" t="s">
        <v>353</v>
      </c>
      <c r="Z10" s="56" t="s">
        <v>353</v>
      </c>
      <c r="AA10" s="57" t="s">
        <v>353</v>
      </c>
      <c r="AB10" s="55" t="s">
        <v>353</v>
      </c>
      <c r="AC10" s="56" t="s">
        <v>353</v>
      </c>
      <c r="AD10" s="56" t="s">
        <v>353</v>
      </c>
      <c r="AE10" s="56" t="s">
        <v>353</v>
      </c>
      <c r="AF10" s="56" t="s">
        <v>353</v>
      </c>
      <c r="AG10" s="57" t="s">
        <v>353</v>
      </c>
      <c r="AH10" s="58" t="s">
        <v>353</v>
      </c>
      <c r="AI10" s="59" t="s">
        <v>353</v>
      </c>
      <c r="AJ10" s="59" t="s">
        <v>353</v>
      </c>
      <c r="AK10" s="59" t="s">
        <v>353</v>
      </c>
      <c r="AL10" s="59" t="s">
        <v>353</v>
      </c>
      <c r="AN10" s="482"/>
      <c r="AO10" s="483"/>
      <c r="AP10" s="483"/>
      <c r="AQ10" s="483"/>
      <c r="AR10" s="483"/>
      <c r="AS10" s="484"/>
      <c r="AT10" s="488"/>
      <c r="AU10" s="488"/>
    </row>
    <row r="11" spans="2:47" ht="15.75">
      <c r="B11" s="468"/>
      <c r="C11" s="468"/>
      <c r="D11" s="469"/>
      <c r="E11" s="473"/>
      <c r="F11" s="474"/>
      <c r="G11" s="474"/>
      <c r="H11" s="474"/>
      <c r="I11" s="475"/>
      <c r="J11" s="55" t="s">
        <v>353</v>
      </c>
      <c r="K11" s="56" t="s">
        <v>353</v>
      </c>
      <c r="L11" s="56" t="s">
        <v>353</v>
      </c>
      <c r="M11" s="56" t="s">
        <v>353</v>
      </c>
      <c r="N11" s="56" t="s">
        <v>353</v>
      </c>
      <c r="O11" s="57" t="s">
        <v>353</v>
      </c>
      <c r="P11" s="55" t="s">
        <v>353</v>
      </c>
      <c r="Q11" s="56" t="s">
        <v>353</v>
      </c>
      <c r="R11" s="56" t="s">
        <v>353</v>
      </c>
      <c r="S11" s="56" t="s">
        <v>353</v>
      </c>
      <c r="T11" s="56" t="s">
        <v>353</v>
      </c>
      <c r="U11" s="57" t="s">
        <v>353</v>
      </c>
      <c r="V11" s="55" t="s">
        <v>353</v>
      </c>
      <c r="W11" s="56" t="s">
        <v>353</v>
      </c>
      <c r="X11" s="56" t="s">
        <v>353</v>
      </c>
      <c r="Y11" s="56" t="s">
        <v>353</v>
      </c>
      <c r="Z11" s="56" t="s">
        <v>353</v>
      </c>
      <c r="AA11" s="57" t="s">
        <v>353</v>
      </c>
      <c r="AB11" s="55" t="s">
        <v>353</v>
      </c>
      <c r="AC11" s="56" t="s">
        <v>353</v>
      </c>
      <c r="AD11" s="56" t="s">
        <v>353</v>
      </c>
      <c r="AE11" s="56" t="s">
        <v>353</v>
      </c>
      <c r="AF11" s="56" t="s">
        <v>353</v>
      </c>
      <c r="AG11" s="57" t="s">
        <v>353</v>
      </c>
      <c r="AH11" s="58" t="s">
        <v>353</v>
      </c>
      <c r="AI11" s="59" t="s">
        <v>353</v>
      </c>
      <c r="AJ11" s="59" t="s">
        <v>353</v>
      </c>
      <c r="AK11" s="59" t="s">
        <v>353</v>
      </c>
      <c r="AL11" s="59" t="s">
        <v>353</v>
      </c>
      <c r="AN11" s="482"/>
      <c r="AO11" s="483"/>
      <c r="AP11" s="483"/>
      <c r="AQ11" s="483"/>
      <c r="AR11" s="483"/>
      <c r="AS11" s="484"/>
      <c r="AT11" s="488"/>
      <c r="AU11" s="488"/>
    </row>
    <row r="12" spans="2:47" ht="15.75">
      <c r="B12" s="468"/>
      <c r="C12" s="468"/>
      <c r="D12" s="469"/>
      <c r="E12" s="473"/>
      <c r="F12" s="474"/>
      <c r="G12" s="474"/>
      <c r="H12" s="474"/>
      <c r="I12" s="475"/>
      <c r="J12" s="55" t="s">
        <v>353</v>
      </c>
      <c r="K12" s="56" t="s">
        <v>353</v>
      </c>
      <c r="L12" s="56" t="s">
        <v>353</v>
      </c>
      <c r="M12" s="56" t="s">
        <v>353</v>
      </c>
      <c r="N12" s="56" t="s">
        <v>353</v>
      </c>
      <c r="O12" s="57" t="s">
        <v>353</v>
      </c>
      <c r="P12" s="55" t="s">
        <v>353</v>
      </c>
      <c r="Q12" s="56" t="s">
        <v>353</v>
      </c>
      <c r="R12" s="56" t="s">
        <v>353</v>
      </c>
      <c r="S12" s="56" t="s">
        <v>353</v>
      </c>
      <c r="T12" s="56" t="s">
        <v>353</v>
      </c>
      <c r="U12" s="57" t="s">
        <v>353</v>
      </c>
      <c r="V12" s="55" t="s">
        <v>353</v>
      </c>
      <c r="W12" s="56" t="s">
        <v>353</v>
      </c>
      <c r="X12" s="56" t="s">
        <v>353</v>
      </c>
      <c r="Y12" s="56" t="s">
        <v>353</v>
      </c>
      <c r="Z12" s="56" t="s">
        <v>353</v>
      </c>
      <c r="AA12" s="57" t="s">
        <v>353</v>
      </c>
      <c r="AB12" s="55" t="s">
        <v>353</v>
      </c>
      <c r="AC12" s="56" t="s">
        <v>353</v>
      </c>
      <c r="AD12" s="56" t="s">
        <v>353</v>
      </c>
      <c r="AE12" s="56" t="s">
        <v>353</v>
      </c>
      <c r="AF12" s="56" t="s">
        <v>353</v>
      </c>
      <c r="AG12" s="57" t="s">
        <v>353</v>
      </c>
      <c r="AH12" s="58" t="s">
        <v>353</v>
      </c>
      <c r="AI12" s="59" t="s">
        <v>353</v>
      </c>
      <c r="AJ12" s="59" t="s">
        <v>353</v>
      </c>
      <c r="AK12" s="59" t="s">
        <v>353</v>
      </c>
      <c r="AL12" s="59" t="s">
        <v>353</v>
      </c>
      <c r="AN12" s="482"/>
      <c r="AO12" s="483"/>
      <c r="AP12" s="483"/>
      <c r="AQ12" s="483"/>
      <c r="AR12" s="483"/>
      <c r="AS12" s="484"/>
      <c r="AT12" s="488"/>
      <c r="AU12" s="488"/>
    </row>
    <row r="13" spans="2:47" ht="15.75">
      <c r="B13" s="468"/>
      <c r="C13" s="468"/>
      <c r="D13" s="469"/>
      <c r="E13" s="473"/>
      <c r="F13" s="474"/>
      <c r="G13" s="474"/>
      <c r="H13" s="474"/>
      <c r="I13" s="475"/>
      <c r="J13" s="55" t="s">
        <v>353</v>
      </c>
      <c r="K13" s="56" t="s">
        <v>353</v>
      </c>
      <c r="L13" s="56" t="s">
        <v>353</v>
      </c>
      <c r="M13" s="56" t="s">
        <v>353</v>
      </c>
      <c r="N13" s="56" t="s">
        <v>353</v>
      </c>
      <c r="O13" s="57" t="s">
        <v>353</v>
      </c>
      <c r="P13" s="55" t="s">
        <v>353</v>
      </c>
      <c r="Q13" s="56" t="s">
        <v>353</v>
      </c>
      <c r="R13" s="56" t="s">
        <v>353</v>
      </c>
      <c r="S13" s="56" t="s">
        <v>353</v>
      </c>
      <c r="T13" s="56" t="s">
        <v>353</v>
      </c>
      <c r="U13" s="57" t="s">
        <v>353</v>
      </c>
      <c r="V13" s="55" t="s">
        <v>353</v>
      </c>
      <c r="W13" s="56" t="s">
        <v>353</v>
      </c>
      <c r="X13" s="56" t="s">
        <v>353</v>
      </c>
      <c r="Y13" s="56" t="s">
        <v>353</v>
      </c>
      <c r="Z13" s="56" t="s">
        <v>353</v>
      </c>
      <c r="AA13" s="57" t="s">
        <v>353</v>
      </c>
      <c r="AB13" s="55" t="s">
        <v>353</v>
      </c>
      <c r="AC13" s="56" t="s">
        <v>353</v>
      </c>
      <c r="AD13" s="56" t="s">
        <v>353</v>
      </c>
      <c r="AE13" s="56" t="s">
        <v>353</v>
      </c>
      <c r="AF13" s="56" t="s">
        <v>353</v>
      </c>
      <c r="AG13" s="57" t="s">
        <v>353</v>
      </c>
      <c r="AH13" s="58" t="s">
        <v>353</v>
      </c>
      <c r="AI13" s="59" t="s">
        <v>353</v>
      </c>
      <c r="AJ13" s="59" t="s">
        <v>353</v>
      </c>
      <c r="AK13" s="59" t="s">
        <v>353</v>
      </c>
      <c r="AL13" s="59" t="s">
        <v>353</v>
      </c>
      <c r="AN13" s="482"/>
      <c r="AO13" s="483"/>
      <c r="AP13" s="483"/>
      <c r="AQ13" s="483"/>
      <c r="AR13" s="483"/>
      <c r="AS13" s="484"/>
      <c r="AT13" s="488"/>
      <c r="AU13" s="488"/>
    </row>
    <row r="14" spans="2:47" ht="5.25" customHeight="1" thickBot="1">
      <c r="B14" s="468"/>
      <c r="C14" s="468"/>
      <c r="D14" s="469"/>
      <c r="E14" s="473"/>
      <c r="F14" s="474"/>
      <c r="G14" s="474"/>
      <c r="H14" s="474"/>
      <c r="I14" s="475"/>
      <c r="J14" s="55" t="s">
        <v>353</v>
      </c>
      <c r="K14" s="56" t="s">
        <v>353</v>
      </c>
      <c r="L14" s="56" t="s">
        <v>353</v>
      </c>
      <c r="M14" s="56" t="s">
        <v>353</v>
      </c>
      <c r="N14" s="56" t="s">
        <v>353</v>
      </c>
      <c r="O14" s="57" t="s">
        <v>353</v>
      </c>
      <c r="P14" s="55" t="s">
        <v>353</v>
      </c>
      <c r="Q14" s="56" t="s">
        <v>353</v>
      </c>
      <c r="R14" s="56" t="s">
        <v>353</v>
      </c>
      <c r="S14" s="56" t="s">
        <v>353</v>
      </c>
      <c r="T14" s="56" t="s">
        <v>353</v>
      </c>
      <c r="U14" s="57" t="s">
        <v>353</v>
      </c>
      <c r="V14" s="55" t="s">
        <v>353</v>
      </c>
      <c r="W14" s="56" t="s">
        <v>353</v>
      </c>
      <c r="X14" s="56" t="s">
        <v>353</v>
      </c>
      <c r="Y14" s="56" t="s">
        <v>353</v>
      </c>
      <c r="Z14" s="56" t="s">
        <v>353</v>
      </c>
      <c r="AA14" s="57" t="s">
        <v>353</v>
      </c>
      <c r="AB14" s="55" t="s">
        <v>353</v>
      </c>
      <c r="AC14" s="56" t="s">
        <v>353</v>
      </c>
      <c r="AD14" s="56" t="s">
        <v>353</v>
      </c>
      <c r="AE14" s="56" t="s">
        <v>353</v>
      </c>
      <c r="AF14" s="56" t="s">
        <v>353</v>
      </c>
      <c r="AG14" s="57" t="s">
        <v>353</v>
      </c>
      <c r="AH14" s="58" t="s">
        <v>353</v>
      </c>
      <c r="AI14" s="59" t="s">
        <v>353</v>
      </c>
      <c r="AJ14" s="59" t="s">
        <v>353</v>
      </c>
      <c r="AK14" s="59" t="s">
        <v>353</v>
      </c>
      <c r="AL14" s="59" t="s">
        <v>353</v>
      </c>
      <c r="AN14" s="482"/>
      <c r="AO14" s="483"/>
      <c r="AP14" s="483"/>
      <c r="AQ14" s="483"/>
      <c r="AR14" s="483"/>
      <c r="AS14" s="484"/>
      <c r="AT14" s="488"/>
      <c r="AU14" s="488"/>
    </row>
    <row r="15" spans="2:47" ht="16.5" hidden="1" thickBot="1">
      <c r="B15" s="468"/>
      <c r="C15" s="468"/>
      <c r="D15" s="469"/>
      <c r="E15" s="473"/>
      <c r="F15" s="474"/>
      <c r="G15" s="474"/>
      <c r="H15" s="474"/>
      <c r="I15" s="475"/>
      <c r="J15" s="55" t="s">
        <v>353</v>
      </c>
      <c r="K15" s="56" t="s">
        <v>353</v>
      </c>
      <c r="L15" s="56" t="s">
        <v>353</v>
      </c>
      <c r="M15" s="56" t="s">
        <v>353</v>
      </c>
      <c r="N15" s="56" t="s">
        <v>353</v>
      </c>
      <c r="O15" s="57" t="s">
        <v>353</v>
      </c>
      <c r="P15" s="55" t="s">
        <v>353</v>
      </c>
      <c r="Q15" s="56" t="s">
        <v>353</v>
      </c>
      <c r="R15" s="56" t="s">
        <v>353</v>
      </c>
      <c r="S15" s="56" t="s">
        <v>353</v>
      </c>
      <c r="T15" s="56" t="s">
        <v>353</v>
      </c>
      <c r="U15" s="57" t="s">
        <v>353</v>
      </c>
      <c r="V15" s="55" t="s">
        <v>353</v>
      </c>
      <c r="W15" s="56" t="s">
        <v>353</v>
      </c>
      <c r="X15" s="56" t="s">
        <v>353</v>
      </c>
      <c r="Y15" s="56" t="s">
        <v>353</v>
      </c>
      <c r="Z15" s="56" t="s">
        <v>353</v>
      </c>
      <c r="AA15" s="57" t="s">
        <v>353</v>
      </c>
      <c r="AB15" s="55" t="s">
        <v>353</v>
      </c>
      <c r="AC15" s="56" t="s">
        <v>353</v>
      </c>
      <c r="AD15" s="56" t="s">
        <v>353</v>
      </c>
      <c r="AE15" s="56" t="s">
        <v>353</v>
      </c>
      <c r="AF15" s="56" t="s">
        <v>353</v>
      </c>
      <c r="AG15" s="57" t="s">
        <v>353</v>
      </c>
      <c r="AH15" s="58" t="s">
        <v>353</v>
      </c>
      <c r="AI15" s="59" t="s">
        <v>353</v>
      </c>
      <c r="AJ15" s="59" t="s">
        <v>353</v>
      </c>
      <c r="AK15" s="59" t="s">
        <v>353</v>
      </c>
      <c r="AL15" s="59" t="s">
        <v>353</v>
      </c>
      <c r="AN15" s="482"/>
      <c r="AO15" s="483"/>
      <c r="AP15" s="483"/>
      <c r="AQ15" s="483"/>
      <c r="AR15" s="483"/>
      <c r="AS15" s="484"/>
      <c r="AT15" s="36"/>
      <c r="AU15" s="36"/>
    </row>
    <row r="16" spans="2:47" ht="16.5" hidden="1" thickBot="1">
      <c r="B16" s="468"/>
      <c r="C16" s="468"/>
      <c r="D16" s="469"/>
      <c r="E16" s="473"/>
      <c r="F16" s="474"/>
      <c r="G16" s="474"/>
      <c r="H16" s="474"/>
      <c r="I16" s="475"/>
      <c r="J16" s="55" t="s">
        <v>353</v>
      </c>
      <c r="K16" s="56" t="s">
        <v>353</v>
      </c>
      <c r="L16" s="56" t="s">
        <v>353</v>
      </c>
      <c r="M16" s="56" t="s">
        <v>353</v>
      </c>
      <c r="N16" s="56" t="s">
        <v>353</v>
      </c>
      <c r="O16" s="57" t="s">
        <v>353</v>
      </c>
      <c r="P16" s="55" t="s">
        <v>353</v>
      </c>
      <c r="Q16" s="56" t="s">
        <v>353</v>
      </c>
      <c r="R16" s="56" t="s">
        <v>353</v>
      </c>
      <c r="S16" s="56" t="s">
        <v>353</v>
      </c>
      <c r="T16" s="56" t="s">
        <v>353</v>
      </c>
      <c r="U16" s="57" t="s">
        <v>353</v>
      </c>
      <c r="V16" s="55" t="s">
        <v>353</v>
      </c>
      <c r="W16" s="56" t="s">
        <v>353</v>
      </c>
      <c r="X16" s="56" t="s">
        <v>353</v>
      </c>
      <c r="Y16" s="56" t="s">
        <v>353</v>
      </c>
      <c r="Z16" s="56" t="s">
        <v>353</v>
      </c>
      <c r="AA16" s="57" t="s">
        <v>353</v>
      </c>
      <c r="AB16" s="55" t="s">
        <v>353</v>
      </c>
      <c r="AC16" s="56" t="s">
        <v>353</v>
      </c>
      <c r="AD16" s="56" t="s">
        <v>353</v>
      </c>
      <c r="AE16" s="56" t="s">
        <v>353</v>
      </c>
      <c r="AF16" s="56" t="s">
        <v>353</v>
      </c>
      <c r="AG16" s="57" t="s">
        <v>353</v>
      </c>
      <c r="AH16" s="58" t="s">
        <v>353</v>
      </c>
      <c r="AI16" s="59" t="s">
        <v>353</v>
      </c>
      <c r="AJ16" s="59" t="s">
        <v>353</v>
      </c>
      <c r="AK16" s="59" t="s">
        <v>353</v>
      </c>
      <c r="AL16" s="59" t="s">
        <v>353</v>
      </c>
      <c r="AN16" s="482"/>
      <c r="AO16" s="483"/>
      <c r="AP16" s="483"/>
      <c r="AQ16" s="483"/>
      <c r="AR16" s="483"/>
      <c r="AS16" s="484"/>
      <c r="AT16" s="36"/>
      <c r="AU16" s="36"/>
    </row>
    <row r="17" spans="2:47" ht="16.5" hidden="1" thickBot="1">
      <c r="B17" s="468"/>
      <c r="C17" s="468"/>
      <c r="D17" s="469"/>
      <c r="E17" s="476"/>
      <c r="F17" s="477"/>
      <c r="G17" s="477"/>
      <c r="H17" s="477"/>
      <c r="I17" s="478"/>
      <c r="J17" s="60" t="s">
        <v>353</v>
      </c>
      <c r="K17" s="61" t="s">
        <v>353</v>
      </c>
      <c r="L17" s="61" t="s">
        <v>353</v>
      </c>
      <c r="M17" s="61" t="s">
        <v>353</v>
      </c>
      <c r="N17" s="61" t="s">
        <v>353</v>
      </c>
      <c r="O17" s="62" t="s">
        <v>353</v>
      </c>
      <c r="P17" s="55" t="s">
        <v>353</v>
      </c>
      <c r="Q17" s="56" t="s">
        <v>353</v>
      </c>
      <c r="R17" s="56" t="s">
        <v>353</v>
      </c>
      <c r="S17" s="56" t="s">
        <v>353</v>
      </c>
      <c r="T17" s="56" t="s">
        <v>353</v>
      </c>
      <c r="U17" s="57" t="s">
        <v>353</v>
      </c>
      <c r="V17" s="60" t="s">
        <v>353</v>
      </c>
      <c r="W17" s="61" t="s">
        <v>353</v>
      </c>
      <c r="X17" s="61" t="s">
        <v>353</v>
      </c>
      <c r="Y17" s="61" t="s">
        <v>353</v>
      </c>
      <c r="Z17" s="61" t="s">
        <v>353</v>
      </c>
      <c r="AA17" s="62" t="s">
        <v>353</v>
      </c>
      <c r="AB17" s="55" t="s">
        <v>353</v>
      </c>
      <c r="AC17" s="56" t="s">
        <v>353</v>
      </c>
      <c r="AD17" s="56" t="s">
        <v>353</v>
      </c>
      <c r="AE17" s="56" t="s">
        <v>353</v>
      </c>
      <c r="AF17" s="56" t="s">
        <v>353</v>
      </c>
      <c r="AG17" s="57" t="s">
        <v>353</v>
      </c>
      <c r="AH17" s="63" t="s">
        <v>353</v>
      </c>
      <c r="AI17" s="64" t="s">
        <v>353</v>
      </c>
      <c r="AJ17" s="64" t="s">
        <v>353</v>
      </c>
      <c r="AK17" s="64" t="s">
        <v>353</v>
      </c>
      <c r="AL17" s="64" t="s">
        <v>353</v>
      </c>
      <c r="AN17" s="485"/>
      <c r="AO17" s="486"/>
      <c r="AP17" s="486"/>
      <c r="AQ17" s="486"/>
      <c r="AR17" s="486"/>
      <c r="AS17" s="487"/>
      <c r="AT17" s="36"/>
      <c r="AU17" s="36"/>
    </row>
    <row r="18" spans="2:47" ht="15.75" customHeight="1">
      <c r="B18" s="468"/>
      <c r="C18" s="468"/>
      <c r="D18" s="469"/>
      <c r="E18" s="470" t="s">
        <v>162</v>
      </c>
      <c r="F18" s="471"/>
      <c r="G18" s="471"/>
      <c r="H18" s="471"/>
      <c r="I18" s="471"/>
      <c r="J18" s="218" t="s">
        <v>353</v>
      </c>
      <c r="K18" s="219" t="s">
        <v>353</v>
      </c>
      <c r="L18" s="219" t="s">
        <v>353</v>
      </c>
      <c r="M18" s="219" t="s">
        <v>353</v>
      </c>
      <c r="N18" s="219" t="s">
        <v>353</v>
      </c>
      <c r="O18" s="220" t="s">
        <v>353</v>
      </c>
      <c r="P18" s="218" t="s">
        <v>353</v>
      </c>
      <c r="Q18" s="219" t="s">
        <v>353</v>
      </c>
      <c r="R18" s="65" t="s">
        <v>353</v>
      </c>
      <c r="S18" s="65" t="s">
        <v>353</v>
      </c>
      <c r="T18" s="65" t="s">
        <v>353</v>
      </c>
      <c r="U18" s="66" t="s">
        <v>353</v>
      </c>
      <c r="V18" s="50" t="s">
        <v>353</v>
      </c>
      <c r="W18" s="51" t="s">
        <v>353</v>
      </c>
      <c r="X18" s="51" t="s">
        <v>353</v>
      </c>
      <c r="Y18" s="51" t="s">
        <v>353</v>
      </c>
      <c r="Z18" s="51" t="s">
        <v>353</v>
      </c>
      <c r="AA18" s="52" t="s">
        <v>353</v>
      </c>
      <c r="AB18" s="50" t="s">
        <v>353</v>
      </c>
      <c r="AC18" s="51" t="s">
        <v>353</v>
      </c>
      <c r="AD18" s="51" t="s">
        <v>353</v>
      </c>
      <c r="AE18" s="51" t="s">
        <v>353</v>
      </c>
      <c r="AF18" s="51" t="s">
        <v>353</v>
      </c>
      <c r="AG18" s="52" t="s">
        <v>353</v>
      </c>
      <c r="AH18" s="53" t="s">
        <v>353</v>
      </c>
      <c r="AI18" s="54" t="s">
        <v>353</v>
      </c>
      <c r="AJ18" s="54" t="s">
        <v>353</v>
      </c>
      <c r="AK18" s="54" t="s">
        <v>353</v>
      </c>
      <c r="AL18" s="54" t="s">
        <v>353</v>
      </c>
      <c r="AN18" s="490" t="s">
        <v>163</v>
      </c>
      <c r="AO18" s="491"/>
      <c r="AP18" s="491"/>
      <c r="AQ18" s="491"/>
      <c r="AR18" s="491"/>
      <c r="AS18" s="491"/>
      <c r="AT18" s="496" t="s">
        <v>354</v>
      </c>
      <c r="AU18" s="497"/>
    </row>
    <row r="19" spans="2:47" ht="15.75" customHeight="1">
      <c r="B19" s="468"/>
      <c r="C19" s="468"/>
      <c r="D19" s="469"/>
      <c r="E19" s="489"/>
      <c r="F19" s="474"/>
      <c r="G19" s="474"/>
      <c r="H19" s="474"/>
      <c r="I19" s="474"/>
      <c r="J19" s="221" t="s">
        <v>353</v>
      </c>
      <c r="K19" s="222" t="s">
        <v>353</v>
      </c>
      <c r="L19" s="222" t="s">
        <v>353</v>
      </c>
      <c r="M19" s="222" t="s">
        <v>353</v>
      </c>
      <c r="N19" s="222" t="s">
        <v>353</v>
      </c>
      <c r="O19" s="223" t="s">
        <v>353</v>
      </c>
      <c r="P19" s="221" t="s">
        <v>353</v>
      </c>
      <c r="Q19" s="222" t="s">
        <v>353</v>
      </c>
      <c r="R19" s="68" t="s">
        <v>353</v>
      </c>
      <c r="S19" s="68" t="s">
        <v>353</v>
      </c>
      <c r="T19" s="68" t="s">
        <v>353</v>
      </c>
      <c r="U19" s="69" t="s">
        <v>353</v>
      </c>
      <c r="V19" s="55" t="s">
        <v>353</v>
      </c>
      <c r="W19" s="56" t="s">
        <v>353</v>
      </c>
      <c r="X19" s="56" t="s">
        <v>353</v>
      </c>
      <c r="Y19" s="56" t="s">
        <v>353</v>
      </c>
      <c r="Z19" s="56" t="s">
        <v>353</v>
      </c>
      <c r="AA19" s="57" t="s">
        <v>353</v>
      </c>
      <c r="AB19" s="55" t="s">
        <v>353</v>
      </c>
      <c r="AC19" s="56" t="s">
        <v>353</v>
      </c>
      <c r="AD19" s="56" t="s">
        <v>353</v>
      </c>
      <c r="AE19" s="56" t="s">
        <v>353</v>
      </c>
      <c r="AF19" s="56" t="s">
        <v>353</v>
      </c>
      <c r="AG19" s="57" t="s">
        <v>353</v>
      </c>
      <c r="AH19" s="58" t="s">
        <v>353</v>
      </c>
      <c r="AI19" s="59" t="s">
        <v>353</v>
      </c>
      <c r="AJ19" s="59" t="s">
        <v>353</v>
      </c>
      <c r="AK19" s="59" t="s">
        <v>353</v>
      </c>
      <c r="AL19" s="59" t="s">
        <v>353</v>
      </c>
      <c r="AN19" s="492"/>
      <c r="AO19" s="493"/>
      <c r="AP19" s="493"/>
      <c r="AQ19" s="493"/>
      <c r="AR19" s="493"/>
      <c r="AS19" s="493"/>
      <c r="AT19" s="498"/>
      <c r="AU19" s="499"/>
    </row>
    <row r="20" spans="2:47" ht="15.75" customHeight="1">
      <c r="B20" s="468"/>
      <c r="C20" s="468"/>
      <c r="D20" s="469"/>
      <c r="E20" s="473"/>
      <c r="F20" s="474"/>
      <c r="G20" s="474"/>
      <c r="H20" s="474"/>
      <c r="I20" s="474"/>
      <c r="J20" s="221" t="s">
        <v>353</v>
      </c>
      <c r="K20" s="222" t="s">
        <v>353</v>
      </c>
      <c r="L20" s="222" t="s">
        <v>353</v>
      </c>
      <c r="M20" s="222" t="s">
        <v>353</v>
      </c>
      <c r="N20" s="222" t="s">
        <v>353</v>
      </c>
      <c r="O20" s="223" t="s">
        <v>353</v>
      </c>
      <c r="P20" s="221" t="s">
        <v>353</v>
      </c>
      <c r="Q20" s="222" t="s">
        <v>353</v>
      </c>
      <c r="R20" s="68" t="s">
        <v>353</v>
      </c>
      <c r="S20" s="68" t="s">
        <v>353</v>
      </c>
      <c r="T20" s="68" t="s">
        <v>353</v>
      </c>
      <c r="U20" s="69" t="s">
        <v>353</v>
      </c>
      <c r="V20" s="55" t="s">
        <v>353</v>
      </c>
      <c r="W20" s="56" t="s">
        <v>353</v>
      </c>
      <c r="X20" s="56" t="s">
        <v>353</v>
      </c>
      <c r="Y20" s="56" t="s">
        <v>353</v>
      </c>
      <c r="Z20" s="56" t="s">
        <v>353</v>
      </c>
      <c r="AA20" s="57" t="s">
        <v>353</v>
      </c>
      <c r="AB20" s="55" t="s">
        <v>353</v>
      </c>
      <c r="AC20" s="56" t="s">
        <v>353</v>
      </c>
      <c r="AD20" s="56" t="s">
        <v>353</v>
      </c>
      <c r="AE20" s="56" t="s">
        <v>353</v>
      </c>
      <c r="AF20" s="56" t="s">
        <v>353</v>
      </c>
      <c r="AG20" s="57" t="s">
        <v>353</v>
      </c>
      <c r="AH20" s="58" t="s">
        <v>353</v>
      </c>
      <c r="AI20" s="59" t="s">
        <v>353</v>
      </c>
      <c r="AJ20" s="59" t="s">
        <v>353</v>
      </c>
      <c r="AK20" s="59" t="s">
        <v>353</v>
      </c>
      <c r="AL20" s="59" t="s">
        <v>353</v>
      </c>
      <c r="AN20" s="492"/>
      <c r="AO20" s="493"/>
      <c r="AP20" s="493"/>
      <c r="AQ20" s="493"/>
      <c r="AR20" s="493"/>
      <c r="AS20" s="493"/>
      <c r="AT20" s="498"/>
      <c r="AU20" s="499"/>
    </row>
    <row r="21" spans="2:47" ht="15.75" customHeight="1">
      <c r="B21" s="468"/>
      <c r="C21" s="468"/>
      <c r="D21" s="469"/>
      <c r="E21" s="473"/>
      <c r="F21" s="474"/>
      <c r="G21" s="474"/>
      <c r="H21" s="474"/>
      <c r="I21" s="474"/>
      <c r="J21" s="221" t="s">
        <v>353</v>
      </c>
      <c r="K21" s="222" t="s">
        <v>353</v>
      </c>
      <c r="L21" s="222" t="s">
        <v>353</v>
      </c>
      <c r="M21" s="222" t="s">
        <v>353</v>
      </c>
      <c r="N21" s="222" t="s">
        <v>353</v>
      </c>
      <c r="O21" s="223" t="s">
        <v>353</v>
      </c>
      <c r="P21" s="221" t="s">
        <v>353</v>
      </c>
      <c r="Q21" s="222" t="s">
        <v>353</v>
      </c>
      <c r="R21" s="68" t="s">
        <v>353</v>
      </c>
      <c r="S21" s="68" t="s">
        <v>353</v>
      </c>
      <c r="T21" s="68" t="s">
        <v>353</v>
      </c>
      <c r="U21" s="69" t="s">
        <v>353</v>
      </c>
      <c r="V21" s="55" t="s">
        <v>353</v>
      </c>
      <c r="W21" s="56" t="s">
        <v>353</v>
      </c>
      <c r="X21" s="56" t="s">
        <v>353</v>
      </c>
      <c r="Y21" s="56" t="s">
        <v>353</v>
      </c>
      <c r="Z21" s="56" t="s">
        <v>353</v>
      </c>
      <c r="AA21" s="57" t="s">
        <v>353</v>
      </c>
      <c r="AB21" s="55" t="s">
        <v>353</v>
      </c>
      <c r="AC21" s="56" t="s">
        <v>353</v>
      </c>
      <c r="AD21" s="56" t="s">
        <v>353</v>
      </c>
      <c r="AE21" s="56" t="s">
        <v>353</v>
      </c>
      <c r="AF21" s="56" t="s">
        <v>353</v>
      </c>
      <c r="AG21" s="57" t="s">
        <v>353</v>
      </c>
      <c r="AH21" s="58" t="s">
        <v>353</v>
      </c>
      <c r="AI21" s="59" t="s">
        <v>353</v>
      </c>
      <c r="AJ21" s="59" t="s">
        <v>353</v>
      </c>
      <c r="AK21" s="59" t="s">
        <v>353</v>
      </c>
      <c r="AL21" s="59" t="s">
        <v>353</v>
      </c>
      <c r="AN21" s="492"/>
      <c r="AO21" s="493"/>
      <c r="AP21" s="493"/>
      <c r="AQ21" s="493"/>
      <c r="AR21" s="493"/>
      <c r="AS21" s="493"/>
      <c r="AT21" s="498"/>
      <c r="AU21" s="499"/>
    </row>
    <row r="22" spans="2:47" ht="15.75" customHeight="1">
      <c r="B22" s="468"/>
      <c r="C22" s="468"/>
      <c r="D22" s="469"/>
      <c r="E22" s="473"/>
      <c r="F22" s="474"/>
      <c r="G22" s="474"/>
      <c r="H22" s="474"/>
      <c r="I22" s="474"/>
      <c r="J22" s="221" t="s">
        <v>353</v>
      </c>
      <c r="K22" s="222" t="s">
        <v>353</v>
      </c>
      <c r="L22" s="222" t="s">
        <v>353</v>
      </c>
      <c r="M22" s="222" t="s">
        <v>353</v>
      </c>
      <c r="N22" s="222" t="s">
        <v>353</v>
      </c>
      <c r="O22" s="223" t="s">
        <v>353</v>
      </c>
      <c r="P22" s="221" t="s">
        <v>353</v>
      </c>
      <c r="Q22" s="222" t="s">
        <v>353</v>
      </c>
      <c r="R22" s="68" t="s">
        <v>353</v>
      </c>
      <c r="S22" s="68" t="s">
        <v>353</v>
      </c>
      <c r="T22" s="68" t="s">
        <v>353</v>
      </c>
      <c r="U22" s="69" t="s">
        <v>353</v>
      </c>
      <c r="V22" s="55" t="s">
        <v>353</v>
      </c>
      <c r="W22" s="56" t="s">
        <v>353</v>
      </c>
      <c r="X22" s="56" t="s">
        <v>353</v>
      </c>
      <c r="Y22" s="56" t="s">
        <v>353</v>
      </c>
      <c r="Z22" s="56" t="s">
        <v>353</v>
      </c>
      <c r="AA22" s="57" t="s">
        <v>353</v>
      </c>
      <c r="AB22" s="55" t="s">
        <v>353</v>
      </c>
      <c r="AC22" s="56" t="s">
        <v>353</v>
      </c>
      <c r="AD22" s="56" t="s">
        <v>353</v>
      </c>
      <c r="AE22" s="56" t="s">
        <v>353</v>
      </c>
      <c r="AF22" s="56" t="s">
        <v>353</v>
      </c>
      <c r="AG22" s="57" t="s">
        <v>353</v>
      </c>
      <c r="AH22" s="58" t="s">
        <v>353</v>
      </c>
      <c r="AI22" s="59" t="s">
        <v>353</v>
      </c>
      <c r="AJ22" s="59" t="s">
        <v>353</v>
      </c>
      <c r="AK22" s="59" t="s">
        <v>353</v>
      </c>
      <c r="AL22" s="59" t="s">
        <v>353</v>
      </c>
      <c r="AN22" s="492"/>
      <c r="AO22" s="493"/>
      <c r="AP22" s="493"/>
      <c r="AQ22" s="493"/>
      <c r="AR22" s="493"/>
      <c r="AS22" s="493"/>
      <c r="AT22" s="498"/>
      <c r="AU22" s="499"/>
    </row>
    <row r="23" spans="2:47" ht="0.75" customHeight="1">
      <c r="B23" s="468"/>
      <c r="C23" s="468"/>
      <c r="D23" s="469"/>
      <c r="E23" s="473"/>
      <c r="F23" s="474"/>
      <c r="G23" s="474"/>
      <c r="H23" s="474"/>
      <c r="I23" s="474"/>
      <c r="J23" s="221" t="s">
        <v>353</v>
      </c>
      <c r="K23" s="222" t="s">
        <v>353</v>
      </c>
      <c r="L23" s="222" t="s">
        <v>353</v>
      </c>
      <c r="M23" s="222" t="s">
        <v>353</v>
      </c>
      <c r="N23" s="222" t="s">
        <v>353</v>
      </c>
      <c r="O23" s="223" t="s">
        <v>353</v>
      </c>
      <c r="P23" s="221" t="s">
        <v>353</v>
      </c>
      <c r="Q23" s="222" t="s">
        <v>353</v>
      </c>
      <c r="R23" s="68" t="s">
        <v>353</v>
      </c>
      <c r="S23" s="68" t="s">
        <v>353</v>
      </c>
      <c r="T23" s="68" t="s">
        <v>353</v>
      </c>
      <c r="U23" s="69" t="s">
        <v>353</v>
      </c>
      <c r="V23" s="55" t="s">
        <v>353</v>
      </c>
      <c r="W23" s="56" t="s">
        <v>353</v>
      </c>
      <c r="X23" s="56" t="s">
        <v>353</v>
      </c>
      <c r="Y23" s="56" t="s">
        <v>353</v>
      </c>
      <c r="Z23" s="56" t="s">
        <v>353</v>
      </c>
      <c r="AA23" s="57" t="s">
        <v>353</v>
      </c>
      <c r="AB23" s="55" t="s">
        <v>353</v>
      </c>
      <c r="AC23" s="56" t="s">
        <v>353</v>
      </c>
      <c r="AD23" s="56" t="s">
        <v>353</v>
      </c>
      <c r="AE23" s="56" t="s">
        <v>353</v>
      </c>
      <c r="AF23" s="56" t="s">
        <v>353</v>
      </c>
      <c r="AG23" s="57" t="s">
        <v>353</v>
      </c>
      <c r="AH23" s="58" t="s">
        <v>353</v>
      </c>
      <c r="AI23" s="59" t="s">
        <v>353</v>
      </c>
      <c r="AJ23" s="59" t="s">
        <v>353</v>
      </c>
      <c r="AK23" s="59" t="s">
        <v>353</v>
      </c>
      <c r="AL23" s="59" t="s">
        <v>353</v>
      </c>
      <c r="AN23" s="492"/>
      <c r="AO23" s="493"/>
      <c r="AP23" s="493"/>
      <c r="AQ23" s="493"/>
      <c r="AR23" s="493"/>
      <c r="AS23" s="493"/>
      <c r="AT23" s="498"/>
      <c r="AU23" s="499"/>
    </row>
    <row r="24" spans="2:47" ht="15.75" hidden="1" customHeight="1">
      <c r="B24" s="468"/>
      <c r="C24" s="468"/>
      <c r="D24" s="469"/>
      <c r="E24" s="473"/>
      <c r="F24" s="474"/>
      <c r="G24" s="474"/>
      <c r="H24" s="474"/>
      <c r="I24" s="474"/>
      <c r="J24" s="221" t="s">
        <v>353</v>
      </c>
      <c r="K24" s="222" t="s">
        <v>353</v>
      </c>
      <c r="L24" s="222" t="s">
        <v>353</v>
      </c>
      <c r="M24" s="222" t="s">
        <v>353</v>
      </c>
      <c r="N24" s="222" t="s">
        <v>353</v>
      </c>
      <c r="O24" s="223" t="s">
        <v>353</v>
      </c>
      <c r="P24" s="221" t="s">
        <v>353</v>
      </c>
      <c r="Q24" s="222" t="s">
        <v>353</v>
      </c>
      <c r="R24" s="68" t="s">
        <v>353</v>
      </c>
      <c r="S24" s="68" t="s">
        <v>353</v>
      </c>
      <c r="T24" s="68" t="s">
        <v>353</v>
      </c>
      <c r="U24" s="69" t="s">
        <v>353</v>
      </c>
      <c r="V24" s="55" t="s">
        <v>353</v>
      </c>
      <c r="W24" s="56" t="s">
        <v>353</v>
      </c>
      <c r="X24" s="56" t="s">
        <v>353</v>
      </c>
      <c r="Y24" s="56" t="s">
        <v>353</v>
      </c>
      <c r="Z24" s="56" t="s">
        <v>353</v>
      </c>
      <c r="AA24" s="57" t="s">
        <v>353</v>
      </c>
      <c r="AB24" s="55" t="s">
        <v>353</v>
      </c>
      <c r="AC24" s="56" t="s">
        <v>353</v>
      </c>
      <c r="AD24" s="56" t="s">
        <v>353</v>
      </c>
      <c r="AE24" s="56" t="s">
        <v>353</v>
      </c>
      <c r="AF24" s="56" t="s">
        <v>353</v>
      </c>
      <c r="AG24" s="57" t="s">
        <v>353</v>
      </c>
      <c r="AH24" s="58" t="s">
        <v>353</v>
      </c>
      <c r="AI24" s="59" t="s">
        <v>353</v>
      </c>
      <c r="AJ24" s="59" t="s">
        <v>353</v>
      </c>
      <c r="AK24" s="59" t="s">
        <v>353</v>
      </c>
      <c r="AL24" s="59" t="s">
        <v>353</v>
      </c>
      <c r="AN24" s="492"/>
      <c r="AO24" s="493"/>
      <c r="AP24" s="493"/>
      <c r="AQ24" s="493"/>
      <c r="AR24" s="493"/>
      <c r="AS24" s="493"/>
      <c r="AT24" s="498"/>
      <c r="AU24" s="499"/>
    </row>
    <row r="25" spans="2:47" ht="15.75" hidden="1" customHeight="1" thickBot="1">
      <c r="B25" s="468"/>
      <c r="C25" s="468"/>
      <c r="D25" s="469"/>
      <c r="E25" s="473"/>
      <c r="F25" s="474"/>
      <c r="G25" s="474"/>
      <c r="H25" s="474"/>
      <c r="I25" s="474"/>
      <c r="J25" s="221" t="s">
        <v>353</v>
      </c>
      <c r="K25" s="222" t="s">
        <v>353</v>
      </c>
      <c r="L25" s="222" t="s">
        <v>353</v>
      </c>
      <c r="M25" s="222" t="s">
        <v>353</v>
      </c>
      <c r="N25" s="222" t="s">
        <v>353</v>
      </c>
      <c r="O25" s="223" t="s">
        <v>353</v>
      </c>
      <c r="P25" s="221" t="s">
        <v>353</v>
      </c>
      <c r="Q25" s="222" t="s">
        <v>353</v>
      </c>
      <c r="R25" s="68" t="s">
        <v>353</v>
      </c>
      <c r="S25" s="68" t="s">
        <v>353</v>
      </c>
      <c r="T25" s="68" t="s">
        <v>353</v>
      </c>
      <c r="U25" s="69" t="s">
        <v>353</v>
      </c>
      <c r="V25" s="55" t="s">
        <v>353</v>
      </c>
      <c r="W25" s="56" t="s">
        <v>353</v>
      </c>
      <c r="X25" s="56" t="s">
        <v>353</v>
      </c>
      <c r="Y25" s="56" t="s">
        <v>353</v>
      </c>
      <c r="Z25" s="56" t="s">
        <v>353</v>
      </c>
      <c r="AA25" s="57" t="s">
        <v>353</v>
      </c>
      <c r="AB25" s="55" t="s">
        <v>353</v>
      </c>
      <c r="AC25" s="56" t="s">
        <v>353</v>
      </c>
      <c r="AD25" s="56" t="s">
        <v>353</v>
      </c>
      <c r="AE25" s="56" t="s">
        <v>353</v>
      </c>
      <c r="AF25" s="56" t="s">
        <v>353</v>
      </c>
      <c r="AG25" s="57" t="s">
        <v>353</v>
      </c>
      <c r="AH25" s="58" t="s">
        <v>353</v>
      </c>
      <c r="AI25" s="59" t="s">
        <v>353</v>
      </c>
      <c r="AJ25" s="59" t="s">
        <v>353</v>
      </c>
      <c r="AK25" s="59" t="s">
        <v>353</v>
      </c>
      <c r="AL25" s="59" t="s">
        <v>353</v>
      </c>
      <c r="AN25" s="492"/>
      <c r="AO25" s="493"/>
      <c r="AP25" s="493"/>
      <c r="AQ25" s="493"/>
      <c r="AR25" s="493"/>
      <c r="AS25" s="493"/>
      <c r="AT25" s="498"/>
      <c r="AU25" s="499"/>
    </row>
    <row r="26" spans="2:47" ht="15.75" hidden="1" customHeight="1" thickBot="1">
      <c r="B26" s="468"/>
      <c r="C26" s="468"/>
      <c r="D26" s="469"/>
      <c r="E26" s="473"/>
      <c r="F26" s="474"/>
      <c r="G26" s="474"/>
      <c r="H26" s="474"/>
      <c r="I26" s="474"/>
      <c r="J26" s="221" t="s">
        <v>353</v>
      </c>
      <c r="K26" s="222" t="s">
        <v>353</v>
      </c>
      <c r="L26" s="222" t="s">
        <v>353</v>
      </c>
      <c r="M26" s="222" t="s">
        <v>353</v>
      </c>
      <c r="N26" s="222" t="s">
        <v>353</v>
      </c>
      <c r="O26" s="223" t="s">
        <v>353</v>
      </c>
      <c r="P26" s="221" t="s">
        <v>353</v>
      </c>
      <c r="Q26" s="222" t="s">
        <v>353</v>
      </c>
      <c r="R26" s="68" t="s">
        <v>353</v>
      </c>
      <c r="S26" s="68" t="s">
        <v>353</v>
      </c>
      <c r="T26" s="68" t="s">
        <v>353</v>
      </c>
      <c r="U26" s="69" t="s">
        <v>353</v>
      </c>
      <c r="V26" s="55" t="s">
        <v>353</v>
      </c>
      <c r="W26" s="56" t="s">
        <v>353</v>
      </c>
      <c r="X26" s="56" t="s">
        <v>353</v>
      </c>
      <c r="Y26" s="56" t="s">
        <v>353</v>
      </c>
      <c r="Z26" s="56" t="s">
        <v>353</v>
      </c>
      <c r="AA26" s="57" t="s">
        <v>353</v>
      </c>
      <c r="AB26" s="55" t="s">
        <v>353</v>
      </c>
      <c r="AC26" s="56" t="s">
        <v>353</v>
      </c>
      <c r="AD26" s="56" t="s">
        <v>353</v>
      </c>
      <c r="AE26" s="56" t="s">
        <v>353</v>
      </c>
      <c r="AF26" s="56" t="s">
        <v>353</v>
      </c>
      <c r="AG26" s="57" t="s">
        <v>353</v>
      </c>
      <c r="AH26" s="58" t="s">
        <v>353</v>
      </c>
      <c r="AI26" s="59" t="s">
        <v>353</v>
      </c>
      <c r="AJ26" s="59" t="s">
        <v>353</v>
      </c>
      <c r="AK26" s="59" t="s">
        <v>353</v>
      </c>
      <c r="AL26" s="59" t="s">
        <v>353</v>
      </c>
      <c r="AN26" s="492"/>
      <c r="AO26" s="493"/>
      <c r="AP26" s="493"/>
      <c r="AQ26" s="493"/>
      <c r="AR26" s="493"/>
      <c r="AS26" s="493"/>
      <c r="AT26" s="498"/>
      <c r="AU26" s="499"/>
    </row>
    <row r="27" spans="2:47" ht="21" customHeight="1" thickBot="1">
      <c r="B27" s="468"/>
      <c r="C27" s="468"/>
      <c r="D27" s="469"/>
      <c r="E27" s="476"/>
      <c r="F27" s="477"/>
      <c r="G27" s="477"/>
      <c r="H27" s="477"/>
      <c r="I27" s="477"/>
      <c r="J27" s="224" t="s">
        <v>353</v>
      </c>
      <c r="K27" s="225" t="s">
        <v>353</v>
      </c>
      <c r="L27" s="225" t="s">
        <v>353</v>
      </c>
      <c r="M27" s="225" t="s">
        <v>353</v>
      </c>
      <c r="N27" s="225" t="s">
        <v>353</v>
      </c>
      <c r="O27" s="226" t="s">
        <v>353</v>
      </c>
      <c r="P27" s="224" t="s">
        <v>353</v>
      </c>
      <c r="Q27" s="225" t="s">
        <v>353</v>
      </c>
      <c r="R27" s="71" t="s">
        <v>353</v>
      </c>
      <c r="S27" s="71" t="s">
        <v>353</v>
      </c>
      <c r="T27" s="71" t="s">
        <v>353</v>
      </c>
      <c r="U27" s="72" t="s">
        <v>353</v>
      </c>
      <c r="V27" s="60" t="s">
        <v>353</v>
      </c>
      <c r="W27" s="61" t="s">
        <v>353</v>
      </c>
      <c r="X27" s="61" t="s">
        <v>353</v>
      </c>
      <c r="Y27" s="61" t="s">
        <v>353</v>
      </c>
      <c r="Z27" s="61" t="s">
        <v>353</v>
      </c>
      <c r="AA27" s="62" t="s">
        <v>353</v>
      </c>
      <c r="AB27" s="60" t="s">
        <v>353</v>
      </c>
      <c r="AC27" s="61" t="s">
        <v>353</v>
      </c>
      <c r="AD27" s="61" t="s">
        <v>353</v>
      </c>
      <c r="AE27" s="61" t="s">
        <v>353</v>
      </c>
      <c r="AF27" s="61" t="s">
        <v>353</v>
      </c>
      <c r="AG27" s="62" t="s">
        <v>353</v>
      </c>
      <c r="AH27" s="63" t="s">
        <v>353</v>
      </c>
      <c r="AI27" s="64" t="s">
        <v>353</v>
      </c>
      <c r="AJ27" s="64" t="s">
        <v>353</v>
      </c>
      <c r="AK27" s="64" t="s">
        <v>353</v>
      </c>
      <c r="AL27" s="64" t="s">
        <v>353</v>
      </c>
      <c r="AN27" s="494"/>
      <c r="AO27" s="495"/>
      <c r="AP27" s="495"/>
      <c r="AQ27" s="495"/>
      <c r="AR27" s="495"/>
      <c r="AS27" s="495"/>
      <c r="AT27" s="500"/>
      <c r="AU27" s="501"/>
    </row>
    <row r="28" spans="2:47" ht="15.75" customHeight="1">
      <c r="B28" s="468"/>
      <c r="C28" s="468"/>
      <c r="D28" s="469"/>
      <c r="E28" s="470" t="s">
        <v>164</v>
      </c>
      <c r="F28" s="471"/>
      <c r="G28" s="471"/>
      <c r="H28" s="471"/>
      <c r="I28" s="472"/>
      <c r="J28" s="218" t="s">
        <v>353</v>
      </c>
      <c r="K28" s="219" t="s">
        <v>353</v>
      </c>
      <c r="L28" s="219" t="s">
        <v>353</v>
      </c>
      <c r="M28" s="219" t="s">
        <v>353</v>
      </c>
      <c r="N28" s="219" t="s">
        <v>353</v>
      </c>
      <c r="O28" s="220" t="s">
        <v>353</v>
      </c>
      <c r="P28" s="218" t="s">
        <v>353</v>
      </c>
      <c r="Q28" s="219" t="s">
        <v>353</v>
      </c>
      <c r="R28" s="219" t="s">
        <v>353</v>
      </c>
      <c r="S28" s="219" t="s">
        <v>353</v>
      </c>
      <c r="T28" s="219" t="s">
        <v>353</v>
      </c>
      <c r="U28" s="220" t="s">
        <v>353</v>
      </c>
      <c r="V28" s="218" t="s">
        <v>353</v>
      </c>
      <c r="W28" s="219" t="s">
        <v>353</v>
      </c>
      <c r="X28" s="65" t="s">
        <v>353</v>
      </c>
      <c r="Y28" s="65" t="s">
        <v>353</v>
      </c>
      <c r="Z28" s="65" t="s">
        <v>353</v>
      </c>
      <c r="AA28" s="66" t="s">
        <v>353</v>
      </c>
      <c r="AB28" s="50" t="s">
        <v>353</v>
      </c>
      <c r="AC28" s="51" t="s">
        <v>353</v>
      </c>
      <c r="AD28" s="51" t="s">
        <v>353</v>
      </c>
      <c r="AE28" s="51" t="s">
        <v>353</v>
      </c>
      <c r="AF28" s="51" t="s">
        <v>353</v>
      </c>
      <c r="AG28" s="52" t="s">
        <v>353</v>
      </c>
      <c r="AH28" s="53" t="s">
        <v>353</v>
      </c>
      <c r="AI28" s="54" t="s">
        <v>353</v>
      </c>
      <c r="AJ28" s="54" t="s">
        <v>353</v>
      </c>
      <c r="AK28" s="54" t="s">
        <v>353</v>
      </c>
      <c r="AL28" s="54" t="s">
        <v>353</v>
      </c>
      <c r="AN28" s="503" t="s">
        <v>127</v>
      </c>
      <c r="AO28" s="504"/>
      <c r="AP28" s="504"/>
      <c r="AQ28" s="504"/>
      <c r="AR28" s="504"/>
      <c r="AS28" s="504"/>
      <c r="AT28" s="488" t="s">
        <v>377</v>
      </c>
      <c r="AU28" s="488"/>
    </row>
    <row r="29" spans="2:47" ht="15.75">
      <c r="B29" s="468"/>
      <c r="C29" s="468"/>
      <c r="D29" s="469"/>
      <c r="E29" s="489"/>
      <c r="F29" s="474"/>
      <c r="G29" s="474"/>
      <c r="H29" s="474"/>
      <c r="I29" s="475"/>
      <c r="J29" s="221" t="s">
        <v>353</v>
      </c>
      <c r="K29" s="222" t="s">
        <v>353</v>
      </c>
      <c r="L29" s="222" t="s">
        <v>353</v>
      </c>
      <c r="M29" s="222" t="s">
        <v>353</v>
      </c>
      <c r="N29" s="222" t="s">
        <v>353</v>
      </c>
      <c r="O29" s="223" t="s">
        <v>353</v>
      </c>
      <c r="P29" s="221" t="s">
        <v>353</v>
      </c>
      <c r="Q29" s="222" t="s">
        <v>353</v>
      </c>
      <c r="R29" s="222" t="s">
        <v>353</v>
      </c>
      <c r="S29" s="222" t="s">
        <v>353</v>
      </c>
      <c r="T29" s="222" t="s">
        <v>353</v>
      </c>
      <c r="U29" s="223" t="s">
        <v>353</v>
      </c>
      <c r="V29" s="221" t="s">
        <v>353</v>
      </c>
      <c r="W29" s="222" t="s">
        <v>353</v>
      </c>
      <c r="X29" s="68" t="s">
        <v>353</v>
      </c>
      <c r="Y29" s="68" t="s">
        <v>353</v>
      </c>
      <c r="Z29" s="68" t="s">
        <v>353</v>
      </c>
      <c r="AA29" s="69" t="s">
        <v>353</v>
      </c>
      <c r="AB29" s="55" t="s">
        <v>353</v>
      </c>
      <c r="AC29" s="56" t="s">
        <v>353</v>
      </c>
      <c r="AD29" s="56" t="s">
        <v>353</v>
      </c>
      <c r="AE29" s="56" t="s">
        <v>353</v>
      </c>
      <c r="AF29" s="56" t="s">
        <v>353</v>
      </c>
      <c r="AG29" s="57" t="s">
        <v>353</v>
      </c>
      <c r="AH29" s="58" t="s">
        <v>353</v>
      </c>
      <c r="AI29" s="59" t="s">
        <v>353</v>
      </c>
      <c r="AJ29" s="59" t="s">
        <v>353</v>
      </c>
      <c r="AK29" s="59" t="s">
        <v>353</v>
      </c>
      <c r="AL29" s="59" t="s">
        <v>353</v>
      </c>
      <c r="AN29" s="505"/>
      <c r="AO29" s="506"/>
      <c r="AP29" s="506"/>
      <c r="AQ29" s="506"/>
      <c r="AR29" s="506"/>
      <c r="AS29" s="506"/>
      <c r="AT29" s="488"/>
      <c r="AU29" s="488"/>
    </row>
    <row r="30" spans="2:47" ht="15.75">
      <c r="B30" s="468"/>
      <c r="C30" s="468"/>
      <c r="D30" s="469"/>
      <c r="E30" s="473"/>
      <c r="F30" s="474"/>
      <c r="G30" s="474"/>
      <c r="H30" s="474"/>
      <c r="I30" s="475"/>
      <c r="J30" s="221" t="s">
        <v>353</v>
      </c>
      <c r="K30" s="222" t="s">
        <v>353</v>
      </c>
      <c r="L30" s="222" t="s">
        <v>353</v>
      </c>
      <c r="M30" s="222" t="s">
        <v>353</v>
      </c>
      <c r="N30" s="222" t="s">
        <v>353</v>
      </c>
      <c r="O30" s="223" t="s">
        <v>353</v>
      </c>
      <c r="P30" s="221" t="s">
        <v>353</v>
      </c>
      <c r="Q30" s="222" t="s">
        <v>353</v>
      </c>
      <c r="R30" s="222" t="s">
        <v>353</v>
      </c>
      <c r="S30" s="222" t="s">
        <v>353</v>
      </c>
      <c r="T30" s="222" t="s">
        <v>353</v>
      </c>
      <c r="U30" s="223" t="s">
        <v>353</v>
      </c>
      <c r="V30" s="221" t="s">
        <v>353</v>
      </c>
      <c r="W30" s="222" t="s">
        <v>353</v>
      </c>
      <c r="X30" s="68" t="s">
        <v>353</v>
      </c>
      <c r="Y30" s="68" t="s">
        <v>353</v>
      </c>
      <c r="Z30" s="68" t="s">
        <v>353</v>
      </c>
      <c r="AA30" s="69" t="s">
        <v>353</v>
      </c>
      <c r="AB30" s="55" t="s">
        <v>353</v>
      </c>
      <c r="AC30" s="56" t="s">
        <v>353</v>
      </c>
      <c r="AD30" s="56" t="s">
        <v>353</v>
      </c>
      <c r="AE30" s="56" t="s">
        <v>353</v>
      </c>
      <c r="AF30" s="56" t="s">
        <v>353</v>
      </c>
      <c r="AG30" s="57" t="s">
        <v>353</v>
      </c>
      <c r="AH30" s="58" t="s">
        <v>353</v>
      </c>
      <c r="AI30" s="59" t="s">
        <v>353</v>
      </c>
      <c r="AJ30" s="59" t="s">
        <v>353</v>
      </c>
      <c r="AK30" s="59" t="s">
        <v>353</v>
      </c>
      <c r="AL30" s="59" t="s">
        <v>353</v>
      </c>
      <c r="AN30" s="505"/>
      <c r="AO30" s="506"/>
      <c r="AP30" s="506"/>
      <c r="AQ30" s="506"/>
      <c r="AR30" s="506"/>
      <c r="AS30" s="506"/>
      <c r="AT30" s="488"/>
      <c r="AU30" s="488"/>
    </row>
    <row r="31" spans="2:47" ht="15.75">
      <c r="B31" s="468"/>
      <c r="C31" s="468"/>
      <c r="D31" s="469"/>
      <c r="E31" s="473"/>
      <c r="F31" s="474"/>
      <c r="G31" s="474"/>
      <c r="H31" s="474"/>
      <c r="I31" s="475"/>
      <c r="J31" s="221" t="s">
        <v>353</v>
      </c>
      <c r="K31" s="222" t="s">
        <v>353</v>
      </c>
      <c r="L31" s="222" t="s">
        <v>353</v>
      </c>
      <c r="M31" s="222" t="s">
        <v>353</v>
      </c>
      <c r="N31" s="222" t="s">
        <v>353</v>
      </c>
      <c r="O31" s="223" t="s">
        <v>353</v>
      </c>
      <c r="P31" s="221" t="s">
        <v>353</v>
      </c>
      <c r="Q31" s="222" t="s">
        <v>353</v>
      </c>
      <c r="R31" s="222" t="s">
        <v>353</v>
      </c>
      <c r="S31" s="222" t="s">
        <v>353</v>
      </c>
      <c r="T31" s="222" t="s">
        <v>353</v>
      </c>
      <c r="U31" s="223" t="s">
        <v>353</v>
      </c>
      <c r="V31" s="221" t="s">
        <v>353</v>
      </c>
      <c r="W31" s="222" t="s">
        <v>353</v>
      </c>
      <c r="X31" s="68" t="s">
        <v>353</v>
      </c>
      <c r="Y31" s="68" t="s">
        <v>353</v>
      </c>
      <c r="Z31" s="68" t="s">
        <v>353</v>
      </c>
      <c r="AA31" s="69" t="s">
        <v>353</v>
      </c>
      <c r="AB31" s="55" t="s">
        <v>353</v>
      </c>
      <c r="AC31" s="56" t="s">
        <v>353</v>
      </c>
      <c r="AD31" s="56" t="s">
        <v>353</v>
      </c>
      <c r="AE31" s="56" t="s">
        <v>353</v>
      </c>
      <c r="AF31" s="56" t="s">
        <v>353</v>
      </c>
      <c r="AG31" s="57" t="s">
        <v>353</v>
      </c>
      <c r="AH31" s="58" t="s">
        <v>353</v>
      </c>
      <c r="AI31" s="59" t="s">
        <v>353</v>
      </c>
      <c r="AJ31" s="59" t="s">
        <v>353</v>
      </c>
      <c r="AK31" s="59" t="s">
        <v>353</v>
      </c>
      <c r="AL31" s="59" t="s">
        <v>353</v>
      </c>
      <c r="AN31" s="505"/>
      <c r="AO31" s="506"/>
      <c r="AP31" s="506"/>
      <c r="AQ31" s="506"/>
      <c r="AR31" s="506"/>
      <c r="AS31" s="506"/>
      <c r="AT31" s="488"/>
      <c r="AU31" s="488"/>
    </row>
    <row r="32" spans="2:47" ht="15.75">
      <c r="B32" s="468"/>
      <c r="C32" s="468"/>
      <c r="D32" s="469"/>
      <c r="E32" s="473"/>
      <c r="F32" s="474"/>
      <c r="G32" s="474"/>
      <c r="H32" s="474"/>
      <c r="I32" s="475"/>
      <c r="J32" s="221" t="s">
        <v>353</v>
      </c>
      <c r="K32" s="222" t="s">
        <v>353</v>
      </c>
      <c r="L32" s="222" t="s">
        <v>353</v>
      </c>
      <c r="M32" s="222" t="s">
        <v>353</v>
      </c>
      <c r="N32" s="222" t="s">
        <v>353</v>
      </c>
      <c r="O32" s="223" t="s">
        <v>353</v>
      </c>
      <c r="P32" s="221" t="s">
        <v>353</v>
      </c>
      <c r="Q32" s="222" t="s">
        <v>353</v>
      </c>
      <c r="R32" s="222" t="s">
        <v>353</v>
      </c>
      <c r="S32" s="222" t="s">
        <v>353</v>
      </c>
      <c r="T32" s="222" t="s">
        <v>353</v>
      </c>
      <c r="U32" s="223" t="s">
        <v>353</v>
      </c>
      <c r="V32" s="221" t="s">
        <v>353</v>
      </c>
      <c r="W32" s="222" t="s">
        <v>353</v>
      </c>
      <c r="X32" s="68" t="s">
        <v>353</v>
      </c>
      <c r="Y32" s="68" t="s">
        <v>353</v>
      </c>
      <c r="Z32" s="68" t="s">
        <v>353</v>
      </c>
      <c r="AA32" s="69" t="s">
        <v>353</v>
      </c>
      <c r="AB32" s="55" t="s">
        <v>353</v>
      </c>
      <c r="AC32" s="56" t="s">
        <v>353</v>
      </c>
      <c r="AD32" s="56" t="s">
        <v>353</v>
      </c>
      <c r="AE32" s="56" t="s">
        <v>353</v>
      </c>
      <c r="AF32" s="56" t="s">
        <v>353</v>
      </c>
      <c r="AG32" s="57" t="s">
        <v>353</v>
      </c>
      <c r="AH32" s="58" t="s">
        <v>353</v>
      </c>
      <c r="AI32" s="59" t="s">
        <v>353</v>
      </c>
      <c r="AJ32" s="59" t="s">
        <v>353</v>
      </c>
      <c r="AK32" s="59" t="s">
        <v>353</v>
      </c>
      <c r="AL32" s="59" t="s">
        <v>353</v>
      </c>
      <c r="AN32" s="505"/>
      <c r="AO32" s="506"/>
      <c r="AP32" s="506"/>
      <c r="AQ32" s="506"/>
      <c r="AR32" s="506"/>
      <c r="AS32" s="506"/>
      <c r="AT32" s="488"/>
      <c r="AU32" s="488"/>
    </row>
    <row r="33" spans="2:47" ht="15.75">
      <c r="B33" s="468"/>
      <c r="C33" s="468"/>
      <c r="D33" s="469"/>
      <c r="E33" s="473"/>
      <c r="F33" s="474"/>
      <c r="G33" s="474"/>
      <c r="H33" s="474"/>
      <c r="I33" s="475"/>
      <c r="J33" s="221" t="s">
        <v>353</v>
      </c>
      <c r="K33" s="222" t="s">
        <v>353</v>
      </c>
      <c r="L33" s="222" t="s">
        <v>353</v>
      </c>
      <c r="M33" s="222" t="s">
        <v>353</v>
      </c>
      <c r="N33" s="222" t="s">
        <v>353</v>
      </c>
      <c r="O33" s="223" t="s">
        <v>353</v>
      </c>
      <c r="P33" s="221" t="s">
        <v>353</v>
      </c>
      <c r="Q33" s="222" t="s">
        <v>353</v>
      </c>
      <c r="R33" s="222" t="s">
        <v>353</v>
      </c>
      <c r="S33" s="222" t="s">
        <v>353</v>
      </c>
      <c r="T33" s="222" t="s">
        <v>353</v>
      </c>
      <c r="U33" s="223" t="s">
        <v>353</v>
      </c>
      <c r="V33" s="221" t="s">
        <v>353</v>
      </c>
      <c r="W33" s="222" t="s">
        <v>353</v>
      </c>
      <c r="X33" s="68" t="s">
        <v>353</v>
      </c>
      <c r="Y33" s="68" t="s">
        <v>353</v>
      </c>
      <c r="Z33" s="68" t="s">
        <v>353</v>
      </c>
      <c r="AA33" s="69" t="s">
        <v>353</v>
      </c>
      <c r="AB33" s="55" t="s">
        <v>353</v>
      </c>
      <c r="AC33" s="56" t="s">
        <v>353</v>
      </c>
      <c r="AD33" s="56" t="s">
        <v>353</v>
      </c>
      <c r="AE33" s="56" t="s">
        <v>353</v>
      </c>
      <c r="AF33" s="56" t="s">
        <v>353</v>
      </c>
      <c r="AG33" s="57" t="s">
        <v>353</v>
      </c>
      <c r="AH33" s="58" t="s">
        <v>353</v>
      </c>
      <c r="AI33" s="59" t="s">
        <v>353</v>
      </c>
      <c r="AJ33" s="59" t="s">
        <v>353</v>
      </c>
      <c r="AK33" s="59" t="s">
        <v>353</v>
      </c>
      <c r="AL33" s="59" t="s">
        <v>353</v>
      </c>
      <c r="AN33" s="505"/>
      <c r="AO33" s="506"/>
      <c r="AP33" s="506"/>
      <c r="AQ33" s="506"/>
      <c r="AR33" s="506"/>
      <c r="AS33" s="506"/>
      <c r="AT33" s="488"/>
      <c r="AU33" s="488"/>
    </row>
    <row r="34" spans="2:47" ht="15.75">
      <c r="B34" s="468"/>
      <c r="C34" s="468"/>
      <c r="D34" s="469"/>
      <c r="E34" s="473"/>
      <c r="F34" s="474"/>
      <c r="G34" s="474"/>
      <c r="H34" s="474"/>
      <c r="I34" s="475"/>
      <c r="J34" s="221" t="s">
        <v>353</v>
      </c>
      <c r="K34" s="222" t="s">
        <v>353</v>
      </c>
      <c r="L34" s="222" t="s">
        <v>353</v>
      </c>
      <c r="M34" s="222" t="s">
        <v>353</v>
      </c>
      <c r="N34" s="222" t="s">
        <v>353</v>
      </c>
      <c r="O34" s="223" t="s">
        <v>353</v>
      </c>
      <c r="P34" s="221" t="s">
        <v>353</v>
      </c>
      <c r="Q34" s="222" t="s">
        <v>353</v>
      </c>
      <c r="R34" s="222" t="s">
        <v>353</v>
      </c>
      <c r="S34" s="222" t="s">
        <v>353</v>
      </c>
      <c r="T34" s="222" t="s">
        <v>353</v>
      </c>
      <c r="U34" s="223" t="s">
        <v>353</v>
      </c>
      <c r="V34" s="221" t="s">
        <v>353</v>
      </c>
      <c r="W34" s="222" t="s">
        <v>353</v>
      </c>
      <c r="X34" s="68" t="s">
        <v>353</v>
      </c>
      <c r="Y34" s="68" t="s">
        <v>353</v>
      </c>
      <c r="Z34" s="68" t="s">
        <v>353</v>
      </c>
      <c r="AA34" s="69" t="s">
        <v>353</v>
      </c>
      <c r="AB34" s="55" t="s">
        <v>353</v>
      </c>
      <c r="AC34" s="56" t="s">
        <v>353</v>
      </c>
      <c r="AD34" s="56" t="s">
        <v>353</v>
      </c>
      <c r="AE34" s="56" t="s">
        <v>353</v>
      </c>
      <c r="AF34" s="56" t="s">
        <v>353</v>
      </c>
      <c r="AG34" s="57" t="s">
        <v>353</v>
      </c>
      <c r="AH34" s="58" t="s">
        <v>353</v>
      </c>
      <c r="AI34" s="59" t="s">
        <v>353</v>
      </c>
      <c r="AJ34" s="59" t="s">
        <v>353</v>
      </c>
      <c r="AK34" s="59" t="s">
        <v>353</v>
      </c>
      <c r="AL34" s="59" t="s">
        <v>353</v>
      </c>
      <c r="AN34" s="505"/>
      <c r="AO34" s="506"/>
      <c r="AP34" s="506"/>
      <c r="AQ34" s="506"/>
      <c r="AR34" s="506"/>
      <c r="AS34" s="506"/>
      <c r="AT34" s="488"/>
      <c r="AU34" s="488"/>
    </row>
    <row r="35" spans="2:47" ht="6" customHeight="1" thickBot="1">
      <c r="B35" s="468"/>
      <c r="C35" s="468"/>
      <c r="D35" s="469"/>
      <c r="E35" s="473"/>
      <c r="F35" s="474"/>
      <c r="G35" s="474"/>
      <c r="H35" s="474"/>
      <c r="I35" s="475"/>
      <c r="J35" s="221" t="s">
        <v>353</v>
      </c>
      <c r="K35" s="222" t="s">
        <v>353</v>
      </c>
      <c r="L35" s="222" t="s">
        <v>353</v>
      </c>
      <c r="M35" s="222" t="s">
        <v>353</v>
      </c>
      <c r="N35" s="222" t="s">
        <v>353</v>
      </c>
      <c r="O35" s="223" t="s">
        <v>353</v>
      </c>
      <c r="P35" s="221" t="s">
        <v>353</v>
      </c>
      <c r="Q35" s="222" t="s">
        <v>353</v>
      </c>
      <c r="R35" s="222" t="s">
        <v>353</v>
      </c>
      <c r="S35" s="222" t="s">
        <v>353</v>
      </c>
      <c r="T35" s="222" t="s">
        <v>353</v>
      </c>
      <c r="U35" s="223" t="s">
        <v>353</v>
      </c>
      <c r="V35" s="221" t="s">
        <v>353</v>
      </c>
      <c r="W35" s="222" t="s">
        <v>353</v>
      </c>
      <c r="X35" s="68" t="s">
        <v>353</v>
      </c>
      <c r="Y35" s="68" t="s">
        <v>353</v>
      </c>
      <c r="Z35" s="68" t="s">
        <v>353</v>
      </c>
      <c r="AA35" s="69" t="s">
        <v>353</v>
      </c>
      <c r="AB35" s="55" t="s">
        <v>353</v>
      </c>
      <c r="AC35" s="56" t="s">
        <v>353</v>
      </c>
      <c r="AD35" s="56" t="s">
        <v>353</v>
      </c>
      <c r="AE35" s="56" t="s">
        <v>353</v>
      </c>
      <c r="AF35" s="56" t="s">
        <v>353</v>
      </c>
      <c r="AG35" s="57" t="s">
        <v>353</v>
      </c>
      <c r="AH35" s="58" t="s">
        <v>353</v>
      </c>
      <c r="AI35" s="59" t="s">
        <v>353</v>
      </c>
      <c r="AJ35" s="59" t="s">
        <v>353</v>
      </c>
      <c r="AK35" s="59" t="s">
        <v>353</v>
      </c>
      <c r="AL35" s="59" t="s">
        <v>353</v>
      </c>
      <c r="AN35" s="505"/>
      <c r="AO35" s="506"/>
      <c r="AP35" s="506"/>
      <c r="AQ35" s="506"/>
      <c r="AR35" s="506"/>
      <c r="AS35" s="506"/>
      <c r="AT35" s="488"/>
      <c r="AU35" s="488"/>
    </row>
    <row r="36" spans="2:47" ht="16.5" hidden="1" thickBot="1">
      <c r="B36" s="468"/>
      <c r="C36" s="468"/>
      <c r="D36" s="469"/>
      <c r="E36" s="473"/>
      <c r="F36" s="474"/>
      <c r="G36" s="474"/>
      <c r="H36" s="474"/>
      <c r="I36" s="475"/>
      <c r="J36" s="67" t="s">
        <v>353</v>
      </c>
      <c r="K36" s="68" t="s">
        <v>353</v>
      </c>
      <c r="L36" s="68" t="s">
        <v>353</v>
      </c>
      <c r="M36" s="68" t="s">
        <v>353</v>
      </c>
      <c r="N36" s="68" t="s">
        <v>353</v>
      </c>
      <c r="O36" s="69" t="s">
        <v>353</v>
      </c>
      <c r="P36" s="67" t="s">
        <v>353</v>
      </c>
      <c r="Q36" s="68" t="s">
        <v>353</v>
      </c>
      <c r="R36" s="68" t="s">
        <v>353</v>
      </c>
      <c r="S36" s="68" t="s">
        <v>353</v>
      </c>
      <c r="T36" s="68" t="s">
        <v>353</v>
      </c>
      <c r="U36" s="69" t="s">
        <v>353</v>
      </c>
      <c r="V36" s="67" t="s">
        <v>353</v>
      </c>
      <c r="W36" s="68" t="s">
        <v>353</v>
      </c>
      <c r="X36" s="68" t="s">
        <v>353</v>
      </c>
      <c r="Y36" s="68" t="s">
        <v>353</v>
      </c>
      <c r="Z36" s="68" t="s">
        <v>353</v>
      </c>
      <c r="AA36" s="69" t="s">
        <v>353</v>
      </c>
      <c r="AB36" s="55" t="s">
        <v>353</v>
      </c>
      <c r="AC36" s="56" t="s">
        <v>353</v>
      </c>
      <c r="AD36" s="56" t="s">
        <v>353</v>
      </c>
      <c r="AE36" s="56" t="s">
        <v>353</v>
      </c>
      <c r="AF36" s="56" t="s">
        <v>353</v>
      </c>
      <c r="AG36" s="57" t="s">
        <v>353</v>
      </c>
      <c r="AH36" s="58" t="s">
        <v>353</v>
      </c>
      <c r="AI36" s="59" t="s">
        <v>353</v>
      </c>
      <c r="AJ36" s="59" t="s">
        <v>353</v>
      </c>
      <c r="AK36" s="59" t="s">
        <v>353</v>
      </c>
      <c r="AL36" s="59" t="s">
        <v>353</v>
      </c>
      <c r="AN36" s="505"/>
      <c r="AO36" s="506"/>
      <c r="AP36" s="506"/>
      <c r="AQ36" s="506"/>
      <c r="AR36" s="506"/>
      <c r="AS36" s="507"/>
      <c r="AT36" s="36"/>
      <c r="AU36" s="36"/>
    </row>
    <row r="37" spans="2:47" ht="16.5" hidden="1" thickBot="1">
      <c r="B37" s="468"/>
      <c r="C37" s="468"/>
      <c r="D37" s="469"/>
      <c r="E37" s="476"/>
      <c r="F37" s="477"/>
      <c r="G37" s="477"/>
      <c r="H37" s="477"/>
      <c r="I37" s="478"/>
      <c r="J37" s="67" t="s">
        <v>353</v>
      </c>
      <c r="K37" s="68" t="s">
        <v>353</v>
      </c>
      <c r="L37" s="68" t="s">
        <v>353</v>
      </c>
      <c r="M37" s="68" t="s">
        <v>353</v>
      </c>
      <c r="N37" s="68" t="s">
        <v>353</v>
      </c>
      <c r="O37" s="69" t="s">
        <v>353</v>
      </c>
      <c r="P37" s="67" t="s">
        <v>353</v>
      </c>
      <c r="Q37" s="68" t="s">
        <v>353</v>
      </c>
      <c r="R37" s="68" t="s">
        <v>353</v>
      </c>
      <c r="S37" s="68" t="s">
        <v>353</v>
      </c>
      <c r="T37" s="68" t="s">
        <v>353</v>
      </c>
      <c r="U37" s="69" t="s">
        <v>353</v>
      </c>
      <c r="V37" s="67" t="s">
        <v>353</v>
      </c>
      <c r="W37" s="68" t="s">
        <v>353</v>
      </c>
      <c r="X37" s="68" t="s">
        <v>353</v>
      </c>
      <c r="Y37" s="68" t="s">
        <v>353</v>
      </c>
      <c r="Z37" s="68" t="s">
        <v>353</v>
      </c>
      <c r="AA37" s="69" t="s">
        <v>353</v>
      </c>
      <c r="AB37" s="60" t="s">
        <v>353</v>
      </c>
      <c r="AC37" s="61" t="s">
        <v>353</v>
      </c>
      <c r="AD37" s="61" t="s">
        <v>353</v>
      </c>
      <c r="AE37" s="61" t="s">
        <v>353</v>
      </c>
      <c r="AF37" s="61" t="s">
        <v>353</v>
      </c>
      <c r="AG37" s="62" t="s">
        <v>353</v>
      </c>
      <c r="AH37" s="63" t="s">
        <v>353</v>
      </c>
      <c r="AI37" s="64" t="s">
        <v>353</v>
      </c>
      <c r="AJ37" s="64" t="s">
        <v>353</v>
      </c>
      <c r="AK37" s="64" t="s">
        <v>353</v>
      </c>
      <c r="AL37" s="64" t="s">
        <v>353</v>
      </c>
      <c r="AN37" s="508"/>
      <c r="AO37" s="509"/>
      <c r="AP37" s="509"/>
      <c r="AQ37" s="509"/>
      <c r="AR37" s="509"/>
      <c r="AS37" s="510"/>
      <c r="AT37" s="36"/>
      <c r="AU37" s="36"/>
    </row>
    <row r="38" spans="2:47" ht="15.75">
      <c r="B38" s="468"/>
      <c r="C38" s="468"/>
      <c r="D38" s="469"/>
      <c r="E38" s="470" t="s">
        <v>165</v>
      </c>
      <c r="F38" s="471"/>
      <c r="G38" s="471"/>
      <c r="H38" s="471"/>
      <c r="I38" s="471"/>
      <c r="J38" s="73" t="s">
        <v>353</v>
      </c>
      <c r="K38" s="74" t="s">
        <v>353</v>
      </c>
      <c r="L38" s="74" t="s">
        <v>353</v>
      </c>
      <c r="M38" s="74" t="s">
        <v>353</v>
      </c>
      <c r="N38" s="74" t="s">
        <v>353</v>
      </c>
      <c r="O38" s="75" t="s">
        <v>353</v>
      </c>
      <c r="P38" s="218" t="s">
        <v>353</v>
      </c>
      <c r="Q38" s="219" t="s">
        <v>353</v>
      </c>
      <c r="R38" s="219" t="s">
        <v>353</v>
      </c>
      <c r="S38" s="219" t="s">
        <v>353</v>
      </c>
      <c r="T38" s="219" t="s">
        <v>353</v>
      </c>
      <c r="U38" s="220" t="s">
        <v>353</v>
      </c>
      <c r="V38" s="218"/>
      <c r="W38" s="219"/>
      <c r="X38" s="65" t="s">
        <v>353</v>
      </c>
      <c r="Y38" s="65" t="s">
        <v>353</v>
      </c>
      <c r="Z38" s="65" t="s">
        <v>353</v>
      </c>
      <c r="AA38" s="66" t="s">
        <v>353</v>
      </c>
      <c r="AB38" s="50" t="s">
        <v>353</v>
      </c>
      <c r="AC38" s="51" t="s">
        <v>353</v>
      </c>
      <c r="AD38" s="51" t="s">
        <v>353</v>
      </c>
      <c r="AE38" s="51" t="s">
        <v>353</v>
      </c>
      <c r="AF38" s="51" t="s">
        <v>353</v>
      </c>
      <c r="AG38" s="52" t="s">
        <v>353</v>
      </c>
      <c r="AH38" s="53" t="s">
        <v>353</v>
      </c>
      <c r="AI38" s="54" t="s">
        <v>353</v>
      </c>
      <c r="AJ38" s="54" t="s">
        <v>353</v>
      </c>
      <c r="AK38" s="54" t="s">
        <v>353</v>
      </c>
      <c r="AL38" s="54" t="s">
        <v>353</v>
      </c>
      <c r="AN38" s="511" t="s">
        <v>166</v>
      </c>
      <c r="AO38" s="512"/>
      <c r="AP38" s="512"/>
      <c r="AQ38" s="512"/>
      <c r="AR38" s="512"/>
      <c r="AS38" s="512"/>
      <c r="AT38" s="488" t="s">
        <v>376</v>
      </c>
      <c r="AU38" s="519"/>
    </row>
    <row r="39" spans="2:47" ht="15.75">
      <c r="B39" s="468"/>
      <c r="C39" s="468"/>
      <c r="D39" s="469"/>
      <c r="E39" s="489"/>
      <c r="F39" s="474"/>
      <c r="G39" s="474"/>
      <c r="H39" s="474"/>
      <c r="I39" s="474"/>
      <c r="J39" s="76" t="s">
        <v>353</v>
      </c>
      <c r="K39" s="77" t="s">
        <v>353</v>
      </c>
      <c r="L39" s="77" t="s">
        <v>353</v>
      </c>
      <c r="M39" s="77" t="s">
        <v>353</v>
      </c>
      <c r="N39" s="77" t="s">
        <v>353</v>
      </c>
      <c r="O39" s="78" t="s">
        <v>353</v>
      </c>
      <c r="P39" s="221" t="s">
        <v>353</v>
      </c>
      <c r="Q39" s="222" t="s">
        <v>353</v>
      </c>
      <c r="R39" s="222" t="s">
        <v>353</v>
      </c>
      <c r="S39" s="222" t="s">
        <v>353</v>
      </c>
      <c r="T39" s="222" t="s">
        <v>353</v>
      </c>
      <c r="U39" s="223" t="s">
        <v>353</v>
      </c>
      <c r="V39" s="221" t="s">
        <v>353</v>
      </c>
      <c r="W39" s="222" t="s">
        <v>353</v>
      </c>
      <c r="X39" s="68" t="s">
        <v>353</v>
      </c>
      <c r="Y39" s="68" t="s">
        <v>353</v>
      </c>
      <c r="Z39" s="68" t="s">
        <v>353</v>
      </c>
      <c r="AA39" s="69" t="s">
        <v>353</v>
      </c>
      <c r="AB39" s="55" t="s">
        <v>353</v>
      </c>
      <c r="AC39" s="56" t="s">
        <v>353</v>
      </c>
      <c r="AD39" s="56" t="s">
        <v>353</v>
      </c>
      <c r="AE39" s="56" t="s">
        <v>353</v>
      </c>
      <c r="AF39" s="56" t="s">
        <v>353</v>
      </c>
      <c r="AG39" s="57" t="s">
        <v>353</v>
      </c>
      <c r="AH39" s="58" t="s">
        <v>353</v>
      </c>
      <c r="AI39" s="59" t="s">
        <v>353</v>
      </c>
      <c r="AJ39" s="59" t="s">
        <v>353</v>
      </c>
      <c r="AK39" s="59" t="s">
        <v>353</v>
      </c>
      <c r="AL39" s="59" t="s">
        <v>353</v>
      </c>
      <c r="AN39" s="513"/>
      <c r="AO39" s="514"/>
      <c r="AP39" s="514"/>
      <c r="AQ39" s="514"/>
      <c r="AR39" s="514"/>
      <c r="AS39" s="514"/>
      <c r="AT39" s="519"/>
      <c r="AU39" s="519"/>
    </row>
    <row r="40" spans="2:47" ht="15.75">
      <c r="B40" s="468"/>
      <c r="C40" s="468"/>
      <c r="D40" s="469"/>
      <c r="E40" s="473"/>
      <c r="F40" s="474"/>
      <c r="G40" s="474"/>
      <c r="H40" s="474"/>
      <c r="I40" s="474"/>
      <c r="J40" s="76" t="s">
        <v>353</v>
      </c>
      <c r="K40" s="77" t="s">
        <v>353</v>
      </c>
      <c r="L40" s="77" t="s">
        <v>353</v>
      </c>
      <c r="M40" s="77" t="s">
        <v>353</v>
      </c>
      <c r="N40" s="77" t="s">
        <v>353</v>
      </c>
      <c r="O40" s="78" t="s">
        <v>353</v>
      </c>
      <c r="P40" s="221" t="s">
        <v>353</v>
      </c>
      <c r="Q40" s="222" t="s">
        <v>353</v>
      </c>
      <c r="R40" s="222" t="s">
        <v>353</v>
      </c>
      <c r="S40" s="222" t="s">
        <v>353</v>
      </c>
      <c r="T40" s="222" t="s">
        <v>353</v>
      </c>
      <c r="U40" s="223" t="s">
        <v>353</v>
      </c>
      <c r="V40" s="221" t="s">
        <v>353</v>
      </c>
      <c r="W40" s="222" t="s">
        <v>353</v>
      </c>
      <c r="X40" s="68" t="s">
        <v>353</v>
      </c>
      <c r="Y40" s="68" t="s">
        <v>353</v>
      </c>
      <c r="Z40" s="68" t="s">
        <v>353</v>
      </c>
      <c r="AA40" s="69" t="s">
        <v>353</v>
      </c>
      <c r="AB40" s="55" t="s">
        <v>353</v>
      </c>
      <c r="AC40" s="56" t="s">
        <v>353</v>
      </c>
      <c r="AD40" s="56" t="s">
        <v>353</v>
      </c>
      <c r="AE40" s="56" t="s">
        <v>353</v>
      </c>
      <c r="AF40" s="56" t="s">
        <v>353</v>
      </c>
      <c r="AG40" s="57" t="s">
        <v>353</v>
      </c>
      <c r="AH40" s="58" t="s">
        <v>353</v>
      </c>
      <c r="AI40" s="59" t="s">
        <v>353</v>
      </c>
      <c r="AJ40" s="59" t="s">
        <v>353</v>
      </c>
      <c r="AK40" s="59" t="s">
        <v>353</v>
      </c>
      <c r="AL40" s="59" t="s">
        <v>353</v>
      </c>
      <c r="AN40" s="513"/>
      <c r="AO40" s="514"/>
      <c r="AP40" s="514"/>
      <c r="AQ40" s="514"/>
      <c r="AR40" s="514"/>
      <c r="AS40" s="514"/>
      <c r="AT40" s="519"/>
      <c r="AU40" s="519"/>
    </row>
    <row r="41" spans="2:47" ht="15.75">
      <c r="B41" s="468"/>
      <c r="C41" s="468"/>
      <c r="D41" s="469"/>
      <c r="E41" s="473"/>
      <c r="F41" s="474"/>
      <c r="G41" s="474"/>
      <c r="H41" s="474"/>
      <c r="I41" s="474"/>
      <c r="J41" s="76" t="s">
        <v>353</v>
      </c>
      <c r="K41" s="77" t="s">
        <v>353</v>
      </c>
      <c r="L41" s="77" t="s">
        <v>353</v>
      </c>
      <c r="M41" s="77" t="s">
        <v>353</v>
      </c>
      <c r="N41" s="77" t="s">
        <v>353</v>
      </c>
      <c r="O41" s="78" t="s">
        <v>353</v>
      </c>
      <c r="P41" s="221" t="s">
        <v>353</v>
      </c>
      <c r="Q41" s="222" t="s">
        <v>353</v>
      </c>
      <c r="R41" s="222" t="s">
        <v>353</v>
      </c>
      <c r="S41" s="222" t="s">
        <v>353</v>
      </c>
      <c r="T41" s="222" t="s">
        <v>353</v>
      </c>
      <c r="U41" s="223" t="s">
        <v>353</v>
      </c>
      <c r="V41" s="221" t="s">
        <v>353</v>
      </c>
      <c r="W41" s="222" t="s">
        <v>353</v>
      </c>
      <c r="X41" s="68" t="s">
        <v>353</v>
      </c>
      <c r="Y41" s="68" t="s">
        <v>353</v>
      </c>
      <c r="Z41" s="68" t="s">
        <v>353</v>
      </c>
      <c r="AA41" s="69" t="s">
        <v>353</v>
      </c>
      <c r="AB41" s="55" t="s">
        <v>353</v>
      </c>
      <c r="AC41" s="56" t="s">
        <v>353</v>
      </c>
      <c r="AD41" s="56" t="s">
        <v>353</v>
      </c>
      <c r="AE41" s="56" t="s">
        <v>353</v>
      </c>
      <c r="AF41" s="56" t="s">
        <v>353</v>
      </c>
      <c r="AG41" s="57" t="s">
        <v>353</v>
      </c>
      <c r="AH41" s="58" t="s">
        <v>353</v>
      </c>
      <c r="AI41" s="59" t="s">
        <v>353</v>
      </c>
      <c r="AJ41" s="59" t="s">
        <v>353</v>
      </c>
      <c r="AK41" s="59" t="s">
        <v>353</v>
      </c>
      <c r="AL41" s="59" t="s">
        <v>353</v>
      </c>
      <c r="AN41" s="513"/>
      <c r="AO41" s="514"/>
      <c r="AP41" s="514"/>
      <c r="AQ41" s="514"/>
      <c r="AR41" s="514"/>
      <c r="AS41" s="514"/>
      <c r="AT41" s="519"/>
      <c r="AU41" s="519"/>
    </row>
    <row r="42" spans="2:47" ht="15.75">
      <c r="B42" s="468"/>
      <c r="C42" s="468"/>
      <c r="D42" s="469"/>
      <c r="E42" s="473"/>
      <c r="F42" s="474"/>
      <c r="G42" s="474"/>
      <c r="H42" s="474"/>
      <c r="I42" s="474"/>
      <c r="J42" s="76" t="s">
        <v>353</v>
      </c>
      <c r="K42" s="77" t="s">
        <v>353</v>
      </c>
      <c r="L42" s="77" t="s">
        <v>353</v>
      </c>
      <c r="M42" s="77" t="s">
        <v>353</v>
      </c>
      <c r="N42" s="77" t="s">
        <v>353</v>
      </c>
      <c r="O42" s="78" t="s">
        <v>353</v>
      </c>
      <c r="P42" s="221" t="s">
        <v>353</v>
      </c>
      <c r="Q42" s="222" t="s">
        <v>353</v>
      </c>
      <c r="R42" s="222" t="s">
        <v>353</v>
      </c>
      <c r="S42" s="222" t="s">
        <v>353</v>
      </c>
      <c r="T42" s="222" t="s">
        <v>353</v>
      </c>
      <c r="U42" s="223" t="s">
        <v>353</v>
      </c>
      <c r="V42" s="221" t="s">
        <v>353</v>
      </c>
      <c r="W42" s="222" t="s">
        <v>353</v>
      </c>
      <c r="X42" s="68" t="s">
        <v>353</v>
      </c>
      <c r="Y42" s="68" t="s">
        <v>353</v>
      </c>
      <c r="Z42" s="68" t="s">
        <v>353</v>
      </c>
      <c r="AA42" s="69" t="s">
        <v>353</v>
      </c>
      <c r="AB42" s="55" t="s">
        <v>353</v>
      </c>
      <c r="AC42" s="56" t="s">
        <v>353</v>
      </c>
      <c r="AD42" s="56" t="s">
        <v>353</v>
      </c>
      <c r="AE42" s="56" t="s">
        <v>353</v>
      </c>
      <c r="AF42" s="56" t="s">
        <v>353</v>
      </c>
      <c r="AG42" s="57" t="s">
        <v>353</v>
      </c>
      <c r="AH42" s="58" t="s">
        <v>353</v>
      </c>
      <c r="AI42" s="59" t="s">
        <v>353</v>
      </c>
      <c r="AJ42" s="59" t="s">
        <v>353</v>
      </c>
      <c r="AK42" s="59" t="s">
        <v>353</v>
      </c>
      <c r="AL42" s="59" t="s">
        <v>353</v>
      </c>
      <c r="AN42" s="513"/>
      <c r="AO42" s="514"/>
      <c r="AP42" s="514"/>
      <c r="AQ42" s="514"/>
      <c r="AR42" s="514"/>
      <c r="AS42" s="514"/>
      <c r="AT42" s="519"/>
      <c r="AU42" s="519"/>
    </row>
    <row r="43" spans="2:47" ht="15.75">
      <c r="B43" s="468"/>
      <c r="C43" s="468"/>
      <c r="D43" s="469"/>
      <c r="E43" s="473"/>
      <c r="F43" s="474"/>
      <c r="G43" s="474"/>
      <c r="H43" s="474"/>
      <c r="I43" s="474"/>
      <c r="J43" s="76" t="s">
        <v>353</v>
      </c>
      <c r="K43" s="77" t="s">
        <v>353</v>
      </c>
      <c r="L43" s="77" t="s">
        <v>353</v>
      </c>
      <c r="M43" s="77" t="s">
        <v>353</v>
      </c>
      <c r="N43" s="77" t="s">
        <v>353</v>
      </c>
      <c r="O43" s="78" t="s">
        <v>353</v>
      </c>
      <c r="P43" s="221" t="s">
        <v>353</v>
      </c>
      <c r="Q43" s="222" t="s">
        <v>353</v>
      </c>
      <c r="R43" s="222" t="s">
        <v>353</v>
      </c>
      <c r="S43" s="222" t="s">
        <v>353</v>
      </c>
      <c r="T43" s="222" t="s">
        <v>353</v>
      </c>
      <c r="U43" s="223" t="s">
        <v>353</v>
      </c>
      <c r="V43" s="221" t="s">
        <v>353</v>
      </c>
      <c r="W43" s="222" t="s">
        <v>353</v>
      </c>
      <c r="X43" s="68" t="s">
        <v>353</v>
      </c>
      <c r="Y43" s="68" t="s">
        <v>353</v>
      </c>
      <c r="Z43" s="68" t="s">
        <v>353</v>
      </c>
      <c r="AA43" s="69" t="s">
        <v>353</v>
      </c>
      <c r="AB43" s="55" t="s">
        <v>353</v>
      </c>
      <c r="AC43" s="56" t="s">
        <v>353</v>
      </c>
      <c r="AD43" s="56" t="s">
        <v>353</v>
      </c>
      <c r="AE43" s="56" t="s">
        <v>353</v>
      </c>
      <c r="AF43" s="56" t="s">
        <v>353</v>
      </c>
      <c r="AG43" s="57" t="s">
        <v>353</v>
      </c>
      <c r="AH43" s="58" t="s">
        <v>353</v>
      </c>
      <c r="AI43" s="59" t="s">
        <v>353</v>
      </c>
      <c r="AJ43" s="59" t="s">
        <v>353</v>
      </c>
      <c r="AK43" s="59" t="s">
        <v>353</v>
      </c>
      <c r="AL43" s="59" t="s">
        <v>353</v>
      </c>
      <c r="AN43" s="513"/>
      <c r="AO43" s="514"/>
      <c r="AP43" s="514"/>
      <c r="AQ43" s="514"/>
      <c r="AR43" s="514"/>
      <c r="AS43" s="514"/>
      <c r="AT43" s="519"/>
      <c r="AU43" s="519"/>
    </row>
    <row r="44" spans="2:47" ht="15.75">
      <c r="B44" s="468"/>
      <c r="C44" s="468"/>
      <c r="D44" s="469"/>
      <c r="E44" s="473"/>
      <c r="F44" s="474"/>
      <c r="G44" s="474"/>
      <c r="H44" s="474"/>
      <c r="I44" s="474"/>
      <c r="J44" s="76" t="s">
        <v>353</v>
      </c>
      <c r="K44" s="77" t="s">
        <v>353</v>
      </c>
      <c r="L44" s="77" t="s">
        <v>353</v>
      </c>
      <c r="M44" s="77" t="s">
        <v>353</v>
      </c>
      <c r="N44" s="77" t="s">
        <v>353</v>
      </c>
      <c r="O44" s="78" t="s">
        <v>353</v>
      </c>
      <c r="P44" s="221" t="s">
        <v>353</v>
      </c>
      <c r="Q44" s="222" t="s">
        <v>353</v>
      </c>
      <c r="R44" s="222" t="s">
        <v>353</v>
      </c>
      <c r="S44" s="222" t="s">
        <v>353</v>
      </c>
      <c r="T44" s="222" t="s">
        <v>353</v>
      </c>
      <c r="U44" s="223" t="s">
        <v>353</v>
      </c>
      <c r="V44" s="221" t="s">
        <v>353</v>
      </c>
      <c r="W44" s="222" t="s">
        <v>353</v>
      </c>
      <c r="X44" s="68" t="s">
        <v>353</v>
      </c>
      <c r="Y44" s="68" t="s">
        <v>353</v>
      </c>
      <c r="Z44" s="68" t="s">
        <v>353</v>
      </c>
      <c r="AA44" s="69" t="s">
        <v>353</v>
      </c>
      <c r="AB44" s="55" t="s">
        <v>353</v>
      </c>
      <c r="AC44" s="56" t="s">
        <v>353</v>
      </c>
      <c r="AD44" s="56" t="s">
        <v>353</v>
      </c>
      <c r="AE44" s="56" t="s">
        <v>353</v>
      </c>
      <c r="AF44" s="56" t="s">
        <v>353</v>
      </c>
      <c r="AG44" s="57" t="s">
        <v>353</v>
      </c>
      <c r="AH44" s="58" t="s">
        <v>353</v>
      </c>
      <c r="AI44" s="59" t="s">
        <v>353</v>
      </c>
      <c r="AJ44" s="59" t="s">
        <v>353</v>
      </c>
      <c r="AK44" s="59" t="s">
        <v>353</v>
      </c>
      <c r="AL44" s="59" t="s">
        <v>353</v>
      </c>
      <c r="AN44" s="513"/>
      <c r="AO44" s="514"/>
      <c r="AP44" s="514"/>
      <c r="AQ44" s="514"/>
      <c r="AR44" s="514"/>
      <c r="AS44" s="514"/>
      <c r="AT44" s="519"/>
      <c r="AU44" s="519"/>
    </row>
    <row r="45" spans="2:47" ht="3" customHeight="1" thickBot="1">
      <c r="B45" s="468"/>
      <c r="C45" s="468"/>
      <c r="D45" s="469"/>
      <c r="E45" s="473"/>
      <c r="F45" s="474"/>
      <c r="G45" s="474"/>
      <c r="H45" s="474"/>
      <c r="I45" s="474"/>
      <c r="J45" s="76" t="s">
        <v>353</v>
      </c>
      <c r="K45" s="77" t="s">
        <v>353</v>
      </c>
      <c r="L45" s="77" t="s">
        <v>353</v>
      </c>
      <c r="M45" s="77" t="s">
        <v>353</v>
      </c>
      <c r="N45" s="77" t="s">
        <v>353</v>
      </c>
      <c r="O45" s="78" t="s">
        <v>353</v>
      </c>
      <c r="P45" s="221" t="s">
        <v>353</v>
      </c>
      <c r="Q45" s="222" t="s">
        <v>353</v>
      </c>
      <c r="R45" s="222" t="s">
        <v>353</v>
      </c>
      <c r="S45" s="222" t="s">
        <v>353</v>
      </c>
      <c r="T45" s="222" t="s">
        <v>353</v>
      </c>
      <c r="U45" s="223" t="s">
        <v>353</v>
      </c>
      <c r="V45" s="221" t="s">
        <v>353</v>
      </c>
      <c r="W45" s="222" t="s">
        <v>353</v>
      </c>
      <c r="X45" s="68" t="s">
        <v>353</v>
      </c>
      <c r="Y45" s="68" t="s">
        <v>353</v>
      </c>
      <c r="Z45" s="68" t="s">
        <v>353</v>
      </c>
      <c r="AA45" s="69" t="s">
        <v>353</v>
      </c>
      <c r="AB45" s="55" t="s">
        <v>353</v>
      </c>
      <c r="AC45" s="56" t="s">
        <v>353</v>
      </c>
      <c r="AD45" s="56" t="s">
        <v>353</v>
      </c>
      <c r="AE45" s="56" t="s">
        <v>353</v>
      </c>
      <c r="AF45" s="56" t="s">
        <v>353</v>
      </c>
      <c r="AG45" s="57" t="s">
        <v>353</v>
      </c>
      <c r="AH45" s="58" t="s">
        <v>353</v>
      </c>
      <c r="AI45" s="59" t="s">
        <v>353</v>
      </c>
      <c r="AJ45" s="59" t="s">
        <v>353</v>
      </c>
      <c r="AK45" s="59" t="s">
        <v>353</v>
      </c>
      <c r="AL45" s="59" t="s">
        <v>353</v>
      </c>
      <c r="AN45" s="513"/>
      <c r="AO45" s="514"/>
      <c r="AP45" s="514"/>
      <c r="AQ45" s="514"/>
      <c r="AR45" s="514"/>
      <c r="AS45" s="515"/>
      <c r="AT45" s="36"/>
      <c r="AU45" s="36"/>
    </row>
    <row r="46" spans="2:47" ht="16.5" hidden="1" thickBot="1">
      <c r="B46" s="468"/>
      <c r="C46" s="468"/>
      <c r="D46" s="469"/>
      <c r="E46" s="473"/>
      <c r="F46" s="474"/>
      <c r="G46" s="474"/>
      <c r="H46" s="474"/>
      <c r="I46" s="474"/>
      <c r="J46" s="76" t="s">
        <v>353</v>
      </c>
      <c r="K46" s="77" t="s">
        <v>353</v>
      </c>
      <c r="L46" s="77" t="s">
        <v>353</v>
      </c>
      <c r="M46" s="77" t="s">
        <v>353</v>
      </c>
      <c r="N46" s="77" t="s">
        <v>353</v>
      </c>
      <c r="O46" s="78" t="s">
        <v>353</v>
      </c>
      <c r="P46" s="67" t="s">
        <v>353</v>
      </c>
      <c r="Q46" s="68" t="s">
        <v>353</v>
      </c>
      <c r="R46" s="68" t="s">
        <v>353</v>
      </c>
      <c r="S46" s="68" t="s">
        <v>353</v>
      </c>
      <c r="T46" s="68" t="s">
        <v>353</v>
      </c>
      <c r="U46" s="69" t="s">
        <v>353</v>
      </c>
      <c r="V46" s="67" t="s">
        <v>353</v>
      </c>
      <c r="W46" s="68" t="s">
        <v>353</v>
      </c>
      <c r="X46" s="68" t="s">
        <v>353</v>
      </c>
      <c r="Y46" s="68" t="s">
        <v>353</v>
      </c>
      <c r="Z46" s="68" t="s">
        <v>353</v>
      </c>
      <c r="AA46" s="69" t="s">
        <v>353</v>
      </c>
      <c r="AB46" s="55" t="s">
        <v>353</v>
      </c>
      <c r="AC46" s="56" t="s">
        <v>353</v>
      </c>
      <c r="AD46" s="56" t="s">
        <v>353</v>
      </c>
      <c r="AE46" s="56" t="s">
        <v>353</v>
      </c>
      <c r="AF46" s="56" t="s">
        <v>353</v>
      </c>
      <c r="AG46" s="57" t="s">
        <v>353</v>
      </c>
      <c r="AH46" s="58" t="s">
        <v>353</v>
      </c>
      <c r="AI46" s="59" t="s">
        <v>353</v>
      </c>
      <c r="AJ46" s="59" t="s">
        <v>353</v>
      </c>
      <c r="AK46" s="59" t="s">
        <v>353</v>
      </c>
      <c r="AL46" s="59" t="s">
        <v>353</v>
      </c>
      <c r="AN46" s="513"/>
      <c r="AO46" s="514"/>
      <c r="AP46" s="514"/>
      <c r="AQ46" s="514"/>
      <c r="AR46" s="514"/>
      <c r="AS46" s="515"/>
    </row>
    <row r="47" spans="2:47" ht="16.5" hidden="1" thickBot="1">
      <c r="B47" s="468"/>
      <c r="C47" s="468"/>
      <c r="D47" s="469"/>
      <c r="E47" s="476"/>
      <c r="F47" s="477"/>
      <c r="G47" s="477"/>
      <c r="H47" s="477"/>
      <c r="I47" s="477"/>
      <c r="J47" s="79" t="s">
        <v>353</v>
      </c>
      <c r="K47" s="80" t="s">
        <v>353</v>
      </c>
      <c r="L47" s="80" t="s">
        <v>353</v>
      </c>
      <c r="M47" s="80" t="s">
        <v>353</v>
      </c>
      <c r="N47" s="80" t="s">
        <v>353</v>
      </c>
      <c r="O47" s="81" t="s">
        <v>353</v>
      </c>
      <c r="P47" s="67" t="s">
        <v>353</v>
      </c>
      <c r="Q47" s="68" t="s">
        <v>353</v>
      </c>
      <c r="R47" s="68" t="s">
        <v>353</v>
      </c>
      <c r="S47" s="68" t="s">
        <v>353</v>
      </c>
      <c r="T47" s="68" t="s">
        <v>353</v>
      </c>
      <c r="U47" s="69" t="s">
        <v>353</v>
      </c>
      <c r="V47" s="70" t="s">
        <v>353</v>
      </c>
      <c r="W47" s="71" t="s">
        <v>353</v>
      </c>
      <c r="X47" s="71" t="s">
        <v>353</v>
      </c>
      <c r="Y47" s="71" t="s">
        <v>353</v>
      </c>
      <c r="Z47" s="71" t="s">
        <v>353</v>
      </c>
      <c r="AA47" s="72" t="s">
        <v>353</v>
      </c>
      <c r="AB47" s="60" t="s">
        <v>353</v>
      </c>
      <c r="AC47" s="61" t="s">
        <v>353</v>
      </c>
      <c r="AD47" s="61" t="s">
        <v>353</v>
      </c>
      <c r="AE47" s="61" t="s">
        <v>353</v>
      </c>
      <c r="AF47" s="61" t="s">
        <v>353</v>
      </c>
      <c r="AG47" s="62" t="s">
        <v>353</v>
      </c>
      <c r="AH47" s="63" t="s">
        <v>353</v>
      </c>
      <c r="AI47" s="64" t="s">
        <v>353</v>
      </c>
      <c r="AJ47" s="64" t="s">
        <v>353</v>
      </c>
      <c r="AK47" s="64" t="s">
        <v>353</v>
      </c>
      <c r="AL47" s="64" t="s">
        <v>353</v>
      </c>
      <c r="AN47" s="516"/>
      <c r="AO47" s="517"/>
      <c r="AP47" s="517"/>
      <c r="AQ47" s="517"/>
      <c r="AR47" s="517"/>
      <c r="AS47" s="518"/>
    </row>
    <row r="48" spans="2:47" ht="23.25">
      <c r="B48" s="468"/>
      <c r="C48" s="468"/>
      <c r="D48" s="469"/>
      <c r="E48" s="470" t="s">
        <v>167</v>
      </c>
      <c r="F48" s="471"/>
      <c r="G48" s="471"/>
      <c r="H48" s="471"/>
      <c r="I48" s="472"/>
      <c r="J48" s="73" t="s">
        <v>353</v>
      </c>
      <c r="K48" s="74" t="s">
        <v>353</v>
      </c>
      <c r="L48" s="74" t="s">
        <v>353</v>
      </c>
      <c r="M48" s="74" t="s">
        <v>353</v>
      </c>
      <c r="N48" s="74" t="s">
        <v>353</v>
      </c>
      <c r="O48" s="75" t="s">
        <v>353</v>
      </c>
      <c r="P48" s="73" t="s">
        <v>353</v>
      </c>
      <c r="Q48" s="74" t="s">
        <v>353</v>
      </c>
      <c r="R48" s="74" t="s">
        <v>353</v>
      </c>
      <c r="S48" s="74" t="s">
        <v>353</v>
      </c>
      <c r="T48" s="74" t="s">
        <v>353</v>
      </c>
      <c r="U48" s="75" t="s">
        <v>353</v>
      </c>
      <c r="V48" s="218" t="s">
        <v>353</v>
      </c>
      <c r="W48" s="227" t="s">
        <v>353</v>
      </c>
      <c r="X48" s="65" t="s">
        <v>353</v>
      </c>
      <c r="Y48" s="65" t="s">
        <v>353</v>
      </c>
      <c r="Z48" s="65" t="s">
        <v>353</v>
      </c>
      <c r="AA48" s="66" t="s">
        <v>353</v>
      </c>
      <c r="AB48" s="50" t="s">
        <v>353</v>
      </c>
      <c r="AC48" s="51" t="s">
        <v>353</v>
      </c>
      <c r="AD48" s="51" t="s">
        <v>353</v>
      </c>
      <c r="AE48" s="51" t="s">
        <v>353</v>
      </c>
      <c r="AF48" s="51" t="s">
        <v>353</v>
      </c>
      <c r="AG48" s="52" t="s">
        <v>353</v>
      </c>
      <c r="AH48" s="53" t="s">
        <v>353</v>
      </c>
      <c r="AI48" s="54" t="s">
        <v>353</v>
      </c>
      <c r="AJ48" s="54" t="s">
        <v>353</v>
      </c>
      <c r="AK48" s="54" t="s">
        <v>353</v>
      </c>
      <c r="AL48" s="54" t="s">
        <v>353</v>
      </c>
    </row>
    <row r="49" spans="2:38" ht="15.75">
      <c r="B49" s="468"/>
      <c r="C49" s="468"/>
      <c r="D49" s="469"/>
      <c r="E49" s="489"/>
      <c r="F49" s="474"/>
      <c r="G49" s="474"/>
      <c r="H49" s="474"/>
      <c r="I49" s="475"/>
      <c r="J49" s="76" t="s">
        <v>353</v>
      </c>
      <c r="K49" s="77" t="s">
        <v>353</v>
      </c>
      <c r="L49" s="77" t="s">
        <v>353</v>
      </c>
      <c r="M49" s="77" t="s">
        <v>353</v>
      </c>
      <c r="N49" s="77" t="s">
        <v>353</v>
      </c>
      <c r="O49" s="78" t="s">
        <v>353</v>
      </c>
      <c r="P49" s="76" t="s">
        <v>353</v>
      </c>
      <c r="Q49" s="77" t="s">
        <v>353</v>
      </c>
      <c r="R49" s="77" t="s">
        <v>353</v>
      </c>
      <c r="S49" s="77" t="s">
        <v>353</v>
      </c>
      <c r="T49" s="77" t="s">
        <v>353</v>
      </c>
      <c r="U49" s="78" t="s">
        <v>353</v>
      </c>
      <c r="V49" s="221" t="s">
        <v>353</v>
      </c>
      <c r="W49" s="222" t="s">
        <v>353</v>
      </c>
      <c r="X49" s="68" t="s">
        <v>353</v>
      </c>
      <c r="Y49" s="68" t="s">
        <v>353</v>
      </c>
      <c r="Z49" s="68" t="s">
        <v>353</v>
      </c>
      <c r="AA49" s="69" t="s">
        <v>353</v>
      </c>
      <c r="AB49" s="55" t="s">
        <v>353</v>
      </c>
      <c r="AC49" s="56" t="s">
        <v>353</v>
      </c>
      <c r="AD49" s="56" t="s">
        <v>353</v>
      </c>
      <c r="AE49" s="56" t="s">
        <v>353</v>
      </c>
      <c r="AF49" s="56" t="s">
        <v>353</v>
      </c>
      <c r="AG49" s="57" t="s">
        <v>353</v>
      </c>
      <c r="AH49" s="58" t="s">
        <v>353</v>
      </c>
      <c r="AI49" s="59" t="s">
        <v>353</v>
      </c>
      <c r="AJ49" s="59" t="s">
        <v>353</v>
      </c>
      <c r="AK49" s="59" t="s">
        <v>353</v>
      </c>
      <c r="AL49" s="59" t="s">
        <v>353</v>
      </c>
    </row>
    <row r="50" spans="2:38" ht="15.75">
      <c r="B50" s="468"/>
      <c r="C50" s="468"/>
      <c r="D50" s="469"/>
      <c r="E50" s="489"/>
      <c r="F50" s="474"/>
      <c r="G50" s="474"/>
      <c r="H50" s="474"/>
      <c r="I50" s="475"/>
      <c r="J50" s="76" t="s">
        <v>353</v>
      </c>
      <c r="K50" s="77" t="s">
        <v>353</v>
      </c>
      <c r="L50" s="77" t="s">
        <v>353</v>
      </c>
      <c r="M50" s="77" t="s">
        <v>353</v>
      </c>
      <c r="N50" s="77" t="s">
        <v>353</v>
      </c>
      <c r="O50" s="78" t="s">
        <v>353</v>
      </c>
      <c r="P50" s="76" t="s">
        <v>353</v>
      </c>
      <c r="Q50" s="77" t="s">
        <v>353</v>
      </c>
      <c r="R50" s="77" t="s">
        <v>353</v>
      </c>
      <c r="S50" s="77" t="s">
        <v>353</v>
      </c>
      <c r="T50" s="77" t="s">
        <v>353</v>
      </c>
      <c r="U50" s="78" t="s">
        <v>353</v>
      </c>
      <c r="V50" s="221" t="s">
        <v>353</v>
      </c>
      <c r="W50" s="222" t="s">
        <v>353</v>
      </c>
      <c r="X50" s="68" t="s">
        <v>353</v>
      </c>
      <c r="Y50" s="68" t="s">
        <v>353</v>
      </c>
      <c r="Z50" s="68" t="s">
        <v>353</v>
      </c>
      <c r="AA50" s="69" t="s">
        <v>353</v>
      </c>
      <c r="AB50" s="55" t="s">
        <v>353</v>
      </c>
      <c r="AC50" s="56" t="s">
        <v>353</v>
      </c>
      <c r="AD50" s="56" t="s">
        <v>353</v>
      </c>
      <c r="AE50" s="56" t="s">
        <v>353</v>
      </c>
      <c r="AF50" s="56" t="s">
        <v>353</v>
      </c>
      <c r="AG50" s="57" t="s">
        <v>353</v>
      </c>
      <c r="AH50" s="58" t="s">
        <v>353</v>
      </c>
      <c r="AI50" s="59" t="s">
        <v>353</v>
      </c>
      <c r="AJ50" s="59" t="s">
        <v>353</v>
      </c>
      <c r="AK50" s="59" t="s">
        <v>353</v>
      </c>
      <c r="AL50" s="59" t="s">
        <v>353</v>
      </c>
    </row>
    <row r="51" spans="2:38" ht="15.75">
      <c r="B51" s="468"/>
      <c r="C51" s="468"/>
      <c r="D51" s="469"/>
      <c r="E51" s="473"/>
      <c r="F51" s="474"/>
      <c r="G51" s="474"/>
      <c r="H51" s="474"/>
      <c r="I51" s="475"/>
      <c r="J51" s="76" t="s">
        <v>353</v>
      </c>
      <c r="K51" s="77" t="s">
        <v>353</v>
      </c>
      <c r="L51" s="77" t="s">
        <v>353</v>
      </c>
      <c r="M51" s="77" t="s">
        <v>353</v>
      </c>
      <c r="N51" s="77" t="s">
        <v>353</v>
      </c>
      <c r="O51" s="78" t="s">
        <v>353</v>
      </c>
      <c r="P51" s="76" t="s">
        <v>353</v>
      </c>
      <c r="Q51" s="77" t="s">
        <v>353</v>
      </c>
      <c r="R51" s="77" t="s">
        <v>353</v>
      </c>
      <c r="S51" s="77" t="s">
        <v>353</v>
      </c>
      <c r="T51" s="77" t="s">
        <v>353</v>
      </c>
      <c r="U51" s="78" t="s">
        <v>353</v>
      </c>
      <c r="V51" s="221" t="s">
        <v>353</v>
      </c>
      <c r="W51" s="222" t="s">
        <v>353</v>
      </c>
      <c r="X51" s="68" t="s">
        <v>353</v>
      </c>
      <c r="Y51" s="68" t="s">
        <v>353</v>
      </c>
      <c r="Z51" s="68" t="s">
        <v>353</v>
      </c>
      <c r="AA51" s="69" t="s">
        <v>353</v>
      </c>
      <c r="AB51" s="55" t="s">
        <v>353</v>
      </c>
      <c r="AC51" s="56" t="s">
        <v>353</v>
      </c>
      <c r="AD51" s="56" t="s">
        <v>353</v>
      </c>
      <c r="AE51" s="56" t="s">
        <v>353</v>
      </c>
      <c r="AF51" s="56" t="s">
        <v>353</v>
      </c>
      <c r="AG51" s="57" t="s">
        <v>353</v>
      </c>
      <c r="AH51" s="58" t="s">
        <v>353</v>
      </c>
      <c r="AI51" s="59" t="s">
        <v>353</v>
      </c>
      <c r="AJ51" s="59" t="s">
        <v>353</v>
      </c>
      <c r="AK51" s="59" t="s">
        <v>353</v>
      </c>
      <c r="AL51" s="59" t="s">
        <v>353</v>
      </c>
    </row>
    <row r="52" spans="2:38" ht="15.75">
      <c r="B52" s="468"/>
      <c r="C52" s="468"/>
      <c r="D52" s="469"/>
      <c r="E52" s="473"/>
      <c r="F52" s="474"/>
      <c r="G52" s="474"/>
      <c r="H52" s="474"/>
      <c r="I52" s="475"/>
      <c r="J52" s="76" t="s">
        <v>353</v>
      </c>
      <c r="K52" s="77" t="s">
        <v>353</v>
      </c>
      <c r="L52" s="77" t="s">
        <v>353</v>
      </c>
      <c r="M52" s="77" t="s">
        <v>353</v>
      </c>
      <c r="N52" s="77" t="s">
        <v>353</v>
      </c>
      <c r="O52" s="78" t="s">
        <v>353</v>
      </c>
      <c r="P52" s="76" t="s">
        <v>353</v>
      </c>
      <c r="Q52" s="77" t="s">
        <v>353</v>
      </c>
      <c r="R52" s="77" t="s">
        <v>353</v>
      </c>
      <c r="S52" s="77" t="s">
        <v>353</v>
      </c>
      <c r="T52" s="77" t="s">
        <v>353</v>
      </c>
      <c r="U52" s="78" t="s">
        <v>353</v>
      </c>
      <c r="V52" s="221" t="s">
        <v>353</v>
      </c>
      <c r="W52" s="222" t="s">
        <v>353</v>
      </c>
      <c r="X52" s="68" t="s">
        <v>353</v>
      </c>
      <c r="Y52" s="68" t="s">
        <v>353</v>
      </c>
      <c r="Z52" s="68" t="s">
        <v>353</v>
      </c>
      <c r="AA52" s="69" t="s">
        <v>353</v>
      </c>
      <c r="AB52" s="55" t="s">
        <v>353</v>
      </c>
      <c r="AC52" s="56" t="s">
        <v>353</v>
      </c>
      <c r="AD52" s="56" t="s">
        <v>353</v>
      </c>
      <c r="AE52" s="56" t="s">
        <v>353</v>
      </c>
      <c r="AF52" s="56" t="s">
        <v>353</v>
      </c>
      <c r="AG52" s="57" t="s">
        <v>353</v>
      </c>
      <c r="AH52" s="58" t="s">
        <v>353</v>
      </c>
      <c r="AI52" s="59" t="s">
        <v>353</v>
      </c>
      <c r="AJ52" s="59" t="s">
        <v>353</v>
      </c>
      <c r="AK52" s="59" t="s">
        <v>353</v>
      </c>
      <c r="AL52" s="59" t="s">
        <v>353</v>
      </c>
    </row>
    <row r="53" spans="2:38" ht="5.25" customHeight="1">
      <c r="B53" s="468"/>
      <c r="C53" s="468"/>
      <c r="D53" s="469"/>
      <c r="E53" s="473"/>
      <c r="F53" s="474"/>
      <c r="G53" s="474"/>
      <c r="H53" s="474"/>
      <c r="I53" s="475"/>
      <c r="J53" s="76" t="s">
        <v>353</v>
      </c>
      <c r="K53" s="77" t="s">
        <v>353</v>
      </c>
      <c r="L53" s="77" t="s">
        <v>353</v>
      </c>
      <c r="M53" s="77" t="s">
        <v>353</v>
      </c>
      <c r="N53" s="77" t="s">
        <v>353</v>
      </c>
      <c r="O53" s="78" t="s">
        <v>353</v>
      </c>
      <c r="P53" s="76" t="s">
        <v>353</v>
      </c>
      <c r="Q53" s="77" t="s">
        <v>353</v>
      </c>
      <c r="R53" s="77" t="s">
        <v>353</v>
      </c>
      <c r="S53" s="77" t="s">
        <v>353</v>
      </c>
      <c r="T53" s="77" t="s">
        <v>353</v>
      </c>
      <c r="U53" s="78" t="s">
        <v>353</v>
      </c>
      <c r="V53" s="221" t="s">
        <v>353</v>
      </c>
      <c r="W53" s="222" t="s">
        <v>353</v>
      </c>
      <c r="X53" s="68" t="s">
        <v>353</v>
      </c>
      <c r="Y53" s="68" t="s">
        <v>353</v>
      </c>
      <c r="Z53" s="68" t="s">
        <v>353</v>
      </c>
      <c r="AA53" s="69" t="s">
        <v>353</v>
      </c>
      <c r="AB53" s="55" t="s">
        <v>353</v>
      </c>
      <c r="AC53" s="56" t="s">
        <v>353</v>
      </c>
      <c r="AD53" s="56" t="s">
        <v>353</v>
      </c>
      <c r="AE53" s="56" t="s">
        <v>353</v>
      </c>
      <c r="AF53" s="56" t="s">
        <v>353</v>
      </c>
      <c r="AG53" s="57" t="s">
        <v>353</v>
      </c>
      <c r="AH53" s="58" t="s">
        <v>353</v>
      </c>
      <c r="AI53" s="59" t="s">
        <v>353</v>
      </c>
      <c r="AJ53" s="59" t="s">
        <v>353</v>
      </c>
      <c r="AK53" s="59" t="s">
        <v>353</v>
      </c>
      <c r="AL53" s="59" t="s">
        <v>353</v>
      </c>
    </row>
    <row r="54" spans="2:38" ht="3" hidden="1" customHeight="1">
      <c r="B54" s="468"/>
      <c r="C54" s="468"/>
      <c r="D54" s="469"/>
      <c r="E54" s="473"/>
      <c r="F54" s="474"/>
      <c r="G54" s="474"/>
      <c r="H54" s="474"/>
      <c r="I54" s="475"/>
      <c r="J54" s="76" t="s">
        <v>353</v>
      </c>
      <c r="K54" s="77" t="s">
        <v>353</v>
      </c>
      <c r="L54" s="77" t="s">
        <v>353</v>
      </c>
      <c r="M54" s="77" t="s">
        <v>353</v>
      </c>
      <c r="N54" s="77" t="s">
        <v>353</v>
      </c>
      <c r="O54" s="78" t="s">
        <v>353</v>
      </c>
      <c r="P54" s="76" t="s">
        <v>353</v>
      </c>
      <c r="Q54" s="77" t="s">
        <v>353</v>
      </c>
      <c r="R54" s="77" t="s">
        <v>353</v>
      </c>
      <c r="S54" s="77" t="s">
        <v>353</v>
      </c>
      <c r="T54" s="77" t="s">
        <v>353</v>
      </c>
      <c r="U54" s="78" t="s">
        <v>353</v>
      </c>
      <c r="V54" s="221" t="s">
        <v>353</v>
      </c>
      <c r="W54" s="222" t="s">
        <v>353</v>
      </c>
      <c r="X54" s="68" t="s">
        <v>353</v>
      </c>
      <c r="Y54" s="68" t="s">
        <v>353</v>
      </c>
      <c r="Z54" s="68" t="s">
        <v>353</v>
      </c>
      <c r="AA54" s="69" t="s">
        <v>353</v>
      </c>
      <c r="AB54" s="55" t="s">
        <v>353</v>
      </c>
      <c r="AC54" s="56" t="s">
        <v>353</v>
      </c>
      <c r="AD54" s="56" t="s">
        <v>353</v>
      </c>
      <c r="AE54" s="56" t="s">
        <v>353</v>
      </c>
      <c r="AF54" s="56" t="s">
        <v>353</v>
      </c>
      <c r="AG54" s="57" t="s">
        <v>353</v>
      </c>
      <c r="AH54" s="58" t="s">
        <v>353</v>
      </c>
      <c r="AI54" s="59" t="s">
        <v>353</v>
      </c>
      <c r="AJ54" s="59" t="s">
        <v>353</v>
      </c>
      <c r="AK54" s="59" t="s">
        <v>353</v>
      </c>
      <c r="AL54" s="59" t="s">
        <v>353</v>
      </c>
    </row>
    <row r="55" spans="2:38" ht="15.75" hidden="1">
      <c r="B55" s="468"/>
      <c r="C55" s="468"/>
      <c r="D55" s="469"/>
      <c r="E55" s="473"/>
      <c r="F55" s="474"/>
      <c r="G55" s="474"/>
      <c r="H55" s="474"/>
      <c r="I55" s="475"/>
      <c r="J55" s="76" t="s">
        <v>353</v>
      </c>
      <c r="K55" s="77" t="s">
        <v>353</v>
      </c>
      <c r="L55" s="77" t="s">
        <v>353</v>
      </c>
      <c r="M55" s="77" t="s">
        <v>353</v>
      </c>
      <c r="N55" s="77" t="s">
        <v>353</v>
      </c>
      <c r="O55" s="78" t="s">
        <v>353</v>
      </c>
      <c r="P55" s="76" t="s">
        <v>353</v>
      </c>
      <c r="Q55" s="77" t="s">
        <v>353</v>
      </c>
      <c r="R55" s="77" t="s">
        <v>353</v>
      </c>
      <c r="S55" s="77" t="s">
        <v>353</v>
      </c>
      <c r="T55" s="77" t="s">
        <v>353</v>
      </c>
      <c r="U55" s="78" t="s">
        <v>353</v>
      </c>
      <c r="V55" s="221" t="s">
        <v>353</v>
      </c>
      <c r="W55" s="222" t="s">
        <v>353</v>
      </c>
      <c r="X55" s="68" t="s">
        <v>353</v>
      </c>
      <c r="Y55" s="68" t="s">
        <v>353</v>
      </c>
      <c r="Z55" s="68" t="s">
        <v>353</v>
      </c>
      <c r="AA55" s="69" t="s">
        <v>353</v>
      </c>
      <c r="AB55" s="55" t="s">
        <v>353</v>
      </c>
      <c r="AC55" s="56" t="s">
        <v>353</v>
      </c>
      <c r="AD55" s="56" t="s">
        <v>353</v>
      </c>
      <c r="AE55" s="56" t="s">
        <v>353</v>
      </c>
      <c r="AF55" s="56" t="s">
        <v>353</v>
      </c>
      <c r="AG55" s="57" t="s">
        <v>353</v>
      </c>
      <c r="AH55" s="58" t="s">
        <v>353</v>
      </c>
      <c r="AI55" s="59" t="s">
        <v>353</v>
      </c>
      <c r="AJ55" s="59" t="s">
        <v>353</v>
      </c>
      <c r="AK55" s="59" t="s">
        <v>353</v>
      </c>
      <c r="AL55" s="59" t="s">
        <v>353</v>
      </c>
    </row>
    <row r="56" spans="2:38" ht="15.75" hidden="1">
      <c r="B56" s="468"/>
      <c r="C56" s="468"/>
      <c r="D56" s="469"/>
      <c r="E56" s="473"/>
      <c r="F56" s="474"/>
      <c r="G56" s="474"/>
      <c r="H56" s="474"/>
      <c r="I56" s="475"/>
      <c r="J56" s="76" t="s">
        <v>353</v>
      </c>
      <c r="K56" s="77" t="s">
        <v>353</v>
      </c>
      <c r="L56" s="77" t="s">
        <v>353</v>
      </c>
      <c r="M56" s="77" t="s">
        <v>353</v>
      </c>
      <c r="N56" s="77" t="s">
        <v>353</v>
      </c>
      <c r="O56" s="78" t="s">
        <v>353</v>
      </c>
      <c r="P56" s="76" t="s">
        <v>353</v>
      </c>
      <c r="Q56" s="77" t="s">
        <v>353</v>
      </c>
      <c r="R56" s="77" t="s">
        <v>353</v>
      </c>
      <c r="S56" s="77" t="s">
        <v>353</v>
      </c>
      <c r="T56" s="77" t="s">
        <v>353</v>
      </c>
      <c r="U56" s="78" t="s">
        <v>353</v>
      </c>
      <c r="V56" s="221" t="s">
        <v>353</v>
      </c>
      <c r="W56" s="222" t="s">
        <v>353</v>
      </c>
      <c r="X56" s="68" t="s">
        <v>353</v>
      </c>
      <c r="Y56" s="68" t="s">
        <v>353</v>
      </c>
      <c r="Z56" s="68" t="s">
        <v>353</v>
      </c>
      <c r="AA56" s="69" t="s">
        <v>353</v>
      </c>
      <c r="AB56" s="55" t="s">
        <v>353</v>
      </c>
      <c r="AC56" s="56" t="s">
        <v>353</v>
      </c>
      <c r="AD56" s="56" t="s">
        <v>353</v>
      </c>
      <c r="AE56" s="56" t="s">
        <v>353</v>
      </c>
      <c r="AF56" s="56" t="s">
        <v>353</v>
      </c>
      <c r="AG56" s="57" t="s">
        <v>353</v>
      </c>
      <c r="AH56" s="58" t="s">
        <v>353</v>
      </c>
      <c r="AI56" s="59" t="s">
        <v>353</v>
      </c>
      <c r="AJ56" s="59" t="s">
        <v>353</v>
      </c>
      <c r="AK56" s="59" t="s">
        <v>353</v>
      </c>
      <c r="AL56" s="59" t="s">
        <v>353</v>
      </c>
    </row>
    <row r="57" spans="2:38" ht="16.5" thickBot="1">
      <c r="B57" s="468"/>
      <c r="C57" s="468"/>
      <c r="D57" s="469"/>
      <c r="E57" s="476"/>
      <c r="F57" s="477"/>
      <c r="G57" s="477"/>
      <c r="H57" s="477"/>
      <c r="I57" s="478"/>
      <c r="J57" s="79" t="s">
        <v>353</v>
      </c>
      <c r="K57" s="80" t="s">
        <v>353</v>
      </c>
      <c r="L57" s="80" t="s">
        <v>353</v>
      </c>
      <c r="M57" s="80" t="s">
        <v>353</v>
      </c>
      <c r="N57" s="80" t="s">
        <v>353</v>
      </c>
      <c r="O57" s="81" t="s">
        <v>353</v>
      </c>
      <c r="P57" s="79" t="s">
        <v>353</v>
      </c>
      <c r="Q57" s="80" t="s">
        <v>353</v>
      </c>
      <c r="R57" s="80" t="s">
        <v>353</v>
      </c>
      <c r="S57" s="80" t="s">
        <v>353</v>
      </c>
      <c r="T57" s="80" t="s">
        <v>353</v>
      </c>
      <c r="U57" s="81" t="s">
        <v>353</v>
      </c>
      <c r="V57" s="224" t="s">
        <v>353</v>
      </c>
      <c r="W57" s="225" t="s">
        <v>353</v>
      </c>
      <c r="X57" s="71" t="s">
        <v>353</v>
      </c>
      <c r="Y57" s="71" t="s">
        <v>353</v>
      </c>
      <c r="Z57" s="71" t="s">
        <v>353</v>
      </c>
      <c r="AA57" s="72" t="s">
        <v>353</v>
      </c>
      <c r="AB57" s="60" t="s">
        <v>353</v>
      </c>
      <c r="AC57" s="61" t="s">
        <v>353</v>
      </c>
      <c r="AD57" s="61" t="s">
        <v>353</v>
      </c>
      <c r="AE57" s="61" t="s">
        <v>353</v>
      </c>
      <c r="AF57" s="61" t="s">
        <v>353</v>
      </c>
      <c r="AG57" s="62" t="s">
        <v>353</v>
      </c>
      <c r="AH57" s="58" t="s">
        <v>353</v>
      </c>
      <c r="AI57" s="59" t="s">
        <v>353</v>
      </c>
      <c r="AJ57" s="59" t="s">
        <v>353</v>
      </c>
      <c r="AK57" s="59" t="s">
        <v>353</v>
      </c>
      <c r="AL57" s="59" t="s">
        <v>353</v>
      </c>
    </row>
    <row r="58" spans="2:38" ht="15" customHeight="1">
      <c r="J58" s="470" t="s">
        <v>168</v>
      </c>
      <c r="K58" s="471"/>
      <c r="L58" s="471"/>
      <c r="M58" s="471"/>
      <c r="N58" s="471"/>
      <c r="O58" s="472"/>
      <c r="P58" s="470" t="s">
        <v>169</v>
      </c>
      <c r="Q58" s="471"/>
      <c r="R58" s="471"/>
      <c r="S58" s="471"/>
      <c r="T58" s="471"/>
      <c r="U58" s="472"/>
      <c r="V58" s="470" t="s">
        <v>170</v>
      </c>
      <c r="W58" s="471"/>
      <c r="X58" s="471"/>
      <c r="Y58" s="471"/>
      <c r="Z58" s="471"/>
      <c r="AA58" s="472"/>
      <c r="AB58" s="470" t="s">
        <v>171</v>
      </c>
      <c r="AC58" s="520"/>
      <c r="AD58" s="471"/>
      <c r="AE58" s="471"/>
      <c r="AF58" s="471"/>
      <c r="AG58" s="471"/>
      <c r="AH58" s="470" t="s">
        <v>172</v>
      </c>
      <c r="AI58" s="471"/>
      <c r="AJ58" s="471"/>
      <c r="AK58" s="471"/>
      <c r="AL58" s="472"/>
    </row>
    <row r="59" spans="2:38" ht="15" customHeight="1">
      <c r="J59" s="473"/>
      <c r="K59" s="474"/>
      <c r="L59" s="474"/>
      <c r="M59" s="474"/>
      <c r="N59" s="474"/>
      <c r="O59" s="475"/>
      <c r="P59" s="473"/>
      <c r="Q59" s="474"/>
      <c r="R59" s="474"/>
      <c r="S59" s="474"/>
      <c r="T59" s="474"/>
      <c r="U59" s="475"/>
      <c r="V59" s="473"/>
      <c r="W59" s="474"/>
      <c r="X59" s="474"/>
      <c r="Y59" s="474"/>
      <c r="Z59" s="474"/>
      <c r="AA59" s="475"/>
      <c r="AB59" s="473"/>
      <c r="AC59" s="474"/>
      <c r="AD59" s="474"/>
      <c r="AE59" s="474"/>
      <c r="AF59" s="474"/>
      <c r="AG59" s="474"/>
      <c r="AH59" s="489"/>
      <c r="AI59" s="502"/>
      <c r="AJ59" s="502"/>
      <c r="AK59" s="502"/>
      <c r="AL59" s="475"/>
    </row>
    <row r="60" spans="2:38" ht="15" customHeight="1">
      <c r="J60" s="473"/>
      <c r="K60" s="474"/>
      <c r="L60" s="474"/>
      <c r="M60" s="474"/>
      <c r="N60" s="474"/>
      <c r="O60" s="475"/>
      <c r="P60" s="473"/>
      <c r="Q60" s="474"/>
      <c r="R60" s="474"/>
      <c r="S60" s="474"/>
      <c r="T60" s="474"/>
      <c r="U60" s="475"/>
      <c r="V60" s="473"/>
      <c r="W60" s="474"/>
      <c r="X60" s="474"/>
      <c r="Y60" s="474"/>
      <c r="Z60" s="474"/>
      <c r="AA60" s="475"/>
      <c r="AB60" s="473"/>
      <c r="AC60" s="474"/>
      <c r="AD60" s="474"/>
      <c r="AE60" s="474"/>
      <c r="AF60" s="474"/>
      <c r="AG60" s="474"/>
      <c r="AH60" s="489"/>
      <c r="AI60" s="502"/>
      <c r="AJ60" s="502"/>
      <c r="AK60" s="502"/>
      <c r="AL60" s="475"/>
    </row>
    <row r="61" spans="2:38" ht="15" customHeight="1">
      <c r="J61" s="473"/>
      <c r="K61" s="474"/>
      <c r="L61" s="474"/>
      <c r="M61" s="474"/>
      <c r="N61" s="474"/>
      <c r="O61" s="475"/>
      <c r="P61" s="473"/>
      <c r="Q61" s="474"/>
      <c r="R61" s="474"/>
      <c r="S61" s="474"/>
      <c r="T61" s="474"/>
      <c r="U61" s="475"/>
      <c r="V61" s="473"/>
      <c r="W61" s="474"/>
      <c r="X61" s="474"/>
      <c r="Y61" s="474"/>
      <c r="Z61" s="474"/>
      <c r="AA61" s="475"/>
      <c r="AB61" s="473"/>
      <c r="AC61" s="474"/>
      <c r="AD61" s="474"/>
      <c r="AE61" s="474"/>
      <c r="AF61" s="474"/>
      <c r="AG61" s="474"/>
      <c r="AH61" s="473"/>
      <c r="AI61" s="502"/>
      <c r="AJ61" s="502"/>
      <c r="AK61" s="502"/>
      <c r="AL61" s="475"/>
    </row>
    <row r="62" spans="2:38" ht="15" customHeight="1">
      <c r="J62" s="473"/>
      <c r="K62" s="474"/>
      <c r="L62" s="474"/>
      <c r="M62" s="474"/>
      <c r="N62" s="474"/>
      <c r="O62" s="475"/>
      <c r="P62" s="473"/>
      <c r="Q62" s="474"/>
      <c r="R62" s="474"/>
      <c r="S62" s="474"/>
      <c r="T62" s="474"/>
      <c r="U62" s="475"/>
      <c r="V62" s="473"/>
      <c r="W62" s="474"/>
      <c r="X62" s="474"/>
      <c r="Y62" s="474"/>
      <c r="Z62" s="474"/>
      <c r="AA62" s="475"/>
      <c r="AB62" s="473"/>
      <c r="AC62" s="474"/>
      <c r="AD62" s="474"/>
      <c r="AE62" s="474"/>
      <c r="AF62" s="474"/>
      <c r="AG62" s="474"/>
      <c r="AH62" s="473"/>
      <c r="AI62" s="502"/>
      <c r="AJ62" s="502"/>
      <c r="AK62" s="502"/>
      <c r="AL62" s="475"/>
    </row>
    <row r="63" spans="2:38" ht="28.5" customHeight="1" thickBot="1">
      <c r="J63" s="476"/>
      <c r="K63" s="477"/>
      <c r="L63" s="477"/>
      <c r="M63" s="477"/>
      <c r="N63" s="477"/>
      <c r="O63" s="478"/>
      <c r="P63" s="476"/>
      <c r="Q63" s="477"/>
      <c r="R63" s="477"/>
      <c r="S63" s="477"/>
      <c r="T63" s="477"/>
      <c r="U63" s="478"/>
      <c r="V63" s="476"/>
      <c r="W63" s="477"/>
      <c r="X63" s="477"/>
      <c r="Y63" s="477"/>
      <c r="Z63" s="477"/>
      <c r="AA63" s="478"/>
      <c r="AB63" s="476"/>
      <c r="AC63" s="477"/>
      <c r="AD63" s="477"/>
      <c r="AE63" s="477"/>
      <c r="AF63" s="477"/>
      <c r="AG63" s="477"/>
      <c r="AH63" s="476"/>
      <c r="AI63" s="477"/>
      <c r="AJ63" s="477"/>
      <c r="AK63" s="477"/>
      <c r="AL63" s="478"/>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36" customWidth="1"/>
    <col min="8" max="8" width="11.42578125" style="136"/>
    <col min="9" max="9" width="18.28515625" style="136" customWidth="1"/>
    <col min="10" max="12" width="11.42578125" style="136"/>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6" t="s">
        <v>23</v>
      </c>
      <c r="H1" s="136" t="s">
        <v>15</v>
      </c>
    </row>
    <row r="4" spans="2:26">
      <c r="B4" t="s">
        <v>220</v>
      </c>
      <c r="C4" t="s">
        <v>166</v>
      </c>
      <c r="F4" t="s">
        <v>52</v>
      </c>
      <c r="G4" s="135" t="s">
        <v>245</v>
      </c>
      <c r="H4" s="135">
        <v>0.2</v>
      </c>
      <c r="I4" s="135"/>
      <c r="K4" s="135"/>
      <c r="Q4" t="s">
        <v>246</v>
      </c>
      <c r="R4" s="135">
        <v>0.5</v>
      </c>
      <c r="S4" s="136" t="s">
        <v>111</v>
      </c>
      <c r="T4" s="135">
        <v>0.3</v>
      </c>
      <c r="U4" s="136" t="s">
        <v>124</v>
      </c>
      <c r="V4" s="135">
        <v>0.4</v>
      </c>
      <c r="W4" s="136" t="s">
        <v>127</v>
      </c>
    </row>
    <row r="5" spans="2:26">
      <c r="B5" t="s">
        <v>221</v>
      </c>
      <c r="C5" t="s">
        <v>166</v>
      </c>
      <c r="F5" t="s">
        <v>53</v>
      </c>
      <c r="G5" s="135" t="s">
        <v>245</v>
      </c>
      <c r="H5" s="135">
        <v>0.2</v>
      </c>
      <c r="I5" s="135"/>
      <c r="K5" s="135"/>
      <c r="Q5" t="s">
        <v>247</v>
      </c>
      <c r="R5" s="135">
        <v>0.45</v>
      </c>
      <c r="S5" s="136" t="s">
        <v>111</v>
      </c>
      <c r="T5" s="135">
        <v>0.36</v>
      </c>
      <c r="U5" s="136" t="s">
        <v>124</v>
      </c>
      <c r="V5" s="135">
        <v>0.4</v>
      </c>
      <c r="W5" s="136" t="s">
        <v>127</v>
      </c>
    </row>
    <row r="6" spans="2:26">
      <c r="B6" t="s">
        <v>222</v>
      </c>
      <c r="C6" t="s">
        <v>127</v>
      </c>
      <c r="F6" t="s">
        <v>54</v>
      </c>
      <c r="G6" s="135" t="s">
        <v>113</v>
      </c>
      <c r="H6" s="135">
        <v>0.6</v>
      </c>
      <c r="I6" s="135" t="s">
        <v>278</v>
      </c>
      <c r="K6" s="135"/>
      <c r="Q6" t="s">
        <v>248</v>
      </c>
      <c r="R6" s="135">
        <v>0.4</v>
      </c>
      <c r="S6" s="136" t="s">
        <v>111</v>
      </c>
      <c r="T6" s="135">
        <v>0.36</v>
      </c>
      <c r="U6" s="136" t="s">
        <v>124</v>
      </c>
      <c r="V6" s="135">
        <v>0.4</v>
      </c>
      <c r="W6" s="136" t="s">
        <v>127</v>
      </c>
    </row>
    <row r="7" spans="2:26">
      <c r="B7" t="s">
        <v>223</v>
      </c>
      <c r="C7" t="s">
        <v>219</v>
      </c>
      <c r="G7" s="135"/>
      <c r="I7" s="135"/>
      <c r="K7" s="135"/>
      <c r="Q7" t="s">
        <v>249</v>
      </c>
      <c r="R7" s="135">
        <v>0.35</v>
      </c>
      <c r="S7" s="136" t="s">
        <v>113</v>
      </c>
      <c r="T7" s="135">
        <v>0.42</v>
      </c>
      <c r="U7" s="136" t="s">
        <v>124</v>
      </c>
      <c r="V7" s="135">
        <v>0.4</v>
      </c>
      <c r="W7" s="136" t="s">
        <v>127</v>
      </c>
    </row>
    <row r="8" spans="2:26">
      <c r="B8" t="s">
        <v>224</v>
      </c>
      <c r="C8" t="s">
        <v>161</v>
      </c>
      <c r="G8" s="135"/>
      <c r="I8" s="135"/>
      <c r="K8" s="135"/>
      <c r="Q8" t="s">
        <v>250</v>
      </c>
      <c r="R8" s="135">
        <v>0.35</v>
      </c>
      <c r="S8" s="136" t="s">
        <v>113</v>
      </c>
      <c r="T8" s="135">
        <v>0.6</v>
      </c>
      <c r="U8" s="136" t="s">
        <v>124</v>
      </c>
      <c r="V8" s="135">
        <v>0.26</v>
      </c>
      <c r="W8" s="136" t="s">
        <v>127</v>
      </c>
    </row>
    <row r="9" spans="2:26">
      <c r="B9" t="s">
        <v>226</v>
      </c>
      <c r="C9" t="s">
        <v>166</v>
      </c>
      <c r="G9" s="135"/>
      <c r="I9" s="135"/>
      <c r="K9" s="135"/>
      <c r="Q9" t="s">
        <v>251</v>
      </c>
      <c r="R9" s="135">
        <v>0.3</v>
      </c>
      <c r="S9" s="136" t="s">
        <v>113</v>
      </c>
      <c r="T9" s="135">
        <v>0.6</v>
      </c>
      <c r="U9" s="136" t="s">
        <v>124</v>
      </c>
      <c r="V9" s="135">
        <v>0.3</v>
      </c>
      <c r="W9" s="136" t="s">
        <v>127</v>
      </c>
    </row>
    <row r="10" spans="2:26">
      <c r="B10" t="s">
        <v>227</v>
      </c>
      <c r="C10" t="s">
        <v>127</v>
      </c>
    </row>
    <row r="11" spans="2:26">
      <c r="B11" t="s">
        <v>228</v>
      </c>
      <c r="C11" t="s">
        <v>127</v>
      </c>
      <c r="F11" t="s">
        <v>220</v>
      </c>
      <c r="G11" s="136" t="s">
        <v>110</v>
      </c>
      <c r="H11" s="135">
        <v>0.1</v>
      </c>
      <c r="I11" s="136" t="s">
        <v>245</v>
      </c>
      <c r="J11" s="135">
        <v>0.2</v>
      </c>
      <c r="K11" s="136" t="s">
        <v>166</v>
      </c>
    </row>
    <row r="12" spans="2:26">
      <c r="B12" t="s">
        <v>229</v>
      </c>
      <c r="C12" t="s">
        <v>219</v>
      </c>
      <c r="F12" t="s">
        <v>221</v>
      </c>
      <c r="G12" s="136" t="s">
        <v>110</v>
      </c>
      <c r="H12" s="135">
        <v>0.1</v>
      </c>
      <c r="I12" s="136" t="s">
        <v>124</v>
      </c>
      <c r="J12" s="135">
        <v>0.4</v>
      </c>
      <c r="K12" s="136" t="s">
        <v>166</v>
      </c>
      <c r="Q12" t="s">
        <v>14</v>
      </c>
      <c r="R12" t="s">
        <v>279</v>
      </c>
      <c r="S12" s="136" t="s">
        <v>18</v>
      </c>
      <c r="T12" t="s">
        <v>31</v>
      </c>
      <c r="U12" s="136" t="s">
        <v>32</v>
      </c>
      <c r="V12" t="s">
        <v>280</v>
      </c>
      <c r="W12" s="136" t="s">
        <v>15</v>
      </c>
      <c r="X12" t="s">
        <v>23</v>
      </c>
      <c r="Y12" s="136" t="s">
        <v>15</v>
      </c>
      <c r="Z12" t="s">
        <v>281</v>
      </c>
    </row>
    <row r="13" spans="2:26">
      <c r="B13" t="s">
        <v>230</v>
      </c>
      <c r="C13" t="s">
        <v>161</v>
      </c>
      <c r="F13" t="s">
        <v>222</v>
      </c>
      <c r="G13" s="136" t="s">
        <v>110</v>
      </c>
      <c r="H13" s="135">
        <v>0.1</v>
      </c>
      <c r="I13" s="136" t="s">
        <v>127</v>
      </c>
      <c r="J13" s="135">
        <v>0.6</v>
      </c>
      <c r="K13" s="136" t="s">
        <v>127</v>
      </c>
      <c r="Q13" t="s">
        <v>110</v>
      </c>
      <c r="R13" t="s">
        <v>245</v>
      </c>
      <c r="S13" t="s">
        <v>166</v>
      </c>
      <c r="T13" t="s">
        <v>52</v>
      </c>
      <c r="U13" t="s">
        <v>56</v>
      </c>
      <c r="V13" t="s">
        <v>110</v>
      </c>
      <c r="W13" s="134">
        <v>0.1</v>
      </c>
      <c r="X13" t="s">
        <v>245</v>
      </c>
      <c r="Y13" s="134">
        <v>0.2</v>
      </c>
      <c r="Z13" t="s">
        <v>166</v>
      </c>
    </row>
    <row r="14" spans="2:26">
      <c r="B14" t="s">
        <v>231</v>
      </c>
      <c r="C14" t="s">
        <v>127</v>
      </c>
      <c r="F14" t="s">
        <v>223</v>
      </c>
      <c r="G14" s="136" t="s">
        <v>110</v>
      </c>
      <c r="H14" s="135">
        <v>0.1</v>
      </c>
      <c r="I14" s="136" t="s">
        <v>130</v>
      </c>
      <c r="J14" s="135">
        <v>0.8</v>
      </c>
      <c r="K14" s="136" t="s">
        <v>163</v>
      </c>
      <c r="Q14" t="s">
        <v>110</v>
      </c>
      <c r="R14" t="s">
        <v>124</v>
      </c>
      <c r="S14" t="s">
        <v>166</v>
      </c>
      <c r="T14" t="s">
        <v>52</v>
      </c>
      <c r="U14" t="s">
        <v>56</v>
      </c>
      <c r="V14" t="s">
        <v>110</v>
      </c>
      <c r="W14" s="134">
        <v>0.1</v>
      </c>
      <c r="X14" t="s">
        <v>124</v>
      </c>
      <c r="Y14" s="134">
        <v>0.4</v>
      </c>
      <c r="Z14" t="s">
        <v>166</v>
      </c>
    </row>
    <row r="15" spans="2:26">
      <c r="B15" t="s">
        <v>225</v>
      </c>
      <c r="C15" t="s">
        <v>127</v>
      </c>
      <c r="F15" t="s">
        <v>224</v>
      </c>
      <c r="G15" s="136" t="s">
        <v>110</v>
      </c>
      <c r="H15" s="135">
        <v>0.1</v>
      </c>
      <c r="I15" s="136" t="s">
        <v>132</v>
      </c>
      <c r="J15" s="135">
        <v>1</v>
      </c>
      <c r="K15" s="136" t="s">
        <v>161</v>
      </c>
      <c r="Q15" t="s">
        <v>110</v>
      </c>
      <c r="R15" t="s">
        <v>127</v>
      </c>
      <c r="S15" t="s">
        <v>127</v>
      </c>
      <c r="T15" t="s">
        <v>52</v>
      </c>
      <c r="U15" t="s">
        <v>56</v>
      </c>
      <c r="V15" t="s">
        <v>110</v>
      </c>
      <c r="W15" s="134">
        <v>0.1</v>
      </c>
      <c r="X15" t="s">
        <v>127</v>
      </c>
      <c r="Y15" s="134">
        <v>0.6</v>
      </c>
      <c r="Z15" t="s">
        <v>127</v>
      </c>
    </row>
    <row r="16" spans="2:26">
      <c r="B16" t="s">
        <v>241</v>
      </c>
      <c r="C16" t="s">
        <v>127</v>
      </c>
      <c r="F16" t="s">
        <v>226</v>
      </c>
      <c r="G16" s="136" t="s">
        <v>110</v>
      </c>
      <c r="H16" s="135">
        <v>0.2</v>
      </c>
      <c r="I16" s="136" t="s">
        <v>245</v>
      </c>
      <c r="J16" s="135">
        <v>0.2</v>
      </c>
      <c r="K16" s="136" t="s">
        <v>166</v>
      </c>
      <c r="T16" t="s">
        <v>52</v>
      </c>
      <c r="U16" t="s">
        <v>56</v>
      </c>
    </row>
    <row r="17" spans="2:21">
      <c r="B17" t="s">
        <v>232</v>
      </c>
      <c r="C17" t="s">
        <v>219</v>
      </c>
      <c r="F17" t="s">
        <v>227</v>
      </c>
      <c r="G17" s="136" t="s">
        <v>110</v>
      </c>
      <c r="H17" s="135">
        <v>0.2</v>
      </c>
      <c r="I17" s="136" t="s">
        <v>124</v>
      </c>
      <c r="J17" s="135">
        <v>0.4</v>
      </c>
      <c r="K17" s="136" t="s">
        <v>166</v>
      </c>
      <c r="R17" s="135">
        <v>0.5</v>
      </c>
      <c r="S17" s="134">
        <v>0.5</v>
      </c>
      <c r="T17" t="s">
        <v>52</v>
      </c>
      <c r="U17" t="s">
        <v>56</v>
      </c>
    </row>
    <row r="18" spans="2:21">
      <c r="B18" t="s">
        <v>233</v>
      </c>
      <c r="C18" t="s">
        <v>161</v>
      </c>
      <c r="F18" t="s">
        <v>228</v>
      </c>
      <c r="G18" s="136" t="s">
        <v>110</v>
      </c>
      <c r="H18" s="135">
        <v>0.2</v>
      </c>
      <c r="I18" s="136" t="s">
        <v>127</v>
      </c>
      <c r="J18" s="135">
        <v>0.6</v>
      </c>
      <c r="K18" s="136" t="s">
        <v>127</v>
      </c>
      <c r="R18" s="135">
        <v>0.45</v>
      </c>
      <c r="S18" s="134">
        <v>0.35</v>
      </c>
      <c r="T18" t="s">
        <v>52</v>
      </c>
      <c r="U18" t="s">
        <v>56</v>
      </c>
    </row>
    <row r="19" spans="2:21">
      <c r="B19" t="s">
        <v>234</v>
      </c>
      <c r="C19" t="s">
        <v>127</v>
      </c>
      <c r="F19" t="s">
        <v>229</v>
      </c>
      <c r="G19" s="136" t="s">
        <v>110</v>
      </c>
      <c r="H19" s="135">
        <v>0.2</v>
      </c>
      <c r="I19" s="136" t="s">
        <v>130</v>
      </c>
      <c r="J19" s="135">
        <v>0.8</v>
      </c>
      <c r="K19" s="136" t="s">
        <v>163</v>
      </c>
      <c r="R19" s="135">
        <v>0.4</v>
      </c>
      <c r="T19" t="s">
        <v>52</v>
      </c>
      <c r="U19" t="s">
        <v>56</v>
      </c>
    </row>
    <row r="20" spans="2:21">
      <c r="B20" t="s">
        <v>235</v>
      </c>
      <c r="C20" t="s">
        <v>127</v>
      </c>
      <c r="F20" t="s">
        <v>230</v>
      </c>
      <c r="G20" s="136" t="s">
        <v>110</v>
      </c>
      <c r="H20" s="135">
        <v>0.2</v>
      </c>
      <c r="I20" s="136" t="s">
        <v>132</v>
      </c>
      <c r="J20" s="135">
        <v>1</v>
      </c>
      <c r="K20" s="136" t="s">
        <v>161</v>
      </c>
      <c r="R20" s="135">
        <v>0.35</v>
      </c>
      <c r="T20" t="s">
        <v>52</v>
      </c>
      <c r="U20" t="s">
        <v>56</v>
      </c>
    </row>
    <row r="21" spans="2:21">
      <c r="B21" t="s">
        <v>236</v>
      </c>
      <c r="C21" t="s">
        <v>219</v>
      </c>
      <c r="F21" t="s">
        <v>231</v>
      </c>
      <c r="G21" s="136" t="s">
        <v>111</v>
      </c>
      <c r="H21" s="135">
        <v>0.3</v>
      </c>
      <c r="I21" s="136" t="s">
        <v>245</v>
      </c>
      <c r="J21" s="135">
        <v>0.2</v>
      </c>
      <c r="K21" s="136" t="s">
        <v>166</v>
      </c>
      <c r="R21" s="135">
        <v>0.35</v>
      </c>
      <c r="T21" t="s">
        <v>52</v>
      </c>
      <c r="U21" t="s">
        <v>56</v>
      </c>
    </row>
    <row r="22" spans="2:21">
      <c r="B22" t="s">
        <v>237</v>
      </c>
      <c r="C22" t="s">
        <v>219</v>
      </c>
      <c r="F22" t="s">
        <v>225</v>
      </c>
      <c r="G22" s="136" t="s">
        <v>111</v>
      </c>
      <c r="H22" s="135">
        <v>0.3</v>
      </c>
      <c r="I22" s="136" t="s">
        <v>124</v>
      </c>
      <c r="J22" s="135">
        <v>0.4</v>
      </c>
      <c r="K22" s="136" t="s">
        <v>127</v>
      </c>
      <c r="R22" s="135">
        <v>0.3</v>
      </c>
      <c r="T22" t="s">
        <v>52</v>
      </c>
      <c r="U22" t="s">
        <v>56</v>
      </c>
    </row>
    <row r="23" spans="2:21">
      <c r="B23" t="s">
        <v>238</v>
      </c>
      <c r="C23" t="s">
        <v>161</v>
      </c>
      <c r="F23" t="s">
        <v>241</v>
      </c>
      <c r="G23" s="136" t="s">
        <v>111</v>
      </c>
      <c r="H23" s="135">
        <v>0.3</v>
      </c>
      <c r="I23" s="136" t="s">
        <v>127</v>
      </c>
      <c r="J23" s="135">
        <v>0.6</v>
      </c>
      <c r="K23" s="136" t="s">
        <v>127</v>
      </c>
      <c r="T23" t="s">
        <v>52</v>
      </c>
      <c r="U23" t="s">
        <v>56</v>
      </c>
    </row>
    <row r="24" spans="2:21">
      <c r="B24" t="s">
        <v>286</v>
      </c>
      <c r="C24" t="s">
        <v>219</v>
      </c>
      <c r="F24" t="s">
        <v>232</v>
      </c>
      <c r="G24" s="136" t="s">
        <v>111</v>
      </c>
      <c r="H24" s="135">
        <v>0.3</v>
      </c>
      <c r="I24" s="136" t="s">
        <v>130</v>
      </c>
      <c r="J24" s="135">
        <v>0.8</v>
      </c>
      <c r="K24" s="136" t="s">
        <v>163</v>
      </c>
      <c r="T24" t="s">
        <v>52</v>
      </c>
      <c r="U24" t="s">
        <v>56</v>
      </c>
    </row>
    <row r="25" spans="2:21">
      <c r="B25" t="s">
        <v>287</v>
      </c>
      <c r="C25" t="s">
        <v>219</v>
      </c>
      <c r="F25" t="s">
        <v>233</v>
      </c>
      <c r="G25" s="136" t="s">
        <v>111</v>
      </c>
      <c r="H25" s="135">
        <v>0.3</v>
      </c>
      <c r="I25" s="136" t="s">
        <v>132</v>
      </c>
      <c r="J25" s="135">
        <v>1</v>
      </c>
      <c r="K25" s="136" t="s">
        <v>161</v>
      </c>
    </row>
    <row r="26" spans="2:21">
      <c r="B26" t="s">
        <v>288</v>
      </c>
      <c r="C26" t="s">
        <v>219</v>
      </c>
      <c r="F26" t="s">
        <v>234</v>
      </c>
      <c r="G26" s="136" t="s">
        <v>111</v>
      </c>
      <c r="H26" s="135">
        <v>0.4</v>
      </c>
      <c r="I26" s="136" t="s">
        <v>245</v>
      </c>
      <c r="J26" s="135">
        <v>0.2</v>
      </c>
      <c r="K26" s="136" t="s">
        <v>166</v>
      </c>
    </row>
    <row r="27" spans="2:21">
      <c r="B27" t="s">
        <v>289</v>
      </c>
      <c r="C27" t="s">
        <v>219</v>
      </c>
      <c r="F27" t="s">
        <v>235</v>
      </c>
      <c r="G27" s="136" t="s">
        <v>111</v>
      </c>
      <c r="H27" s="135">
        <v>0.4</v>
      </c>
      <c r="I27" s="136" t="s">
        <v>124</v>
      </c>
      <c r="J27" s="135">
        <v>0.4</v>
      </c>
      <c r="K27" s="136" t="s">
        <v>127</v>
      </c>
    </row>
    <row r="28" spans="2:21">
      <c r="B28" t="s">
        <v>290</v>
      </c>
      <c r="C28" t="s">
        <v>161</v>
      </c>
      <c r="F28" t="s">
        <v>236</v>
      </c>
      <c r="G28" s="136" t="s">
        <v>111</v>
      </c>
      <c r="H28" s="135">
        <v>0.4</v>
      </c>
      <c r="I28" s="136" t="s">
        <v>127</v>
      </c>
      <c r="J28" s="135">
        <v>0.6</v>
      </c>
      <c r="K28" s="136" t="s">
        <v>127</v>
      </c>
    </row>
    <row r="29" spans="2:21">
      <c r="F29" t="s">
        <v>237</v>
      </c>
      <c r="G29" s="136" t="s">
        <v>111</v>
      </c>
      <c r="H29" s="135">
        <v>0.4</v>
      </c>
      <c r="I29" s="136" t="s">
        <v>130</v>
      </c>
      <c r="J29" s="135">
        <v>0.8</v>
      </c>
      <c r="K29" s="136" t="s">
        <v>163</v>
      </c>
    </row>
    <row r="30" spans="2:21">
      <c r="F30" t="s">
        <v>238</v>
      </c>
      <c r="G30" s="136" t="s">
        <v>111</v>
      </c>
      <c r="H30" s="135">
        <v>0.4</v>
      </c>
      <c r="I30" s="136" t="s">
        <v>132</v>
      </c>
      <c r="J30" s="135">
        <v>1</v>
      </c>
      <c r="K30" s="136" t="s">
        <v>161</v>
      </c>
    </row>
    <row r="31" spans="2:21">
      <c r="F31" t="s">
        <v>239</v>
      </c>
      <c r="G31" s="136" t="s">
        <v>113</v>
      </c>
      <c r="H31" s="135">
        <v>0.5</v>
      </c>
      <c r="I31" s="136" t="s">
        <v>245</v>
      </c>
      <c r="J31" s="135">
        <v>0.2</v>
      </c>
      <c r="K31" s="136" t="s">
        <v>127</v>
      </c>
    </row>
    <row r="32" spans="2:21">
      <c r="F32" t="s">
        <v>240</v>
      </c>
      <c r="G32" s="136" t="s">
        <v>113</v>
      </c>
      <c r="H32" s="135">
        <v>0.5</v>
      </c>
      <c r="I32" s="136" t="s">
        <v>124</v>
      </c>
      <c r="J32" s="135">
        <v>0.4</v>
      </c>
      <c r="K32" s="136" t="s">
        <v>127</v>
      </c>
    </row>
    <row r="33" spans="6:11">
      <c r="F33" t="s">
        <v>242</v>
      </c>
      <c r="G33" s="136" t="s">
        <v>113</v>
      </c>
      <c r="H33" s="135">
        <v>0.5</v>
      </c>
      <c r="I33" s="136" t="s">
        <v>127</v>
      </c>
      <c r="J33" s="135">
        <v>0.6</v>
      </c>
      <c r="K33" s="136" t="s">
        <v>127</v>
      </c>
    </row>
    <row r="34" spans="6:11">
      <c r="F34" t="s">
        <v>244</v>
      </c>
      <c r="G34" s="136" t="s">
        <v>113</v>
      </c>
      <c r="H34" s="135">
        <v>0.5</v>
      </c>
      <c r="I34" s="136" t="s">
        <v>130</v>
      </c>
      <c r="J34" s="135">
        <v>0.8</v>
      </c>
      <c r="K34" s="136" t="s">
        <v>163</v>
      </c>
    </row>
    <row r="35" spans="6:11">
      <c r="F35" t="s">
        <v>243</v>
      </c>
      <c r="G35" s="136" t="s">
        <v>113</v>
      </c>
      <c r="H35" s="135">
        <v>0.5</v>
      </c>
      <c r="I35" s="136" t="s">
        <v>132</v>
      </c>
      <c r="J35" s="135">
        <v>1</v>
      </c>
      <c r="K35" s="136" t="s">
        <v>161</v>
      </c>
    </row>
    <row r="37" spans="6:11" ht="45">
      <c r="G37" s="137" t="s">
        <v>253</v>
      </c>
    </row>
    <row r="38" spans="6:11" ht="105">
      <c r="G38" s="137" t="s">
        <v>254</v>
      </c>
    </row>
    <row r="39" spans="6:11" ht="75">
      <c r="G39" s="137" t="s">
        <v>255</v>
      </c>
    </row>
    <row r="40" spans="6:11" ht="75">
      <c r="G40" s="137" t="s">
        <v>256</v>
      </c>
    </row>
    <row r="41" spans="6:11" ht="75">
      <c r="G41" s="137" t="s">
        <v>257</v>
      </c>
    </row>
    <row r="42" spans="6:11" ht="45">
      <c r="G42" s="137" t="s">
        <v>258</v>
      </c>
    </row>
    <row r="43" spans="6:11" ht="105">
      <c r="G43" s="137" t="s">
        <v>259</v>
      </c>
    </row>
    <row r="44" spans="6:11" ht="75">
      <c r="G44" s="137" t="s">
        <v>260</v>
      </c>
    </row>
    <row r="45" spans="6:11" ht="75">
      <c r="G45" s="137" t="s">
        <v>261</v>
      </c>
    </row>
    <row r="46" spans="6:11" ht="75">
      <c r="G46" s="137" t="s">
        <v>262</v>
      </c>
    </row>
    <row r="47" spans="6:11" ht="45">
      <c r="G47" s="137" t="s">
        <v>263</v>
      </c>
    </row>
    <row r="48" spans="6:11" ht="105">
      <c r="G48" s="137" t="s">
        <v>264</v>
      </c>
    </row>
    <row r="49" spans="7:7" ht="75">
      <c r="G49" s="137" t="s">
        <v>265</v>
      </c>
    </row>
    <row r="50" spans="7:7" ht="75">
      <c r="G50" s="137" t="s">
        <v>266</v>
      </c>
    </row>
    <row r="51" spans="7:7" ht="75">
      <c r="G51" s="137" t="s">
        <v>267</v>
      </c>
    </row>
    <row r="52" spans="7:7" ht="45">
      <c r="G52" s="137" t="s">
        <v>268</v>
      </c>
    </row>
    <row r="53" spans="7:7" ht="105">
      <c r="G53" s="137" t="s">
        <v>269</v>
      </c>
    </row>
    <row r="54" spans="7:7" ht="75">
      <c r="G54" s="137" t="s">
        <v>270</v>
      </c>
    </row>
    <row r="55" spans="7:7" ht="75">
      <c r="G55" s="137" t="s">
        <v>271</v>
      </c>
    </row>
    <row r="56" spans="7:7" ht="75">
      <c r="G56" s="137" t="s">
        <v>272</v>
      </c>
    </row>
    <row r="57" spans="7:7" ht="45">
      <c r="G57" s="137" t="s">
        <v>273</v>
      </c>
    </row>
    <row r="58" spans="7:7" ht="105">
      <c r="G58" s="137" t="s">
        <v>274</v>
      </c>
    </row>
    <row r="59" spans="7:7" ht="75">
      <c r="G59" s="137" t="s">
        <v>275</v>
      </c>
    </row>
    <row r="60" spans="7:7" ht="75">
      <c r="G60" s="137" t="s">
        <v>276</v>
      </c>
    </row>
    <row r="61" spans="7:7" ht="75">
      <c r="G61" s="137" t="s">
        <v>277</v>
      </c>
    </row>
  </sheetData>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292</v>
      </c>
    </row>
    <row r="3" spans="2:11" ht="30">
      <c r="B3" t="s">
        <v>40</v>
      </c>
      <c r="C3" s="82" t="s">
        <v>41</v>
      </c>
      <c r="D3" s="5" t="s">
        <v>47</v>
      </c>
      <c r="E3" t="s">
        <v>52</v>
      </c>
      <c r="F3" t="s">
        <v>56</v>
      </c>
      <c r="G3" t="s">
        <v>59</v>
      </c>
      <c r="H3" t="s">
        <v>62</v>
      </c>
      <c r="I3" t="s">
        <v>65</v>
      </c>
      <c r="J3" t="s">
        <v>176</v>
      </c>
      <c r="K3" t="s">
        <v>293</v>
      </c>
    </row>
    <row r="4" spans="2:11" ht="75">
      <c r="B4" s="154" t="s">
        <v>298</v>
      </c>
      <c r="C4" t="s">
        <v>42</v>
      </c>
      <c r="D4" s="5" t="s">
        <v>48</v>
      </c>
      <c r="E4" t="s">
        <v>53</v>
      </c>
      <c r="F4" t="s">
        <v>57</v>
      </c>
      <c r="G4" t="s">
        <v>60</v>
      </c>
      <c r="H4" t="s">
        <v>63</v>
      </c>
      <c r="I4" t="s">
        <v>66</v>
      </c>
      <c r="J4" t="s">
        <v>177</v>
      </c>
      <c r="K4" t="s">
        <v>294</v>
      </c>
    </row>
    <row r="5" spans="2:11" ht="60">
      <c r="B5" s="154" t="s">
        <v>311</v>
      </c>
      <c r="C5" t="s">
        <v>43</v>
      </c>
      <c r="D5" s="5" t="s">
        <v>129</v>
      </c>
      <c r="E5" t="s">
        <v>54</v>
      </c>
      <c r="K5" t="s">
        <v>295</v>
      </c>
    </row>
    <row r="6" spans="2:11" ht="45">
      <c r="B6" s="154" t="s">
        <v>297</v>
      </c>
      <c r="C6" t="s">
        <v>44</v>
      </c>
      <c r="D6" s="5" t="s">
        <v>313</v>
      </c>
      <c r="K6" t="s">
        <v>296</v>
      </c>
    </row>
    <row r="7" spans="2:11" ht="60">
      <c r="B7" s="154" t="s">
        <v>324</v>
      </c>
      <c r="C7" t="s">
        <v>45</v>
      </c>
      <c r="D7" s="83" t="s">
        <v>50</v>
      </c>
    </row>
    <row r="8" spans="2:11" ht="30">
      <c r="B8" s="154" t="s">
        <v>397</v>
      </c>
      <c r="C8" t="s">
        <v>312</v>
      </c>
      <c r="D8" s="143" t="s">
        <v>304</v>
      </c>
    </row>
    <row r="9" spans="2:11" ht="30">
      <c r="B9" s="154" t="s">
        <v>398</v>
      </c>
      <c r="C9" t="s">
        <v>174</v>
      </c>
      <c r="D9" s="143" t="s">
        <v>305</v>
      </c>
    </row>
    <row r="10" spans="2:11" ht="30">
      <c r="C10" t="s">
        <v>359</v>
      </c>
      <c r="D10" s="143" t="s">
        <v>306</v>
      </c>
    </row>
    <row r="11" spans="2:11" ht="30">
      <c r="D11" s="143" t="s">
        <v>307</v>
      </c>
    </row>
    <row r="12" spans="2:11" ht="30">
      <c r="D12" s="143" t="s">
        <v>308</v>
      </c>
    </row>
    <row r="13" spans="2:11" ht="30">
      <c r="D13" s="142" t="s">
        <v>299</v>
      </c>
    </row>
    <row r="14" spans="2:11" ht="30">
      <c r="D14" s="142" t="s">
        <v>300</v>
      </c>
    </row>
    <row r="15" spans="2:11" ht="30">
      <c r="D15" s="142" t="s">
        <v>301</v>
      </c>
    </row>
    <row r="16" spans="2:11" ht="30">
      <c r="D16" s="142" t="s">
        <v>302</v>
      </c>
    </row>
    <row r="17" spans="4:4" ht="30">
      <c r="D17" s="142" t="s">
        <v>303</v>
      </c>
    </row>
    <row r="18" spans="4:4" ht="60">
      <c r="D18" s="82" t="s">
        <v>394</v>
      </c>
    </row>
    <row r="19" spans="4:4" ht="60">
      <c r="D19" s="82" t="s">
        <v>395</v>
      </c>
    </row>
    <row r="20" spans="4:4" ht="30">
      <c r="D20" s="164" t="s">
        <v>316</v>
      </c>
    </row>
    <row r="21" spans="4:4" ht="30">
      <c r="D21" s="164" t="s">
        <v>320</v>
      </c>
    </row>
    <row r="22" spans="4:4" ht="30">
      <c r="D22" s="164" t="s">
        <v>321</v>
      </c>
    </row>
    <row r="23" spans="4:4" ht="30">
      <c r="D23" s="164" t="s">
        <v>322</v>
      </c>
    </row>
    <row r="24" spans="4:4" ht="45">
      <c r="D24" s="164" t="s">
        <v>323</v>
      </c>
    </row>
    <row r="25" spans="4:4" ht="45">
      <c r="D25" s="164" t="s">
        <v>314</v>
      </c>
    </row>
    <row r="26" spans="4:4" ht="60">
      <c r="D26" s="164" t="s">
        <v>315</v>
      </c>
    </row>
    <row r="27" spans="4:4" ht="45">
      <c r="D27" s="164" t="s">
        <v>332</v>
      </c>
    </row>
    <row r="28" spans="4:4" ht="45">
      <c r="D28" s="164" t="s">
        <v>333</v>
      </c>
    </row>
    <row r="29" spans="4:4" ht="45">
      <c r="D29" s="164" t="s">
        <v>334</v>
      </c>
    </row>
    <row r="30" spans="4:4" ht="45">
      <c r="D30" s="164" t="s">
        <v>331</v>
      </c>
    </row>
    <row r="31" spans="4:4" ht="45">
      <c r="D31" s="164" t="s">
        <v>335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59"/>
  <sheetViews>
    <sheetView topLeftCell="L7" zoomScale="80" zoomScaleNormal="80" workbookViewId="0">
      <selection activeCell="T10" sqref="T10:T14"/>
    </sheetView>
  </sheetViews>
  <sheetFormatPr baseColWidth="10" defaultColWidth="11.42578125" defaultRowHeight="15"/>
  <cols>
    <col min="1" max="2" width="18.42578125" style="82" customWidth="1"/>
    <col min="3" max="3" width="15.5703125" customWidth="1"/>
    <col min="4" max="4" width="36.42578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customWidth="1"/>
    <col min="14" max="14" width="18.28515625" customWidth="1"/>
    <col min="15" max="15" width="48.5703125" customWidth="1"/>
    <col min="16" max="16" width="16.5703125" customWidth="1"/>
    <col min="17" max="17" width="14.28515625" style="262" customWidth="1"/>
    <col min="18" max="18" width="17.85546875" customWidth="1"/>
    <col min="19" max="19" width="15.140625" customWidth="1"/>
    <col min="20" max="20" width="82.140625" customWidth="1"/>
    <col min="21" max="176" width="11.42578125" style="121"/>
  </cols>
  <sheetData>
    <row r="1" spans="1:278" s="156" customFormat="1" ht="16.5" customHeight="1">
      <c r="A1" s="437"/>
      <c r="B1" s="438"/>
      <c r="C1" s="438"/>
      <c r="D1" s="567" t="s">
        <v>378</v>
      </c>
      <c r="E1" s="567"/>
      <c r="F1" s="567"/>
      <c r="G1" s="567"/>
      <c r="H1" s="567"/>
      <c r="I1" s="567"/>
      <c r="J1" s="567"/>
      <c r="K1" s="567"/>
      <c r="L1" s="567"/>
      <c r="M1" s="567"/>
      <c r="N1" s="567"/>
      <c r="O1" s="567"/>
      <c r="P1" s="567"/>
      <c r="Q1" s="568"/>
      <c r="R1" s="429" t="s">
        <v>67</v>
      </c>
      <c r="S1" s="429"/>
      <c r="T1" s="429"/>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39"/>
      <c r="B2" s="440"/>
      <c r="C2" s="440"/>
      <c r="D2" s="569"/>
      <c r="E2" s="569"/>
      <c r="F2" s="569"/>
      <c r="G2" s="569"/>
      <c r="H2" s="569"/>
      <c r="I2" s="569"/>
      <c r="J2" s="569"/>
      <c r="K2" s="569"/>
      <c r="L2" s="569"/>
      <c r="M2" s="569"/>
      <c r="N2" s="569"/>
      <c r="O2" s="569"/>
      <c r="P2" s="569"/>
      <c r="Q2" s="570"/>
      <c r="R2" s="429"/>
      <c r="S2" s="429"/>
      <c r="T2" s="429"/>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212"/>
      <c r="D3" s="569"/>
      <c r="E3" s="569"/>
      <c r="F3" s="569"/>
      <c r="G3" s="569"/>
      <c r="H3" s="569"/>
      <c r="I3" s="569"/>
      <c r="J3" s="569"/>
      <c r="K3" s="569"/>
      <c r="L3" s="569"/>
      <c r="M3" s="569"/>
      <c r="N3" s="569"/>
      <c r="O3" s="569"/>
      <c r="P3" s="569"/>
      <c r="Q3" s="570"/>
      <c r="R3" s="429"/>
      <c r="S3" s="429"/>
      <c r="T3" s="429"/>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30" t="s">
        <v>0</v>
      </c>
      <c r="B4" s="431"/>
      <c r="C4" s="432"/>
      <c r="D4" s="433" t="str">
        <f>'Mapa Final'!D4</f>
        <v>Gestión financiera y presupuestal</v>
      </c>
      <c r="E4" s="434"/>
      <c r="F4" s="434"/>
      <c r="G4" s="434"/>
      <c r="H4" s="434"/>
      <c r="I4" s="434"/>
      <c r="J4" s="434"/>
      <c r="K4" s="434"/>
      <c r="L4" s="434"/>
      <c r="M4" s="434"/>
      <c r="N4" s="435"/>
      <c r="O4" s="436"/>
      <c r="P4" s="436"/>
      <c r="Q4" s="436"/>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30" t="s">
        <v>1</v>
      </c>
      <c r="B5" s="431"/>
      <c r="C5" s="432"/>
      <c r="D5" s="441"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42"/>
      <c r="F5" s="442"/>
      <c r="G5" s="442"/>
      <c r="H5" s="442"/>
      <c r="I5" s="442"/>
      <c r="J5" s="442"/>
      <c r="K5" s="442"/>
      <c r="L5" s="442"/>
      <c r="M5" s="442"/>
      <c r="N5" s="443"/>
      <c r="O5" s="1"/>
      <c r="P5" s="1"/>
      <c r="Q5" s="263"/>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30" t="s">
        <v>2</v>
      </c>
      <c r="B6" s="431"/>
      <c r="C6" s="432"/>
      <c r="D6" s="441" t="str">
        <f>'Mapa Final'!D6</f>
        <v xml:space="preserve">Nivel Central </v>
      </c>
      <c r="E6" s="442"/>
      <c r="F6" s="442"/>
      <c r="G6" s="442"/>
      <c r="H6" s="442"/>
      <c r="I6" s="442"/>
      <c r="J6" s="442"/>
      <c r="K6" s="442"/>
      <c r="L6" s="442"/>
      <c r="M6" s="442"/>
      <c r="N6" s="443"/>
      <c r="O6" s="1"/>
      <c r="P6" s="1"/>
      <c r="Q6" s="263"/>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40.5" customHeight="1" thickTop="1" thickBot="1">
      <c r="A7" s="562" t="s">
        <v>360</v>
      </c>
      <c r="B7" s="563"/>
      <c r="C7" s="563"/>
      <c r="D7" s="563"/>
      <c r="E7" s="563"/>
      <c r="F7" s="564"/>
      <c r="G7" s="200"/>
      <c r="H7" s="565" t="s">
        <v>361</v>
      </c>
      <c r="I7" s="565"/>
      <c r="J7" s="565"/>
      <c r="K7" s="565" t="s">
        <v>362</v>
      </c>
      <c r="L7" s="565"/>
      <c r="M7" s="565"/>
      <c r="N7" s="566" t="s">
        <v>363</v>
      </c>
      <c r="O7" s="571" t="s">
        <v>364</v>
      </c>
      <c r="P7" s="573" t="s">
        <v>365</v>
      </c>
      <c r="Q7" s="574"/>
      <c r="R7" s="573" t="s">
        <v>366</v>
      </c>
      <c r="S7" s="574"/>
      <c r="T7" s="575" t="s">
        <v>367</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13" t="s">
        <v>10</v>
      </c>
      <c r="F8" s="213" t="s">
        <v>11</v>
      </c>
      <c r="G8" s="213" t="s">
        <v>12</v>
      </c>
      <c r="H8" s="203" t="s">
        <v>368</v>
      </c>
      <c r="I8" s="203" t="s">
        <v>38</v>
      </c>
      <c r="J8" s="203" t="s">
        <v>369</v>
      </c>
      <c r="K8" s="203" t="s">
        <v>368</v>
      </c>
      <c r="L8" s="203" t="s">
        <v>370</v>
      </c>
      <c r="M8" s="203" t="s">
        <v>369</v>
      </c>
      <c r="N8" s="566"/>
      <c r="O8" s="572"/>
      <c r="P8" s="204" t="s">
        <v>371</v>
      </c>
      <c r="Q8" s="204" t="s">
        <v>372</v>
      </c>
      <c r="R8" s="204" t="s">
        <v>373</v>
      </c>
      <c r="S8" s="204" t="s">
        <v>374</v>
      </c>
      <c r="T8" s="575"/>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57"/>
      <c r="B9" s="558"/>
      <c r="C9" s="558"/>
      <c r="D9" s="558"/>
      <c r="E9" s="558"/>
      <c r="F9" s="558"/>
      <c r="G9" s="558"/>
      <c r="H9" s="558"/>
      <c r="I9" s="558"/>
      <c r="J9" s="558"/>
      <c r="K9" s="558"/>
      <c r="L9" s="558"/>
      <c r="M9" s="558"/>
      <c r="N9" s="558"/>
      <c r="Q9" s="264"/>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39">
        <f>'Mapa Final'!A10</f>
        <v>1</v>
      </c>
      <c r="B10" s="521" t="str">
        <f>'Mapa Final'!B10</f>
        <v>Insuficiente información para elaborarlos planes financieros</v>
      </c>
      <c r="C10" s="542" t="str">
        <f>'Mapa Final'!C10</f>
        <v>Incumplimiento de las metas establecidas</v>
      </c>
      <c r="D10" s="542"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545" t="str">
        <f>'Mapa Final'!E10</f>
        <v>Falta de información</v>
      </c>
      <c r="F10" s="545"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545" t="str">
        <f>'Mapa Final'!G10</f>
        <v>Ejecución y Administración de Procesos</v>
      </c>
      <c r="H10" s="548" t="str">
        <f>'Mapa Final'!I10</f>
        <v>Muy Baja</v>
      </c>
      <c r="I10" s="551" t="str">
        <f>'Mapa Final'!L10</f>
        <v>Leve</v>
      </c>
      <c r="J10" s="530" t="str">
        <f>'Mapa Final'!N10</f>
        <v>Bajo</v>
      </c>
      <c r="K10" s="533" t="str">
        <f>'Mapa Final'!AA10</f>
        <v>Muy Baja</v>
      </c>
      <c r="L10" s="533" t="str">
        <f>'Mapa Final'!AE10</f>
        <v>Leve</v>
      </c>
      <c r="M10" s="536" t="str">
        <f>'Mapa Final'!AG10</f>
        <v>Bajo</v>
      </c>
      <c r="N10" s="533" t="str">
        <f>'Mapa Final'!AH10</f>
        <v>Evitar</v>
      </c>
      <c r="O10" s="258"/>
      <c r="P10" s="523" t="s">
        <v>179</v>
      </c>
      <c r="Q10" s="523"/>
      <c r="R10" s="526">
        <v>44470</v>
      </c>
      <c r="S10" s="526">
        <v>44926</v>
      </c>
      <c r="T10" s="559" t="s">
        <v>675</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40"/>
      <c r="B11" s="378"/>
      <c r="C11" s="543"/>
      <c r="D11" s="543"/>
      <c r="E11" s="546"/>
      <c r="F11" s="546"/>
      <c r="G11" s="546"/>
      <c r="H11" s="549"/>
      <c r="I11" s="552"/>
      <c r="J11" s="531"/>
      <c r="K11" s="534"/>
      <c r="L11" s="534"/>
      <c r="M11" s="537"/>
      <c r="N11" s="534"/>
      <c r="O11" s="259"/>
      <c r="P11" s="524"/>
      <c r="Q11" s="524"/>
      <c r="R11" s="524"/>
      <c r="S11" s="524"/>
      <c r="T11" s="560"/>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75" customHeight="1">
      <c r="A12" s="540"/>
      <c r="B12" s="378"/>
      <c r="C12" s="543"/>
      <c r="D12" s="543"/>
      <c r="E12" s="546"/>
      <c r="F12" s="546"/>
      <c r="G12" s="546"/>
      <c r="H12" s="549"/>
      <c r="I12" s="552"/>
      <c r="J12" s="531"/>
      <c r="K12" s="534"/>
      <c r="L12" s="534"/>
      <c r="M12" s="537"/>
      <c r="N12" s="534"/>
      <c r="O12" s="261" t="s">
        <v>628</v>
      </c>
      <c r="P12" s="524"/>
      <c r="Q12" s="524"/>
      <c r="R12" s="524"/>
      <c r="S12" s="524"/>
      <c r="T12" s="560"/>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65.25" customHeight="1">
      <c r="A13" s="540"/>
      <c r="B13" s="378"/>
      <c r="C13" s="543"/>
      <c r="D13" s="543"/>
      <c r="E13" s="546"/>
      <c r="F13" s="546"/>
      <c r="G13" s="546"/>
      <c r="H13" s="549"/>
      <c r="I13" s="552"/>
      <c r="J13" s="531"/>
      <c r="K13" s="534"/>
      <c r="L13" s="534"/>
      <c r="M13" s="537"/>
      <c r="N13" s="534"/>
      <c r="O13" s="261" t="s">
        <v>630</v>
      </c>
      <c r="P13" s="524"/>
      <c r="Q13" s="524"/>
      <c r="R13" s="524"/>
      <c r="S13" s="524"/>
      <c r="T13" s="560"/>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146.25" customHeight="1" thickBot="1">
      <c r="A14" s="541"/>
      <c r="B14" s="522"/>
      <c r="C14" s="544"/>
      <c r="D14" s="544"/>
      <c r="E14" s="547"/>
      <c r="F14" s="547"/>
      <c r="G14" s="547"/>
      <c r="H14" s="550"/>
      <c r="I14" s="553"/>
      <c r="J14" s="532"/>
      <c r="K14" s="535"/>
      <c r="L14" s="535"/>
      <c r="M14" s="538"/>
      <c r="N14" s="535"/>
      <c r="O14" s="261" t="s">
        <v>626</v>
      </c>
      <c r="P14" s="525"/>
      <c r="Q14" s="525"/>
      <c r="R14" s="525"/>
      <c r="S14" s="525"/>
      <c r="T14" s="561"/>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15" customHeight="1">
      <c r="A15" s="539">
        <f>'Mapa Final'!A14</f>
        <v>2</v>
      </c>
      <c r="B15" s="521" t="str">
        <f>'Mapa Final'!B14</f>
        <v>Hurto de dinero y perdida de cheques</v>
      </c>
      <c r="C15" s="542" t="str">
        <f>'Mapa Final'!C14</f>
        <v>Afectación Económica</v>
      </c>
      <c r="D15" s="542"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545" t="str">
        <f>'Mapa Final'!E14</f>
        <v>Falta de control</v>
      </c>
      <c r="F15" s="545" t="str">
        <f>'Mapa Final'!F14</f>
        <v xml:space="preserve">Pérdida de dinero o cheques en las cuentas de la Rama Judicial </v>
      </c>
      <c r="G15" s="545" t="str">
        <f>'Mapa Final'!G14</f>
        <v>Ejecución y Administración de Procesos</v>
      </c>
      <c r="H15" s="548" t="str">
        <f>'Mapa Final'!I14</f>
        <v>Muy Baja</v>
      </c>
      <c r="I15" s="551" t="str">
        <f>'Mapa Final'!L14</f>
        <v>Mayor</v>
      </c>
      <c r="J15" s="530" t="str">
        <f>'Mapa Final'!N14</f>
        <v xml:space="preserve">Alto </v>
      </c>
      <c r="K15" s="533" t="str">
        <f>'Mapa Final'!AA14</f>
        <v>Muy Baja</v>
      </c>
      <c r="L15" s="533" t="str">
        <f>'Mapa Final'!AE14</f>
        <v>Mayor</v>
      </c>
      <c r="M15" s="536" t="str">
        <f>'Mapa Final'!AG14</f>
        <v xml:space="preserve">Alto </v>
      </c>
      <c r="N15" s="533" t="str">
        <f>'Mapa Final'!AH14</f>
        <v>Evitar</v>
      </c>
      <c r="O15" s="261" t="s">
        <v>578</v>
      </c>
      <c r="P15" s="523" t="s">
        <v>179</v>
      </c>
      <c r="Q15" s="523" t="s">
        <v>179</v>
      </c>
      <c r="R15" s="526">
        <v>44197</v>
      </c>
      <c r="S15" s="526">
        <v>44561</v>
      </c>
      <c r="T15" s="527" t="s">
        <v>615</v>
      </c>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13.5" customHeight="1">
      <c r="A16" s="540"/>
      <c r="B16" s="378"/>
      <c r="C16" s="543"/>
      <c r="D16" s="543"/>
      <c r="E16" s="546"/>
      <c r="F16" s="546"/>
      <c r="G16" s="546"/>
      <c r="H16" s="549"/>
      <c r="I16" s="552"/>
      <c r="J16" s="531"/>
      <c r="K16" s="534"/>
      <c r="L16" s="534"/>
      <c r="M16" s="537"/>
      <c r="N16" s="534"/>
      <c r="O16" s="261" t="s">
        <v>579</v>
      </c>
      <c r="P16" s="524"/>
      <c r="Q16" s="524"/>
      <c r="R16" s="524"/>
      <c r="S16" s="524"/>
      <c r="T16" s="528"/>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13.5" customHeight="1">
      <c r="A17" s="540"/>
      <c r="B17" s="378"/>
      <c r="C17" s="543"/>
      <c r="D17" s="543"/>
      <c r="E17" s="546"/>
      <c r="F17" s="546"/>
      <c r="G17" s="546"/>
      <c r="H17" s="549"/>
      <c r="I17" s="552"/>
      <c r="J17" s="531"/>
      <c r="K17" s="534"/>
      <c r="L17" s="534"/>
      <c r="M17" s="537"/>
      <c r="N17" s="534"/>
      <c r="O17" s="261" t="s">
        <v>580</v>
      </c>
      <c r="P17" s="524"/>
      <c r="Q17" s="524"/>
      <c r="R17" s="524"/>
      <c r="S17" s="524"/>
      <c r="T17" s="528"/>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13.5" customHeight="1">
      <c r="A18" s="540"/>
      <c r="B18" s="378"/>
      <c r="C18" s="543"/>
      <c r="D18" s="543"/>
      <c r="E18" s="546"/>
      <c r="F18" s="546"/>
      <c r="G18" s="546"/>
      <c r="H18" s="549"/>
      <c r="I18" s="552"/>
      <c r="J18" s="531"/>
      <c r="K18" s="534"/>
      <c r="L18" s="534"/>
      <c r="M18" s="537"/>
      <c r="N18" s="534"/>
      <c r="O18" s="261" t="s">
        <v>581</v>
      </c>
      <c r="P18" s="524"/>
      <c r="Q18" s="524"/>
      <c r="R18" s="524"/>
      <c r="S18" s="524"/>
      <c r="T18" s="528"/>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41"/>
      <c r="B19" s="522"/>
      <c r="C19" s="544"/>
      <c r="D19" s="544"/>
      <c r="E19" s="547"/>
      <c r="F19" s="547"/>
      <c r="G19" s="547"/>
      <c r="H19" s="550"/>
      <c r="I19" s="553"/>
      <c r="J19" s="532"/>
      <c r="K19" s="535"/>
      <c r="L19" s="535"/>
      <c r="M19" s="538"/>
      <c r="N19" s="535"/>
      <c r="O19" s="261" t="s">
        <v>582</v>
      </c>
      <c r="P19" s="525"/>
      <c r="Q19" s="525"/>
      <c r="R19" s="525"/>
      <c r="S19" s="525"/>
      <c r="T19" s="52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ht="33.75">
      <c r="A20" s="539">
        <f>'Mapa Final'!A19</f>
        <v>3</v>
      </c>
      <c r="B20" s="521" t="str">
        <f>'Mapa Final'!B19</f>
        <v>Incumplimiento en obligaciones</v>
      </c>
      <c r="C20" s="542" t="str">
        <f>'Mapa Final'!C19</f>
        <v>Incumplimiento de las metas establecidas</v>
      </c>
      <c r="D20" s="542"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545" t="str">
        <f>'Mapa Final'!E19</f>
        <v>Falta de control</v>
      </c>
      <c r="F20" s="545" t="str">
        <f>'Mapa Final'!F19</f>
        <v xml:space="preserve">Incumplir las fechas de pago por obligaciones tributarias, planillas de seguridad social </v>
      </c>
      <c r="G20" s="545" t="str">
        <f>'Mapa Final'!G19</f>
        <v>Ejecución y Administración de Procesos</v>
      </c>
      <c r="H20" s="548" t="str">
        <f>'Mapa Final'!I19</f>
        <v>Muy Baja</v>
      </c>
      <c r="I20" s="551" t="str">
        <f>'Mapa Final'!L19</f>
        <v>Leve</v>
      </c>
      <c r="J20" s="530" t="str">
        <f>'Mapa Final'!N19</f>
        <v>Bajo</v>
      </c>
      <c r="K20" s="533" t="e">
        <f>'Mapa Final'!AA19</f>
        <v>#N/A</v>
      </c>
      <c r="L20" s="533" t="str">
        <f>'Mapa Final'!AE19</f>
        <v>Leve</v>
      </c>
      <c r="M20" s="536" t="e">
        <f>'Mapa Final'!AG19</f>
        <v>#N/A</v>
      </c>
      <c r="N20" s="533" t="str">
        <f>'Mapa Final'!AH19</f>
        <v>Evitar</v>
      </c>
      <c r="O20" s="261" t="s">
        <v>583</v>
      </c>
      <c r="P20" s="523" t="s">
        <v>179</v>
      </c>
      <c r="Q20" s="523" t="s">
        <v>179</v>
      </c>
      <c r="R20" s="526">
        <v>44197</v>
      </c>
      <c r="S20" s="526">
        <v>44561</v>
      </c>
      <c r="T20" s="527" t="s">
        <v>616</v>
      </c>
      <c r="U20" s="209"/>
      <c r="V20" s="209"/>
    </row>
    <row r="21" spans="1:176" ht="33.75">
      <c r="A21" s="540"/>
      <c r="B21" s="378"/>
      <c r="C21" s="543"/>
      <c r="D21" s="543"/>
      <c r="E21" s="546"/>
      <c r="F21" s="546"/>
      <c r="G21" s="546"/>
      <c r="H21" s="549"/>
      <c r="I21" s="552"/>
      <c r="J21" s="531"/>
      <c r="K21" s="534"/>
      <c r="L21" s="534"/>
      <c r="M21" s="537"/>
      <c r="N21" s="534"/>
      <c r="O21" s="261" t="s">
        <v>584</v>
      </c>
      <c r="P21" s="524"/>
      <c r="Q21" s="524"/>
      <c r="R21" s="524"/>
      <c r="S21" s="524"/>
      <c r="T21" s="528"/>
      <c r="U21" s="209"/>
      <c r="V21" s="209"/>
    </row>
    <row r="22" spans="1:176" ht="33.75">
      <c r="A22" s="540"/>
      <c r="B22" s="378"/>
      <c r="C22" s="543"/>
      <c r="D22" s="543"/>
      <c r="E22" s="546"/>
      <c r="F22" s="546"/>
      <c r="G22" s="546"/>
      <c r="H22" s="549"/>
      <c r="I22" s="552"/>
      <c r="J22" s="531"/>
      <c r="K22" s="534"/>
      <c r="L22" s="534"/>
      <c r="M22" s="537"/>
      <c r="N22" s="534"/>
      <c r="O22" s="261" t="s">
        <v>585</v>
      </c>
      <c r="P22" s="524"/>
      <c r="Q22" s="524"/>
      <c r="R22" s="524"/>
      <c r="S22" s="524"/>
      <c r="T22" s="528"/>
      <c r="U22" s="209"/>
      <c r="V22" s="209"/>
    </row>
    <row r="23" spans="1:176" ht="22.5">
      <c r="A23" s="540"/>
      <c r="B23" s="378"/>
      <c r="C23" s="543"/>
      <c r="D23" s="543"/>
      <c r="E23" s="546"/>
      <c r="F23" s="546"/>
      <c r="G23" s="546"/>
      <c r="H23" s="549"/>
      <c r="I23" s="552"/>
      <c r="J23" s="531"/>
      <c r="K23" s="534"/>
      <c r="L23" s="534"/>
      <c r="M23" s="537"/>
      <c r="N23" s="534"/>
      <c r="O23" s="261" t="s">
        <v>586</v>
      </c>
      <c r="P23" s="524"/>
      <c r="Q23" s="524"/>
      <c r="R23" s="524"/>
      <c r="S23" s="524"/>
      <c r="T23" s="528"/>
      <c r="U23" s="209"/>
      <c r="V23" s="209"/>
    </row>
    <row r="24" spans="1:176" ht="307.5" customHeight="1" thickBot="1">
      <c r="A24" s="541"/>
      <c r="B24" s="522"/>
      <c r="C24" s="544"/>
      <c r="D24" s="544"/>
      <c r="E24" s="547"/>
      <c r="F24" s="547"/>
      <c r="G24" s="547"/>
      <c r="H24" s="550"/>
      <c r="I24" s="553"/>
      <c r="J24" s="532"/>
      <c r="K24" s="535"/>
      <c r="L24" s="535"/>
      <c r="M24" s="538"/>
      <c r="N24" s="535"/>
      <c r="O24" s="261"/>
      <c r="P24" s="525"/>
      <c r="Q24" s="525"/>
      <c r="R24" s="525"/>
      <c r="S24" s="525"/>
      <c r="T24" s="529"/>
      <c r="U24" s="209"/>
      <c r="V24" s="209"/>
    </row>
    <row r="25" spans="1:176" ht="22.5">
      <c r="A25" s="539">
        <f>'Mapa Final'!A24</f>
        <v>4</v>
      </c>
      <c r="B25" s="521" t="str">
        <f>'Mapa Final'!B24</f>
        <v>No ejecución de recursos y permanencia de dinero en las cuentas de la Rama Judicial</v>
      </c>
      <c r="C25" s="542" t="str">
        <f>'Mapa Final'!C24</f>
        <v>Incumplimiento de las metas establecidas</v>
      </c>
      <c r="D25" s="542"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545" t="str">
        <f>'Mapa Final'!E24</f>
        <v>Falta de control</v>
      </c>
      <c r="F25" s="545" t="str">
        <f>'Mapa Final'!F24</f>
        <v xml:space="preserve">El porcentaje de Ejecución de los recursos debe ser mínimo del 95% y los días de permanencia en bancos debe ser de 5 días promedio </v>
      </c>
      <c r="G25" s="545" t="str">
        <f>'Mapa Final'!G24</f>
        <v>Ejecución y Administración de Procesos</v>
      </c>
      <c r="H25" s="548" t="str">
        <f>'Mapa Final'!I24</f>
        <v>Muy Baja</v>
      </c>
      <c r="I25" s="551" t="str">
        <f>'Mapa Final'!L24</f>
        <v>Mayor</v>
      </c>
      <c r="J25" s="530" t="str">
        <f>'Mapa Final'!N24</f>
        <v xml:space="preserve">Alto </v>
      </c>
      <c r="K25" s="533" t="e">
        <f>'Mapa Final'!AA24</f>
        <v>#N/A</v>
      </c>
      <c r="L25" s="533" t="str">
        <f>'Mapa Final'!AE24</f>
        <v>Mayor</v>
      </c>
      <c r="M25" s="536" t="e">
        <f>'Mapa Final'!AG24</f>
        <v>#N/A</v>
      </c>
      <c r="N25" s="533" t="str">
        <f>'Mapa Final'!AH24</f>
        <v>Evitar</v>
      </c>
      <c r="O25" s="261" t="s">
        <v>587</v>
      </c>
      <c r="P25" s="523" t="s">
        <v>179</v>
      </c>
      <c r="Q25" s="523" t="s">
        <v>179</v>
      </c>
      <c r="R25" s="526">
        <v>44197</v>
      </c>
      <c r="S25" s="526">
        <v>44561</v>
      </c>
      <c r="T25" s="527" t="s">
        <v>617</v>
      </c>
    </row>
    <row r="26" spans="1:176">
      <c r="A26" s="540"/>
      <c r="B26" s="378"/>
      <c r="C26" s="543"/>
      <c r="D26" s="543"/>
      <c r="E26" s="546"/>
      <c r="F26" s="546"/>
      <c r="G26" s="546"/>
      <c r="H26" s="549"/>
      <c r="I26" s="552"/>
      <c r="J26" s="531"/>
      <c r="K26" s="534"/>
      <c r="L26" s="534"/>
      <c r="M26" s="537"/>
      <c r="N26" s="534"/>
      <c r="O26" s="261" t="s">
        <v>588</v>
      </c>
      <c r="P26" s="524"/>
      <c r="Q26" s="524"/>
      <c r="R26" s="524"/>
      <c r="S26" s="524"/>
      <c r="T26" s="528"/>
    </row>
    <row r="27" spans="1:176" ht="33.75">
      <c r="A27" s="540"/>
      <c r="B27" s="378"/>
      <c r="C27" s="543"/>
      <c r="D27" s="543"/>
      <c r="E27" s="546"/>
      <c r="F27" s="546"/>
      <c r="G27" s="546"/>
      <c r="H27" s="549"/>
      <c r="I27" s="552"/>
      <c r="J27" s="531"/>
      <c r="K27" s="534"/>
      <c r="L27" s="534"/>
      <c r="M27" s="537"/>
      <c r="N27" s="534"/>
      <c r="O27" s="261" t="s">
        <v>589</v>
      </c>
      <c r="P27" s="524"/>
      <c r="Q27" s="524"/>
      <c r="R27" s="524"/>
      <c r="S27" s="524"/>
      <c r="T27" s="528"/>
    </row>
    <row r="28" spans="1:176" ht="33.75">
      <c r="A28" s="540"/>
      <c r="B28" s="378"/>
      <c r="C28" s="543"/>
      <c r="D28" s="543"/>
      <c r="E28" s="546"/>
      <c r="F28" s="546"/>
      <c r="G28" s="546"/>
      <c r="H28" s="549"/>
      <c r="I28" s="552"/>
      <c r="J28" s="531"/>
      <c r="K28" s="534"/>
      <c r="L28" s="534"/>
      <c r="M28" s="537"/>
      <c r="N28" s="534"/>
      <c r="O28" s="261" t="s">
        <v>590</v>
      </c>
      <c r="P28" s="524"/>
      <c r="Q28" s="524"/>
      <c r="R28" s="524"/>
      <c r="S28" s="524"/>
      <c r="T28" s="528"/>
    </row>
    <row r="29" spans="1:176" ht="277.5" customHeight="1" thickBot="1">
      <c r="A29" s="541"/>
      <c r="B29" s="522"/>
      <c r="C29" s="544"/>
      <c r="D29" s="544"/>
      <c r="E29" s="547"/>
      <c r="F29" s="547"/>
      <c r="G29" s="547"/>
      <c r="H29" s="550"/>
      <c r="I29" s="553"/>
      <c r="J29" s="532"/>
      <c r="K29" s="535"/>
      <c r="L29" s="535"/>
      <c r="M29" s="538"/>
      <c r="N29" s="535"/>
      <c r="O29" s="261" t="s">
        <v>591</v>
      </c>
      <c r="P29" s="525"/>
      <c r="Q29" s="525"/>
      <c r="R29" s="525"/>
      <c r="S29" s="525"/>
      <c r="T29" s="529"/>
    </row>
    <row r="30" spans="1:176" ht="22.5">
      <c r="A30" s="539">
        <f>'Mapa Final'!A29</f>
        <v>5</v>
      </c>
      <c r="B30" s="521" t="str">
        <f>'Mapa Final'!B29</f>
        <v>Registro y pago equivocado</v>
      </c>
      <c r="C30" s="542" t="str">
        <f>'Mapa Final'!C29</f>
        <v>Afectación Económica</v>
      </c>
      <c r="D30" s="542"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545" t="str">
        <f>'Mapa Final'!E29</f>
        <v>Falta de control</v>
      </c>
      <c r="F30" s="545" t="str">
        <f>'Mapa Final'!F29</f>
        <v xml:space="preserve">Efectuar en el SIIF el registro del pago de un tercero diferente al beneficiario, y/o pagar electrónicamente por un valor diferente al ordenado. </v>
      </c>
      <c r="G30" s="545" t="str">
        <f>'Mapa Final'!G29</f>
        <v>Ejecución y Administración de Procesos</v>
      </c>
      <c r="H30" s="548" t="str">
        <f>'Mapa Final'!I29</f>
        <v>Muy Baja</v>
      </c>
      <c r="I30" s="551" t="str">
        <f>'Mapa Final'!L29</f>
        <v>Leve</v>
      </c>
      <c r="J30" s="530" t="str">
        <f>'Mapa Final'!N29</f>
        <v>Bajo</v>
      </c>
      <c r="K30" s="533" t="e">
        <f>'Mapa Final'!AA29</f>
        <v>#N/A</v>
      </c>
      <c r="L30" s="533" t="str">
        <f>'Mapa Final'!AE29</f>
        <v>Leve</v>
      </c>
      <c r="M30" s="536" t="e">
        <f>'Mapa Final'!AG29</f>
        <v>#N/A</v>
      </c>
      <c r="N30" s="533" t="str">
        <f>'Mapa Final'!AH29</f>
        <v>Evitar</v>
      </c>
      <c r="O30" s="261" t="s">
        <v>592</v>
      </c>
      <c r="P30" s="523" t="s">
        <v>179</v>
      </c>
      <c r="Q30" s="523" t="s">
        <v>179</v>
      </c>
      <c r="R30" s="526">
        <v>44197</v>
      </c>
      <c r="S30" s="526">
        <v>44561</v>
      </c>
      <c r="T30" s="554" t="s">
        <v>637</v>
      </c>
    </row>
    <row r="31" spans="1:176" ht="22.5">
      <c r="A31" s="540"/>
      <c r="B31" s="378"/>
      <c r="C31" s="543"/>
      <c r="D31" s="543"/>
      <c r="E31" s="546"/>
      <c r="F31" s="546"/>
      <c r="G31" s="546"/>
      <c r="H31" s="549"/>
      <c r="I31" s="552"/>
      <c r="J31" s="531"/>
      <c r="K31" s="534"/>
      <c r="L31" s="534"/>
      <c r="M31" s="537"/>
      <c r="N31" s="534"/>
      <c r="O31" s="261" t="s">
        <v>549</v>
      </c>
      <c r="P31" s="524"/>
      <c r="Q31" s="524"/>
      <c r="R31" s="524"/>
      <c r="S31" s="524"/>
      <c r="T31" s="555"/>
    </row>
    <row r="32" spans="1:176" ht="33.75">
      <c r="A32" s="540"/>
      <c r="B32" s="378"/>
      <c r="C32" s="543"/>
      <c r="D32" s="543"/>
      <c r="E32" s="546"/>
      <c r="F32" s="546"/>
      <c r="G32" s="546"/>
      <c r="H32" s="549"/>
      <c r="I32" s="552"/>
      <c r="J32" s="531"/>
      <c r="K32" s="534"/>
      <c r="L32" s="534"/>
      <c r="M32" s="537"/>
      <c r="N32" s="534"/>
      <c r="O32" s="261" t="s">
        <v>550</v>
      </c>
      <c r="P32" s="524"/>
      <c r="Q32" s="524"/>
      <c r="R32" s="524"/>
      <c r="S32" s="524"/>
      <c r="T32" s="555"/>
    </row>
    <row r="33" spans="1:20" ht="22.5">
      <c r="A33" s="540"/>
      <c r="B33" s="378"/>
      <c r="C33" s="543"/>
      <c r="D33" s="543"/>
      <c r="E33" s="546"/>
      <c r="F33" s="546"/>
      <c r="G33" s="546"/>
      <c r="H33" s="549"/>
      <c r="I33" s="552"/>
      <c r="J33" s="531"/>
      <c r="K33" s="534"/>
      <c r="L33" s="534"/>
      <c r="M33" s="537"/>
      <c r="N33" s="534"/>
      <c r="O33" s="261" t="s">
        <v>593</v>
      </c>
      <c r="P33" s="524"/>
      <c r="Q33" s="524"/>
      <c r="R33" s="524"/>
      <c r="S33" s="524"/>
      <c r="T33" s="555"/>
    </row>
    <row r="34" spans="1:20" ht="102.75" customHeight="1" thickBot="1">
      <c r="A34" s="541"/>
      <c r="B34" s="522"/>
      <c r="C34" s="544"/>
      <c r="D34" s="544"/>
      <c r="E34" s="547"/>
      <c r="F34" s="547"/>
      <c r="G34" s="547"/>
      <c r="H34" s="550"/>
      <c r="I34" s="553"/>
      <c r="J34" s="532"/>
      <c r="K34" s="535"/>
      <c r="L34" s="535"/>
      <c r="M34" s="538"/>
      <c r="N34" s="535"/>
      <c r="O34" s="261"/>
      <c r="P34" s="525"/>
      <c r="Q34" s="525"/>
      <c r="R34" s="525"/>
      <c r="S34" s="525"/>
      <c r="T34" s="556"/>
    </row>
    <row r="35" spans="1:20" ht="22.5">
      <c r="A35" s="539">
        <f>'Mapa Final'!A34</f>
        <v>6</v>
      </c>
      <c r="B35" s="521" t="str">
        <f>'Mapa Final'!B34</f>
        <v>Falta de recursos financieros</v>
      </c>
      <c r="C35" s="542" t="str">
        <f>'Mapa Final'!C34</f>
        <v>Afectación Económica</v>
      </c>
      <c r="D35" s="542"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545" t="str">
        <f>'Mapa Final'!E34</f>
        <v>Falta de control</v>
      </c>
      <c r="F35" s="545" t="str">
        <f>'Mapa Final'!F34</f>
        <v xml:space="preserve">Insuficiencia de recursos para atender el pago de los compromisos que impliquen recursos de financiación SIN SITUACION DE FONDOS </v>
      </c>
      <c r="G35" s="545" t="str">
        <f>'Mapa Final'!G34</f>
        <v>Ejecución y Administración de Procesos</v>
      </c>
      <c r="H35" s="548" t="str">
        <f>'Mapa Final'!I34</f>
        <v>Muy Baja</v>
      </c>
      <c r="I35" s="551" t="str">
        <f>'Mapa Final'!L34</f>
        <v>Menor</v>
      </c>
      <c r="J35" s="530" t="str">
        <f>'Mapa Final'!N34</f>
        <v>Bajo</v>
      </c>
      <c r="K35" s="533" t="str">
        <f>'Mapa Final'!AA34</f>
        <v>Muy Baja</v>
      </c>
      <c r="L35" s="533" t="str">
        <f>'Mapa Final'!AE34</f>
        <v>Menor</v>
      </c>
      <c r="M35" s="536" t="str">
        <f>'Mapa Final'!AG34</f>
        <v>Bajo</v>
      </c>
      <c r="N35" s="533" t="str">
        <f>'Mapa Final'!AH34</f>
        <v>Evitar</v>
      </c>
      <c r="O35" s="261" t="s">
        <v>560</v>
      </c>
      <c r="P35" s="523" t="s">
        <v>179</v>
      </c>
      <c r="Q35" s="523" t="s">
        <v>179</v>
      </c>
      <c r="R35" s="526">
        <v>44197</v>
      </c>
      <c r="S35" s="526">
        <v>44561</v>
      </c>
      <c r="T35" s="527" t="s">
        <v>618</v>
      </c>
    </row>
    <row r="36" spans="1:20" ht="22.5">
      <c r="A36" s="540"/>
      <c r="B36" s="378"/>
      <c r="C36" s="543"/>
      <c r="D36" s="543"/>
      <c r="E36" s="546"/>
      <c r="F36" s="546"/>
      <c r="G36" s="546"/>
      <c r="H36" s="549"/>
      <c r="I36" s="552"/>
      <c r="J36" s="531"/>
      <c r="K36" s="534"/>
      <c r="L36" s="534"/>
      <c r="M36" s="537"/>
      <c r="N36" s="534"/>
      <c r="O36" s="261" t="s">
        <v>594</v>
      </c>
      <c r="P36" s="524"/>
      <c r="Q36" s="524"/>
      <c r="R36" s="524"/>
      <c r="S36" s="524"/>
      <c r="T36" s="528"/>
    </row>
    <row r="37" spans="1:20">
      <c r="A37" s="540"/>
      <c r="B37" s="378"/>
      <c r="C37" s="543"/>
      <c r="D37" s="543"/>
      <c r="E37" s="546"/>
      <c r="F37" s="546"/>
      <c r="G37" s="546"/>
      <c r="H37" s="549"/>
      <c r="I37" s="552"/>
      <c r="J37" s="531"/>
      <c r="K37" s="534"/>
      <c r="L37" s="534"/>
      <c r="M37" s="537"/>
      <c r="N37" s="534"/>
      <c r="O37" s="259"/>
      <c r="P37" s="524"/>
      <c r="Q37" s="524"/>
      <c r="R37" s="524"/>
      <c r="S37" s="524"/>
      <c r="T37" s="528"/>
    </row>
    <row r="38" spans="1:20">
      <c r="A38" s="540"/>
      <c r="B38" s="378"/>
      <c r="C38" s="543"/>
      <c r="D38" s="543"/>
      <c r="E38" s="546"/>
      <c r="F38" s="546"/>
      <c r="G38" s="546"/>
      <c r="H38" s="549"/>
      <c r="I38" s="552"/>
      <c r="J38" s="531"/>
      <c r="K38" s="534"/>
      <c r="L38" s="534"/>
      <c r="M38" s="537"/>
      <c r="N38" s="534"/>
      <c r="O38" s="259"/>
      <c r="P38" s="524"/>
      <c r="Q38" s="524"/>
      <c r="R38" s="524"/>
      <c r="S38" s="524"/>
      <c r="T38" s="528"/>
    </row>
    <row r="39" spans="1:20" ht="278.25" customHeight="1" thickBot="1">
      <c r="A39" s="541"/>
      <c r="B39" s="522"/>
      <c r="C39" s="544"/>
      <c r="D39" s="544"/>
      <c r="E39" s="547"/>
      <c r="F39" s="547"/>
      <c r="G39" s="547"/>
      <c r="H39" s="550"/>
      <c r="I39" s="553"/>
      <c r="J39" s="532"/>
      <c r="K39" s="535"/>
      <c r="L39" s="535"/>
      <c r="M39" s="538"/>
      <c r="N39" s="535"/>
      <c r="O39" s="260"/>
      <c r="P39" s="525"/>
      <c r="Q39" s="525"/>
      <c r="R39" s="525"/>
      <c r="S39" s="525"/>
      <c r="T39" s="529"/>
    </row>
    <row r="40" spans="1:20" ht="22.5">
      <c r="A40" s="539">
        <f>'Mapa Final'!A39</f>
        <v>7</v>
      </c>
      <c r="B40" s="521" t="str">
        <f>'Mapa Final'!B39</f>
        <v>Incumplimiento en la aplicación de las normas contables</v>
      </c>
      <c r="C40" s="542" t="str">
        <f>'Mapa Final'!C39</f>
        <v>Incumplimiento de las metas establecidas</v>
      </c>
      <c r="D40" s="542"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545" t="str">
        <f>'Mapa Final'!E39</f>
        <v>Falta de revisión</v>
      </c>
      <c r="F40" s="545" t="str">
        <f>'Mapa Final'!F39</f>
        <v>Inconsistencias en los Estados Financieros,   por Información recibida en forma extemporánea o sin los requisitos exigidos por  el nuevo marco normativo NICSP</v>
      </c>
      <c r="G40" s="545" t="str">
        <f>'Mapa Final'!G39</f>
        <v>Ejecución y Administración de Procesos</v>
      </c>
      <c r="H40" s="548" t="str">
        <f>'Mapa Final'!I39</f>
        <v>Muy Baja</v>
      </c>
      <c r="I40" s="551" t="str">
        <f>'Mapa Final'!L39</f>
        <v>Leve</v>
      </c>
      <c r="J40" s="530" t="str">
        <f>'Mapa Final'!N39</f>
        <v>Bajo</v>
      </c>
      <c r="K40" s="533" t="str">
        <f>'Mapa Final'!AA39</f>
        <v>Muy Baja</v>
      </c>
      <c r="L40" s="533" t="str">
        <f>'Mapa Final'!AE39</f>
        <v>Leve</v>
      </c>
      <c r="M40" s="536" t="str">
        <f>'Mapa Final'!AG39</f>
        <v>Bajo</v>
      </c>
      <c r="N40" s="533" t="str">
        <f>'Mapa Final'!AH39</f>
        <v>Evitar</v>
      </c>
      <c r="O40" s="261" t="s">
        <v>595</v>
      </c>
      <c r="P40" s="523" t="s">
        <v>179</v>
      </c>
      <c r="Q40" s="523" t="s">
        <v>179</v>
      </c>
      <c r="R40" s="526">
        <v>44197</v>
      </c>
      <c r="S40" s="526">
        <v>44561</v>
      </c>
      <c r="T40" s="527" t="s">
        <v>619</v>
      </c>
    </row>
    <row r="41" spans="1:20">
      <c r="A41" s="540"/>
      <c r="B41" s="378"/>
      <c r="C41" s="543"/>
      <c r="D41" s="543"/>
      <c r="E41" s="546"/>
      <c r="F41" s="546"/>
      <c r="G41" s="546"/>
      <c r="H41" s="549"/>
      <c r="I41" s="552"/>
      <c r="J41" s="531"/>
      <c r="K41" s="534"/>
      <c r="L41" s="534"/>
      <c r="M41" s="537"/>
      <c r="N41" s="534"/>
      <c r="O41" s="261" t="s">
        <v>596</v>
      </c>
      <c r="P41" s="524"/>
      <c r="Q41" s="524"/>
      <c r="R41" s="524"/>
      <c r="S41" s="524"/>
      <c r="T41" s="528"/>
    </row>
    <row r="42" spans="1:20" ht="22.5">
      <c r="A42" s="540"/>
      <c r="B42" s="378"/>
      <c r="C42" s="543"/>
      <c r="D42" s="543"/>
      <c r="E42" s="546"/>
      <c r="F42" s="546"/>
      <c r="G42" s="546"/>
      <c r="H42" s="549"/>
      <c r="I42" s="552"/>
      <c r="J42" s="531"/>
      <c r="K42" s="534"/>
      <c r="L42" s="534"/>
      <c r="M42" s="537"/>
      <c r="N42" s="534"/>
      <c r="O42" s="261" t="s">
        <v>597</v>
      </c>
      <c r="P42" s="524"/>
      <c r="Q42" s="524"/>
      <c r="R42" s="524"/>
      <c r="S42" s="524"/>
      <c r="T42" s="528"/>
    </row>
    <row r="43" spans="1:20">
      <c r="A43" s="540"/>
      <c r="B43" s="378"/>
      <c r="C43" s="543"/>
      <c r="D43" s="543"/>
      <c r="E43" s="546"/>
      <c r="F43" s="546"/>
      <c r="G43" s="546"/>
      <c r="H43" s="549"/>
      <c r="I43" s="552"/>
      <c r="J43" s="531"/>
      <c r="K43" s="534"/>
      <c r="L43" s="534"/>
      <c r="M43" s="537"/>
      <c r="N43" s="534"/>
      <c r="O43" s="259"/>
      <c r="P43" s="524"/>
      <c r="Q43" s="524"/>
      <c r="R43" s="524"/>
      <c r="S43" s="524"/>
      <c r="T43" s="528"/>
    </row>
    <row r="44" spans="1:20" ht="15.75" thickBot="1">
      <c r="A44" s="541"/>
      <c r="B44" s="522"/>
      <c r="C44" s="544"/>
      <c r="D44" s="544"/>
      <c r="E44" s="547"/>
      <c r="F44" s="547"/>
      <c r="G44" s="547"/>
      <c r="H44" s="550"/>
      <c r="I44" s="553"/>
      <c r="J44" s="532"/>
      <c r="K44" s="535"/>
      <c r="L44" s="535"/>
      <c r="M44" s="538"/>
      <c r="N44" s="535"/>
      <c r="O44" s="260"/>
      <c r="P44" s="525"/>
      <c r="Q44" s="525"/>
      <c r="R44" s="525"/>
      <c r="S44" s="525"/>
      <c r="T44" s="529"/>
    </row>
    <row r="45" spans="1:20">
      <c r="A45" s="539">
        <f>'Mapa Final'!A44</f>
        <v>8</v>
      </c>
      <c r="B45" s="521" t="str">
        <f>'Mapa Final'!B44</f>
        <v>Pago de obligaciones tardíamente.</v>
      </c>
      <c r="C45" s="542" t="str">
        <f>'Mapa Final'!C44</f>
        <v>Vulneración de los derechos fundamentales de los ciudadanos</v>
      </c>
      <c r="D45" s="542"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545" t="str">
        <f>'Mapa Final'!E44</f>
        <v>Falta de control</v>
      </c>
      <c r="F45" s="545">
        <f>'Mapa Final'!F44</f>
        <v>0</v>
      </c>
      <c r="G45" s="545" t="str">
        <f>'Mapa Final'!G44</f>
        <v>Ejecución y Administración de Procesos</v>
      </c>
      <c r="H45" s="548" t="str">
        <f>'Mapa Final'!I44</f>
        <v>Muy Baja</v>
      </c>
      <c r="I45" s="551" t="str">
        <f>'Mapa Final'!L44</f>
        <v>Leve</v>
      </c>
      <c r="J45" s="530" t="str">
        <f>'Mapa Final'!N44</f>
        <v>Bajo</v>
      </c>
      <c r="K45" s="533" t="str">
        <f>'Mapa Final'!AA44</f>
        <v>Muy Baja</v>
      </c>
      <c r="L45" s="533" t="str">
        <f>'Mapa Final'!AE44</f>
        <v>Leve</v>
      </c>
      <c r="M45" s="536" t="str">
        <f>'Mapa Final'!AG44</f>
        <v>Bajo</v>
      </c>
      <c r="N45" s="533" t="str">
        <f>'Mapa Final'!AH44</f>
        <v>Reducir(mitigar)</v>
      </c>
      <c r="O45" s="261" t="s">
        <v>598</v>
      </c>
      <c r="P45" s="523" t="s">
        <v>179</v>
      </c>
      <c r="Q45" s="523" t="s">
        <v>179</v>
      </c>
      <c r="R45" s="526">
        <v>44197</v>
      </c>
      <c r="S45" s="526">
        <v>44561</v>
      </c>
      <c r="T45" s="527" t="s">
        <v>620</v>
      </c>
    </row>
    <row r="46" spans="1:20" ht="22.5">
      <c r="A46" s="540"/>
      <c r="B46" s="378"/>
      <c r="C46" s="543"/>
      <c r="D46" s="543"/>
      <c r="E46" s="546"/>
      <c r="F46" s="546"/>
      <c r="G46" s="546"/>
      <c r="H46" s="549"/>
      <c r="I46" s="552"/>
      <c r="J46" s="531"/>
      <c r="K46" s="534"/>
      <c r="L46" s="534"/>
      <c r="M46" s="537"/>
      <c r="N46" s="534"/>
      <c r="O46" s="261" t="s">
        <v>599</v>
      </c>
      <c r="P46" s="524"/>
      <c r="Q46" s="524"/>
      <c r="R46" s="524"/>
      <c r="S46" s="524"/>
      <c r="T46" s="528"/>
    </row>
    <row r="47" spans="1:20" ht="22.5">
      <c r="A47" s="540"/>
      <c r="B47" s="378"/>
      <c r="C47" s="543"/>
      <c r="D47" s="543"/>
      <c r="E47" s="546"/>
      <c r="F47" s="546"/>
      <c r="G47" s="546"/>
      <c r="H47" s="549"/>
      <c r="I47" s="552"/>
      <c r="J47" s="531"/>
      <c r="K47" s="534"/>
      <c r="L47" s="534"/>
      <c r="M47" s="537"/>
      <c r="N47" s="534"/>
      <c r="O47" s="261" t="s">
        <v>600</v>
      </c>
      <c r="P47" s="524"/>
      <c r="Q47" s="524"/>
      <c r="R47" s="524"/>
      <c r="S47" s="524"/>
      <c r="T47" s="528"/>
    </row>
    <row r="48" spans="1:20">
      <c r="A48" s="540"/>
      <c r="B48" s="378"/>
      <c r="C48" s="543"/>
      <c r="D48" s="543"/>
      <c r="E48" s="546"/>
      <c r="F48" s="546"/>
      <c r="G48" s="546"/>
      <c r="H48" s="549"/>
      <c r="I48" s="552"/>
      <c r="J48" s="531"/>
      <c r="K48" s="534"/>
      <c r="L48" s="534"/>
      <c r="M48" s="537"/>
      <c r="N48" s="534"/>
      <c r="O48" s="259"/>
      <c r="P48" s="524"/>
      <c r="Q48" s="524"/>
      <c r="R48" s="524"/>
      <c r="S48" s="524"/>
      <c r="T48" s="528"/>
    </row>
    <row r="49" spans="1:20" ht="15.75" thickBot="1">
      <c r="A49" s="541"/>
      <c r="B49" s="522"/>
      <c r="C49" s="544"/>
      <c r="D49" s="544"/>
      <c r="E49" s="547"/>
      <c r="F49" s="547"/>
      <c r="G49" s="547"/>
      <c r="H49" s="550"/>
      <c r="I49" s="553"/>
      <c r="J49" s="532"/>
      <c r="K49" s="535"/>
      <c r="L49" s="535"/>
      <c r="M49" s="538"/>
      <c r="N49" s="535"/>
      <c r="O49" s="260"/>
      <c r="P49" s="525"/>
      <c r="Q49" s="525"/>
      <c r="R49" s="525"/>
      <c r="S49" s="525"/>
      <c r="T49" s="529"/>
    </row>
    <row r="50" spans="1:20" ht="45">
      <c r="A50" s="539">
        <f>'Mapa Final'!A49</f>
        <v>9</v>
      </c>
      <c r="B50" s="521" t="str">
        <f>'Mapa Final'!B49</f>
        <v>Liquidación errada de las deducciones</v>
      </c>
      <c r="C50" s="542" t="str">
        <f>'Mapa Final'!C49</f>
        <v>Afectación Económica</v>
      </c>
      <c r="D50" s="542" t="str">
        <f>'Mapa Final'!D49</f>
        <v>1. Desconocimiento o aplicación inadecuada de las normas tributarias.
2. Falta de cuidado del servidor que liquida las deducciones
3. Cálculo de las deducciones tributarias de manera errónea.</v>
      </c>
      <c r="E50" s="545" t="str">
        <f>'Mapa Final'!E49</f>
        <v>Falta de control</v>
      </c>
      <c r="F50" s="545">
        <f>'Mapa Final'!F49</f>
        <v>0</v>
      </c>
      <c r="G50" s="545" t="str">
        <f>'Mapa Final'!G49</f>
        <v>Ejecución y Administración de Procesos</v>
      </c>
      <c r="H50" s="548" t="str">
        <f>'Mapa Final'!I49</f>
        <v>Muy Baja</v>
      </c>
      <c r="I50" s="551" t="str">
        <f>'Mapa Final'!L49</f>
        <v>Mayor</v>
      </c>
      <c r="J50" s="530" t="str">
        <f>'Mapa Final'!N49</f>
        <v xml:space="preserve">Alto </v>
      </c>
      <c r="K50" s="533" t="str">
        <f>'Mapa Final'!AA49</f>
        <v>Muy Baja</v>
      </c>
      <c r="L50" s="533" t="str">
        <f>'Mapa Final'!AE49</f>
        <v>Mayor</v>
      </c>
      <c r="M50" s="536" t="str">
        <f>'Mapa Final'!AG49</f>
        <v xml:space="preserve">Alto </v>
      </c>
      <c r="N50" s="533" t="str">
        <f>'Mapa Final'!AH49</f>
        <v>Evitar</v>
      </c>
      <c r="O50" s="261" t="s">
        <v>601</v>
      </c>
      <c r="P50" s="523" t="s">
        <v>179</v>
      </c>
      <c r="Q50" s="523" t="s">
        <v>179</v>
      </c>
      <c r="R50" s="526">
        <v>44197</v>
      </c>
      <c r="S50" s="526">
        <v>44561</v>
      </c>
      <c r="T50" s="527" t="s">
        <v>621</v>
      </c>
    </row>
    <row r="51" spans="1:20" ht="45">
      <c r="A51" s="540"/>
      <c r="B51" s="378"/>
      <c r="C51" s="543"/>
      <c r="D51" s="543"/>
      <c r="E51" s="546"/>
      <c r="F51" s="546"/>
      <c r="G51" s="546"/>
      <c r="H51" s="549"/>
      <c r="I51" s="552"/>
      <c r="J51" s="531"/>
      <c r="K51" s="534"/>
      <c r="L51" s="534"/>
      <c r="M51" s="537"/>
      <c r="N51" s="534"/>
      <c r="O51" s="261" t="s">
        <v>602</v>
      </c>
      <c r="P51" s="524"/>
      <c r="Q51" s="524"/>
      <c r="R51" s="524"/>
      <c r="S51" s="524"/>
      <c r="T51" s="528"/>
    </row>
    <row r="52" spans="1:20" ht="33.75">
      <c r="A52" s="540"/>
      <c r="B52" s="378"/>
      <c r="C52" s="543"/>
      <c r="D52" s="543"/>
      <c r="E52" s="546"/>
      <c r="F52" s="546"/>
      <c r="G52" s="546"/>
      <c r="H52" s="549"/>
      <c r="I52" s="552"/>
      <c r="J52" s="531"/>
      <c r="K52" s="534"/>
      <c r="L52" s="534"/>
      <c r="M52" s="537"/>
      <c r="N52" s="534"/>
      <c r="O52" s="261" t="s">
        <v>603</v>
      </c>
      <c r="P52" s="524"/>
      <c r="Q52" s="524"/>
      <c r="R52" s="524"/>
      <c r="S52" s="524"/>
      <c r="T52" s="528"/>
    </row>
    <row r="53" spans="1:20">
      <c r="A53" s="540"/>
      <c r="B53" s="378"/>
      <c r="C53" s="543"/>
      <c r="D53" s="543"/>
      <c r="E53" s="546"/>
      <c r="F53" s="546"/>
      <c r="G53" s="546"/>
      <c r="H53" s="549"/>
      <c r="I53" s="552"/>
      <c r="J53" s="531"/>
      <c r="K53" s="534"/>
      <c r="L53" s="534"/>
      <c r="M53" s="537"/>
      <c r="N53" s="534"/>
      <c r="O53" s="259"/>
      <c r="P53" s="524"/>
      <c r="Q53" s="524"/>
      <c r="R53" s="524"/>
      <c r="S53" s="524"/>
      <c r="T53" s="528"/>
    </row>
    <row r="54" spans="1:20" ht="15.75" thickBot="1">
      <c r="A54" s="541"/>
      <c r="B54" s="522"/>
      <c r="C54" s="544"/>
      <c r="D54" s="544"/>
      <c r="E54" s="547"/>
      <c r="F54" s="547"/>
      <c r="G54" s="547"/>
      <c r="H54" s="550"/>
      <c r="I54" s="553"/>
      <c r="J54" s="532"/>
      <c r="K54" s="535"/>
      <c r="L54" s="535"/>
      <c r="M54" s="538"/>
      <c r="N54" s="535"/>
      <c r="O54" s="260"/>
      <c r="P54" s="525"/>
      <c r="Q54" s="525"/>
      <c r="R54" s="525"/>
      <c r="S54" s="525"/>
      <c r="T54" s="529"/>
    </row>
    <row r="55" spans="1:20">
      <c r="A55" s="539">
        <f>'Mapa Final'!A54</f>
        <v>10</v>
      </c>
      <c r="B55" s="521" t="str">
        <f>'Mapa Final'!B54</f>
        <v>Estados Financieros no razonables o extemporáneos</v>
      </c>
      <c r="C55" s="542" t="str">
        <f>'Mapa Final'!C54</f>
        <v>Incumplimiento de las metas establecidas</v>
      </c>
      <c r="D55" s="542"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545" t="str">
        <f>'Mapa Final'!E54</f>
        <v>Falta de revisión</v>
      </c>
      <c r="F55" s="545" t="str">
        <f>'Mapa Final'!F54</f>
        <v>Presentación extemporánea o elaboración errada de la información financiera hacia los entes de control</v>
      </c>
      <c r="G55" s="545" t="str">
        <f>'Mapa Final'!G54</f>
        <v>Ejecución y Administración de Procesos</v>
      </c>
      <c r="H55" s="548" t="str">
        <f>'Mapa Final'!I54</f>
        <v>Muy Baja</v>
      </c>
      <c r="I55" s="551" t="str">
        <f>'Mapa Final'!L54</f>
        <v>Leve</v>
      </c>
      <c r="J55" s="530" t="str">
        <f>'Mapa Final'!N54</f>
        <v>Bajo</v>
      </c>
      <c r="K55" s="533" t="str">
        <f>'Mapa Final'!AA54</f>
        <v>Muy Baja</v>
      </c>
      <c r="L55" s="533" t="str">
        <f>'Mapa Final'!AE54</f>
        <v>Leve</v>
      </c>
      <c r="M55" s="536" t="str">
        <f>'Mapa Final'!AG54</f>
        <v>Bajo</v>
      </c>
      <c r="N55" s="533" t="str">
        <f>'Mapa Final'!AH54</f>
        <v>Evitar</v>
      </c>
      <c r="O55" s="258"/>
      <c r="P55" s="523"/>
      <c r="Q55" s="523"/>
      <c r="R55" s="526">
        <v>44197</v>
      </c>
      <c r="S55" s="526">
        <v>44561</v>
      </c>
      <c r="T55" s="527" t="s">
        <v>622</v>
      </c>
    </row>
    <row r="56" spans="1:20">
      <c r="A56" s="540"/>
      <c r="B56" s="378"/>
      <c r="C56" s="543"/>
      <c r="D56" s="543"/>
      <c r="E56" s="546"/>
      <c r="F56" s="546"/>
      <c r="G56" s="546"/>
      <c r="H56" s="549"/>
      <c r="I56" s="552"/>
      <c r="J56" s="531"/>
      <c r="K56" s="534"/>
      <c r="L56" s="534"/>
      <c r="M56" s="537"/>
      <c r="N56" s="534"/>
      <c r="O56" s="259"/>
      <c r="P56" s="524"/>
      <c r="Q56" s="524"/>
      <c r="R56" s="524"/>
      <c r="S56" s="524"/>
      <c r="T56" s="528"/>
    </row>
    <row r="57" spans="1:20">
      <c r="A57" s="540"/>
      <c r="B57" s="378"/>
      <c r="C57" s="543"/>
      <c r="D57" s="543"/>
      <c r="E57" s="546"/>
      <c r="F57" s="546"/>
      <c r="G57" s="546"/>
      <c r="H57" s="549"/>
      <c r="I57" s="552"/>
      <c r="J57" s="531"/>
      <c r="K57" s="534"/>
      <c r="L57" s="534"/>
      <c r="M57" s="537"/>
      <c r="N57" s="534"/>
      <c r="O57" s="259"/>
      <c r="P57" s="524"/>
      <c r="Q57" s="524"/>
      <c r="R57" s="524"/>
      <c r="S57" s="524"/>
      <c r="T57" s="528"/>
    </row>
    <row r="58" spans="1:20">
      <c r="A58" s="540"/>
      <c r="B58" s="378"/>
      <c r="C58" s="543"/>
      <c r="D58" s="543"/>
      <c r="E58" s="546"/>
      <c r="F58" s="546"/>
      <c r="G58" s="546"/>
      <c r="H58" s="549"/>
      <c r="I58" s="552"/>
      <c r="J58" s="531"/>
      <c r="K58" s="534"/>
      <c r="L58" s="534"/>
      <c r="M58" s="537"/>
      <c r="N58" s="534"/>
      <c r="O58" s="259"/>
      <c r="P58" s="524"/>
      <c r="Q58" s="524"/>
      <c r="R58" s="524"/>
      <c r="S58" s="524"/>
      <c r="T58" s="528"/>
    </row>
    <row r="59" spans="1:20" ht="15.75" thickBot="1">
      <c r="A59" s="541"/>
      <c r="B59" s="522"/>
      <c r="C59" s="544"/>
      <c r="D59" s="544"/>
      <c r="E59" s="547"/>
      <c r="F59" s="547"/>
      <c r="G59" s="547"/>
      <c r="H59" s="550"/>
      <c r="I59" s="553"/>
      <c r="J59" s="532"/>
      <c r="K59" s="535"/>
      <c r="L59" s="535"/>
      <c r="M59" s="538"/>
      <c r="N59" s="535"/>
      <c r="O59" s="260"/>
      <c r="P59" s="525"/>
      <c r="Q59" s="525"/>
      <c r="R59" s="525"/>
      <c r="S59" s="525"/>
      <c r="T59" s="529"/>
    </row>
  </sheetData>
  <mergeCells count="20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A20:A24"/>
    <mergeCell ref="C20:C24"/>
    <mergeCell ref="D20:D24"/>
    <mergeCell ref="E20:E24"/>
    <mergeCell ref="F20:F24"/>
    <mergeCell ref="J15:J19"/>
    <mergeCell ref="K15:K19"/>
    <mergeCell ref="L15:L19"/>
    <mergeCell ref="M15:M19"/>
    <mergeCell ref="S20:S24"/>
    <mergeCell ref="T20:T24"/>
    <mergeCell ref="N20:N24"/>
    <mergeCell ref="P20:P24"/>
    <mergeCell ref="Q20:Q24"/>
    <mergeCell ref="R20:R24"/>
    <mergeCell ref="E25:E29"/>
    <mergeCell ref="F25:F29"/>
    <mergeCell ref="G25:G29"/>
    <mergeCell ref="H25:H29"/>
    <mergeCell ref="I25:I29"/>
    <mergeCell ref="M20:M24"/>
    <mergeCell ref="G20:G24"/>
    <mergeCell ref="H20:H24"/>
    <mergeCell ref="I20:I24"/>
    <mergeCell ref="J20:J24"/>
    <mergeCell ref="K20:K24"/>
    <mergeCell ref="L20:L24"/>
    <mergeCell ref="P25:P29"/>
    <mergeCell ref="Q25:Q29"/>
    <mergeCell ref="R25:R29"/>
    <mergeCell ref="S25:S29"/>
    <mergeCell ref="T25:T29"/>
    <mergeCell ref="N25:N29"/>
    <mergeCell ref="S30:S34"/>
    <mergeCell ref="T30:T34"/>
    <mergeCell ref="N30:N34"/>
    <mergeCell ref="P30:P34"/>
    <mergeCell ref="Q30:Q34"/>
    <mergeCell ref="R30:R34"/>
    <mergeCell ref="A25:A29"/>
    <mergeCell ref="C25:C29"/>
    <mergeCell ref="D25:D29"/>
    <mergeCell ref="A30:A34"/>
    <mergeCell ref="C30:C34"/>
    <mergeCell ref="D30:D34"/>
    <mergeCell ref="E30:E34"/>
    <mergeCell ref="F30:F34"/>
    <mergeCell ref="J25:J29"/>
    <mergeCell ref="K25:K29"/>
    <mergeCell ref="L25:L29"/>
    <mergeCell ref="M25:M2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S40:S44"/>
    <mergeCell ref="T40:T44"/>
    <mergeCell ref="N40:N44"/>
    <mergeCell ref="P40:P44"/>
    <mergeCell ref="Q40:Q44"/>
    <mergeCell ref="R40:R44"/>
    <mergeCell ref="A35:A39"/>
    <mergeCell ref="C35:C39"/>
    <mergeCell ref="D35:D3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S50:S54"/>
    <mergeCell ref="T50:T54"/>
    <mergeCell ref="N50:N54"/>
    <mergeCell ref="P50:P54"/>
    <mergeCell ref="Q50:Q54"/>
    <mergeCell ref="R50:R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B10:B14"/>
    <mergeCell ref="B15:B19"/>
    <mergeCell ref="B20:B24"/>
    <mergeCell ref="B25:B29"/>
    <mergeCell ref="B30:B34"/>
    <mergeCell ref="B35:B39"/>
    <mergeCell ref="B40:B44"/>
    <mergeCell ref="B45:B49"/>
    <mergeCell ref="B50:B54"/>
  </mergeCells>
  <conditionalFormatting sqref="D8:G8 H7 A7:B7 H60:J1048576">
    <cfRule type="containsText" dxfId="2699" priority="805" operator="containsText" text="3- Moderado">
      <formula>NOT(ISERROR(SEARCH("3- Moderado",A7)))</formula>
    </cfRule>
    <cfRule type="containsText" dxfId="2698" priority="806" operator="containsText" text="6- Moderado">
      <formula>NOT(ISERROR(SEARCH("6- Moderado",A7)))</formula>
    </cfRule>
    <cfRule type="containsText" dxfId="2697" priority="807" operator="containsText" text="4- Moderado">
      <formula>NOT(ISERROR(SEARCH("4- Moderado",A7)))</formula>
    </cfRule>
    <cfRule type="containsText" dxfId="2696" priority="808" operator="containsText" text="3- Bajo">
      <formula>NOT(ISERROR(SEARCH("3- Bajo",A7)))</formula>
    </cfRule>
    <cfRule type="containsText" dxfId="2695" priority="809" operator="containsText" text="4- Bajo">
      <formula>NOT(ISERROR(SEARCH("4- Bajo",A7)))</formula>
    </cfRule>
    <cfRule type="containsText" dxfId="2694" priority="810" operator="containsText" text="1- Bajo">
      <formula>NOT(ISERROR(SEARCH("1- Bajo",A7)))</formula>
    </cfRule>
  </conditionalFormatting>
  <conditionalFormatting sqref="H8:J8">
    <cfRule type="containsText" dxfId="2693" priority="798" operator="containsText" text="3- Moderado">
      <formula>NOT(ISERROR(SEARCH("3- Moderado",H8)))</formula>
    </cfRule>
    <cfRule type="containsText" dxfId="2692" priority="799" operator="containsText" text="6- Moderado">
      <formula>NOT(ISERROR(SEARCH("6- Moderado",H8)))</formula>
    </cfRule>
    <cfRule type="containsText" dxfId="2691" priority="800" operator="containsText" text="4- Moderado">
      <formula>NOT(ISERROR(SEARCH("4- Moderado",H8)))</formula>
    </cfRule>
    <cfRule type="containsText" dxfId="2690" priority="801" operator="containsText" text="3- Bajo">
      <formula>NOT(ISERROR(SEARCH("3- Bajo",H8)))</formula>
    </cfRule>
    <cfRule type="containsText" dxfId="2689" priority="802" operator="containsText" text="4- Bajo">
      <formula>NOT(ISERROR(SEARCH("4- Bajo",H8)))</formula>
    </cfRule>
    <cfRule type="containsText" dxfId="2688" priority="804" operator="containsText" text="1- Bajo">
      <formula>NOT(ISERROR(SEARCH("1- Bajo",H8)))</formula>
    </cfRule>
  </conditionalFormatting>
  <conditionalFormatting sqref="J8 J60:J1048576">
    <cfRule type="containsText" dxfId="2687" priority="787" operator="containsText" text="25- Extremo">
      <formula>NOT(ISERROR(SEARCH("25- Extremo",J8)))</formula>
    </cfRule>
    <cfRule type="containsText" dxfId="2686" priority="788" operator="containsText" text="20- Extremo">
      <formula>NOT(ISERROR(SEARCH("20- Extremo",J8)))</formula>
    </cfRule>
    <cfRule type="containsText" dxfId="2685" priority="789" operator="containsText" text="15- Extremo">
      <formula>NOT(ISERROR(SEARCH("15- Extremo",J8)))</formula>
    </cfRule>
    <cfRule type="containsText" dxfId="2684" priority="790" operator="containsText" text="10- Extremo">
      <formula>NOT(ISERROR(SEARCH("10- Extremo",J8)))</formula>
    </cfRule>
    <cfRule type="containsText" dxfId="2683" priority="791" operator="containsText" text="5- Extremo">
      <formula>NOT(ISERROR(SEARCH("5- Extremo",J8)))</formula>
    </cfRule>
    <cfRule type="containsText" dxfId="2682" priority="792" operator="containsText" text="12- Alto">
      <formula>NOT(ISERROR(SEARCH("12- Alto",J8)))</formula>
    </cfRule>
    <cfRule type="containsText" dxfId="2681" priority="793" operator="containsText" text="10- Alto">
      <formula>NOT(ISERROR(SEARCH("10- Alto",J8)))</formula>
    </cfRule>
    <cfRule type="containsText" dxfId="2680" priority="794" operator="containsText" text="9- Alto">
      <formula>NOT(ISERROR(SEARCH("9- Alto",J8)))</formula>
    </cfRule>
    <cfRule type="containsText" dxfId="2679" priority="795" operator="containsText" text="8- Alto">
      <formula>NOT(ISERROR(SEARCH("8- Alto",J8)))</formula>
    </cfRule>
    <cfRule type="containsText" dxfId="2678" priority="796" operator="containsText" text="5- Alto">
      <formula>NOT(ISERROR(SEARCH("5- Alto",J8)))</formula>
    </cfRule>
    <cfRule type="containsText" dxfId="2677" priority="797" operator="containsText" text="4- Alto">
      <formula>NOT(ISERROR(SEARCH("4- Alto",J8)))</formula>
    </cfRule>
    <cfRule type="containsText" dxfId="2676" priority="803" operator="containsText" text="2- Bajo">
      <formula>NOT(ISERROR(SEARCH("2- Bajo",J8)))</formula>
    </cfRule>
  </conditionalFormatting>
  <conditionalFormatting sqref="K10:L10 K15:L15 K20:L20">
    <cfRule type="containsText" dxfId="2675" priority="781" operator="containsText" text="3- Moderado">
      <formula>NOT(ISERROR(SEARCH("3- Moderado",K10)))</formula>
    </cfRule>
    <cfRule type="containsText" dxfId="2674" priority="782" operator="containsText" text="6- Moderado">
      <formula>NOT(ISERROR(SEARCH("6- Moderado",K10)))</formula>
    </cfRule>
    <cfRule type="containsText" dxfId="2673" priority="783" operator="containsText" text="4- Moderado">
      <formula>NOT(ISERROR(SEARCH("4- Moderado",K10)))</formula>
    </cfRule>
    <cfRule type="containsText" dxfId="2672" priority="784" operator="containsText" text="3- Bajo">
      <formula>NOT(ISERROR(SEARCH("3- Bajo",K10)))</formula>
    </cfRule>
    <cfRule type="containsText" dxfId="2671" priority="785" operator="containsText" text="4- Bajo">
      <formula>NOT(ISERROR(SEARCH("4- Bajo",K10)))</formula>
    </cfRule>
    <cfRule type="containsText" dxfId="2670" priority="786" operator="containsText" text="1- Bajo">
      <formula>NOT(ISERROR(SEARCH("1- Bajo",K10)))</formula>
    </cfRule>
  </conditionalFormatting>
  <conditionalFormatting sqref="H10:I10 H15:I15 H20:I20">
    <cfRule type="containsText" dxfId="2669" priority="775" operator="containsText" text="3- Moderado">
      <formula>NOT(ISERROR(SEARCH("3- Moderado",H10)))</formula>
    </cfRule>
    <cfRule type="containsText" dxfId="2668" priority="776" operator="containsText" text="6- Moderado">
      <formula>NOT(ISERROR(SEARCH("6- Moderado",H10)))</formula>
    </cfRule>
    <cfRule type="containsText" dxfId="2667" priority="777" operator="containsText" text="4- Moderado">
      <formula>NOT(ISERROR(SEARCH("4- Moderado",H10)))</formula>
    </cfRule>
    <cfRule type="containsText" dxfId="2666" priority="778" operator="containsText" text="3- Bajo">
      <formula>NOT(ISERROR(SEARCH("3- Bajo",H10)))</formula>
    </cfRule>
    <cfRule type="containsText" dxfId="2665" priority="779" operator="containsText" text="4- Bajo">
      <formula>NOT(ISERROR(SEARCH("4- Bajo",H10)))</formula>
    </cfRule>
    <cfRule type="containsText" dxfId="2664" priority="780" operator="containsText" text="1- Bajo">
      <formula>NOT(ISERROR(SEARCH("1- Bajo",H10)))</formula>
    </cfRule>
  </conditionalFormatting>
  <conditionalFormatting sqref="A10:E10 E15 A15:B15 B20 B25 B30 B35 B40 B45 B50 B55">
    <cfRule type="containsText" dxfId="2663" priority="769" operator="containsText" text="3- Moderado">
      <formula>NOT(ISERROR(SEARCH("3- Moderado",A10)))</formula>
    </cfRule>
    <cfRule type="containsText" dxfId="2662" priority="770" operator="containsText" text="6- Moderado">
      <formula>NOT(ISERROR(SEARCH("6- Moderado",A10)))</formula>
    </cfRule>
    <cfRule type="containsText" dxfId="2661" priority="771" operator="containsText" text="4- Moderado">
      <formula>NOT(ISERROR(SEARCH("4- Moderado",A10)))</formula>
    </cfRule>
    <cfRule type="containsText" dxfId="2660" priority="772" operator="containsText" text="3- Bajo">
      <formula>NOT(ISERROR(SEARCH("3- Bajo",A10)))</formula>
    </cfRule>
    <cfRule type="containsText" dxfId="2659" priority="773" operator="containsText" text="4- Bajo">
      <formula>NOT(ISERROR(SEARCH("4- Bajo",A10)))</formula>
    </cfRule>
    <cfRule type="containsText" dxfId="2658" priority="774" operator="containsText" text="1- Bajo">
      <formula>NOT(ISERROR(SEARCH("1- Bajo",A10)))</formula>
    </cfRule>
  </conditionalFormatting>
  <conditionalFormatting sqref="F10:G10 F15:G15">
    <cfRule type="containsText" dxfId="2657" priority="763" operator="containsText" text="3- Moderado">
      <formula>NOT(ISERROR(SEARCH("3- Moderado",F10)))</formula>
    </cfRule>
    <cfRule type="containsText" dxfId="2656" priority="764" operator="containsText" text="6- Moderado">
      <formula>NOT(ISERROR(SEARCH("6- Moderado",F10)))</formula>
    </cfRule>
    <cfRule type="containsText" dxfId="2655" priority="765" operator="containsText" text="4- Moderado">
      <formula>NOT(ISERROR(SEARCH("4- Moderado",F10)))</formula>
    </cfRule>
    <cfRule type="containsText" dxfId="2654" priority="766" operator="containsText" text="3- Bajo">
      <formula>NOT(ISERROR(SEARCH("3- Bajo",F10)))</formula>
    </cfRule>
    <cfRule type="containsText" dxfId="2653" priority="767" operator="containsText" text="4- Bajo">
      <formula>NOT(ISERROR(SEARCH("4- Bajo",F10)))</formula>
    </cfRule>
    <cfRule type="containsText" dxfId="2652" priority="768" operator="containsText" text="1- Bajo">
      <formula>NOT(ISERROR(SEARCH("1- Bajo",F10)))</formula>
    </cfRule>
  </conditionalFormatting>
  <conditionalFormatting sqref="K8">
    <cfRule type="containsText" dxfId="2651" priority="757" operator="containsText" text="3- Moderado">
      <formula>NOT(ISERROR(SEARCH("3- Moderado",K8)))</formula>
    </cfRule>
    <cfRule type="containsText" dxfId="2650" priority="758" operator="containsText" text="6- Moderado">
      <formula>NOT(ISERROR(SEARCH("6- Moderado",K8)))</formula>
    </cfRule>
    <cfRule type="containsText" dxfId="2649" priority="759" operator="containsText" text="4- Moderado">
      <formula>NOT(ISERROR(SEARCH("4- Moderado",K8)))</formula>
    </cfRule>
    <cfRule type="containsText" dxfId="2648" priority="760" operator="containsText" text="3- Bajo">
      <formula>NOT(ISERROR(SEARCH("3- Bajo",K8)))</formula>
    </cfRule>
    <cfRule type="containsText" dxfId="2647" priority="761" operator="containsText" text="4- Bajo">
      <formula>NOT(ISERROR(SEARCH("4- Bajo",K8)))</formula>
    </cfRule>
    <cfRule type="containsText" dxfId="2646" priority="762" operator="containsText" text="1- Bajo">
      <formula>NOT(ISERROR(SEARCH("1- Bajo",K8)))</formula>
    </cfRule>
  </conditionalFormatting>
  <conditionalFormatting sqref="L8">
    <cfRule type="containsText" dxfId="2645" priority="751" operator="containsText" text="3- Moderado">
      <formula>NOT(ISERROR(SEARCH("3- Moderado",L8)))</formula>
    </cfRule>
    <cfRule type="containsText" dxfId="2644" priority="752" operator="containsText" text="6- Moderado">
      <formula>NOT(ISERROR(SEARCH("6- Moderado",L8)))</formula>
    </cfRule>
    <cfRule type="containsText" dxfId="2643" priority="753" operator="containsText" text="4- Moderado">
      <formula>NOT(ISERROR(SEARCH("4- Moderado",L8)))</formula>
    </cfRule>
    <cfRule type="containsText" dxfId="2642" priority="754" operator="containsText" text="3- Bajo">
      <formula>NOT(ISERROR(SEARCH("3- Bajo",L8)))</formula>
    </cfRule>
    <cfRule type="containsText" dxfId="2641" priority="755" operator="containsText" text="4- Bajo">
      <formula>NOT(ISERROR(SEARCH("4- Bajo",L8)))</formula>
    </cfRule>
    <cfRule type="containsText" dxfId="2640" priority="756" operator="containsText" text="1- Bajo">
      <formula>NOT(ISERROR(SEARCH("1- Bajo",L8)))</formula>
    </cfRule>
  </conditionalFormatting>
  <conditionalFormatting sqref="M8">
    <cfRule type="containsText" dxfId="2639" priority="745" operator="containsText" text="3- Moderado">
      <formula>NOT(ISERROR(SEARCH("3- Moderado",M8)))</formula>
    </cfRule>
    <cfRule type="containsText" dxfId="2638" priority="746" operator="containsText" text="6- Moderado">
      <formula>NOT(ISERROR(SEARCH("6- Moderado",M8)))</formula>
    </cfRule>
    <cfRule type="containsText" dxfId="2637" priority="747" operator="containsText" text="4- Moderado">
      <formula>NOT(ISERROR(SEARCH("4- Moderado",M8)))</formula>
    </cfRule>
    <cfRule type="containsText" dxfId="2636" priority="748" operator="containsText" text="3- Bajo">
      <formula>NOT(ISERROR(SEARCH("3- Bajo",M8)))</formula>
    </cfRule>
    <cfRule type="containsText" dxfId="2635" priority="749" operator="containsText" text="4- Bajo">
      <formula>NOT(ISERROR(SEARCH("4- Bajo",M8)))</formula>
    </cfRule>
    <cfRule type="containsText" dxfId="2634" priority="750" operator="containsText" text="1- Bajo">
      <formula>NOT(ISERROR(SEARCH("1- Bajo",M8)))</formula>
    </cfRule>
  </conditionalFormatting>
  <conditionalFormatting sqref="J10:J24">
    <cfRule type="containsText" dxfId="2633" priority="740" operator="containsText" text="Bajo">
      <formula>NOT(ISERROR(SEARCH("Bajo",J10)))</formula>
    </cfRule>
    <cfRule type="containsText" dxfId="2632" priority="741" operator="containsText" text="Moderado">
      <formula>NOT(ISERROR(SEARCH("Moderado",J10)))</formula>
    </cfRule>
    <cfRule type="containsText" dxfId="2631" priority="742" operator="containsText" text="Alto">
      <formula>NOT(ISERROR(SEARCH("Alto",J10)))</formula>
    </cfRule>
    <cfRule type="containsText" dxfId="2630" priority="743" operator="containsText" text="Extremo">
      <formula>NOT(ISERROR(SEARCH("Extremo",J10)))</formula>
    </cfRule>
    <cfRule type="colorScale" priority="744">
      <colorScale>
        <cfvo type="min"/>
        <cfvo type="max"/>
        <color rgb="FFFF7128"/>
        <color rgb="FFFFEF9C"/>
      </colorScale>
    </cfRule>
  </conditionalFormatting>
  <conditionalFormatting sqref="M10:M24">
    <cfRule type="containsText" dxfId="2629" priority="715" operator="containsText" text="Moderado">
      <formula>NOT(ISERROR(SEARCH("Moderado",M10)))</formula>
    </cfRule>
    <cfRule type="containsText" dxfId="2628" priority="735" operator="containsText" text="Bajo">
      <formula>NOT(ISERROR(SEARCH("Bajo",M10)))</formula>
    </cfRule>
    <cfRule type="containsText" dxfId="2627" priority="736" operator="containsText" text="Moderado">
      <formula>NOT(ISERROR(SEARCH("Moderado",M10)))</formula>
    </cfRule>
    <cfRule type="containsText" dxfId="2626" priority="737" operator="containsText" text="Alto">
      <formula>NOT(ISERROR(SEARCH("Alto",M10)))</formula>
    </cfRule>
    <cfRule type="containsText" dxfId="2625" priority="738" operator="containsText" text="Extremo">
      <formula>NOT(ISERROR(SEARCH("Extremo",M10)))</formula>
    </cfRule>
    <cfRule type="colorScale" priority="739">
      <colorScale>
        <cfvo type="min"/>
        <cfvo type="max"/>
        <color rgb="FFFF7128"/>
        <color rgb="FFFFEF9C"/>
      </colorScale>
    </cfRule>
  </conditionalFormatting>
  <conditionalFormatting sqref="N10 N15 N20">
    <cfRule type="containsText" dxfId="2624" priority="729" operator="containsText" text="3- Moderado">
      <formula>NOT(ISERROR(SEARCH("3- Moderado",N10)))</formula>
    </cfRule>
    <cfRule type="containsText" dxfId="2623" priority="730" operator="containsText" text="6- Moderado">
      <formula>NOT(ISERROR(SEARCH("6- Moderado",N10)))</formula>
    </cfRule>
    <cfRule type="containsText" dxfId="2622" priority="731" operator="containsText" text="4- Moderado">
      <formula>NOT(ISERROR(SEARCH("4- Moderado",N10)))</formula>
    </cfRule>
    <cfRule type="containsText" dxfId="2621" priority="732" operator="containsText" text="3- Bajo">
      <formula>NOT(ISERROR(SEARCH("3- Bajo",N10)))</formula>
    </cfRule>
    <cfRule type="containsText" dxfId="2620" priority="733" operator="containsText" text="4- Bajo">
      <formula>NOT(ISERROR(SEARCH("4- Bajo",N10)))</formula>
    </cfRule>
    <cfRule type="containsText" dxfId="2619" priority="734" operator="containsText" text="1- Bajo">
      <formula>NOT(ISERROR(SEARCH("1- Bajo",N10)))</formula>
    </cfRule>
  </conditionalFormatting>
  <conditionalFormatting sqref="H10:H24">
    <cfRule type="containsText" dxfId="2618" priority="716" operator="containsText" text="Muy Alta">
      <formula>NOT(ISERROR(SEARCH("Muy Alta",H10)))</formula>
    </cfRule>
    <cfRule type="containsText" dxfId="2617" priority="717" operator="containsText" text="Alta">
      <formula>NOT(ISERROR(SEARCH("Alta",H10)))</formula>
    </cfRule>
    <cfRule type="containsText" dxfId="2616" priority="718" operator="containsText" text="Muy Alta">
      <formula>NOT(ISERROR(SEARCH("Muy Alta",H10)))</formula>
    </cfRule>
    <cfRule type="containsText" dxfId="2615" priority="723" operator="containsText" text="Muy Baja">
      <formula>NOT(ISERROR(SEARCH("Muy Baja",H10)))</formula>
    </cfRule>
    <cfRule type="containsText" dxfId="2614" priority="724" operator="containsText" text="Baja">
      <formula>NOT(ISERROR(SEARCH("Baja",H10)))</formula>
    </cfRule>
    <cfRule type="containsText" dxfId="2613" priority="725" operator="containsText" text="Media">
      <formula>NOT(ISERROR(SEARCH("Media",H10)))</formula>
    </cfRule>
    <cfRule type="containsText" dxfId="2612" priority="726" operator="containsText" text="Alta">
      <formula>NOT(ISERROR(SEARCH("Alta",H10)))</formula>
    </cfRule>
    <cfRule type="containsText" dxfId="2611" priority="728" operator="containsText" text="Muy Alta">
      <formula>NOT(ISERROR(SEARCH("Muy Alta",H10)))</formula>
    </cfRule>
  </conditionalFormatting>
  <conditionalFormatting sqref="I10:I24">
    <cfRule type="containsText" dxfId="2610" priority="719" operator="containsText" text="Catastrófico">
      <formula>NOT(ISERROR(SEARCH("Catastrófico",I10)))</formula>
    </cfRule>
    <cfRule type="containsText" dxfId="2609" priority="720" operator="containsText" text="Mayor">
      <formula>NOT(ISERROR(SEARCH("Mayor",I10)))</formula>
    </cfRule>
    <cfRule type="containsText" dxfId="2608" priority="721" operator="containsText" text="Menor">
      <formula>NOT(ISERROR(SEARCH("Menor",I10)))</formula>
    </cfRule>
    <cfRule type="containsText" dxfId="2607" priority="722" operator="containsText" text="Leve">
      <formula>NOT(ISERROR(SEARCH("Leve",I10)))</formula>
    </cfRule>
    <cfRule type="containsText" dxfId="2606" priority="727" operator="containsText" text="Moderado">
      <formula>NOT(ISERROR(SEARCH("Moderado",I10)))</formula>
    </cfRule>
  </conditionalFormatting>
  <conditionalFormatting sqref="K10:K24">
    <cfRule type="containsText" dxfId="2605" priority="714" operator="containsText" text="Media">
      <formula>NOT(ISERROR(SEARCH("Media",K10)))</formula>
    </cfRule>
  </conditionalFormatting>
  <conditionalFormatting sqref="L10:L24">
    <cfRule type="containsText" dxfId="2604" priority="713" operator="containsText" text="Moderado">
      <formula>NOT(ISERROR(SEARCH("Moderado",L10)))</formula>
    </cfRule>
  </conditionalFormatting>
  <conditionalFormatting sqref="C15">
    <cfRule type="containsText" dxfId="2603" priority="707" operator="containsText" text="3- Moderado">
      <formula>NOT(ISERROR(SEARCH("3- Moderado",C15)))</formula>
    </cfRule>
    <cfRule type="containsText" dxfId="2602" priority="708" operator="containsText" text="6- Moderado">
      <formula>NOT(ISERROR(SEARCH("6- Moderado",C15)))</formula>
    </cfRule>
    <cfRule type="containsText" dxfId="2601" priority="709" operator="containsText" text="4- Moderado">
      <formula>NOT(ISERROR(SEARCH("4- Moderado",C15)))</formula>
    </cfRule>
    <cfRule type="containsText" dxfId="2600" priority="710" operator="containsText" text="3- Bajo">
      <formula>NOT(ISERROR(SEARCH("3- Bajo",C15)))</formula>
    </cfRule>
    <cfRule type="containsText" dxfId="2599" priority="711" operator="containsText" text="4- Bajo">
      <formula>NOT(ISERROR(SEARCH("4- Bajo",C15)))</formula>
    </cfRule>
    <cfRule type="containsText" dxfId="2598" priority="712" operator="containsText" text="1- Bajo">
      <formula>NOT(ISERROR(SEARCH("1- Bajo",C15)))</formula>
    </cfRule>
  </conditionalFormatting>
  <conditionalFormatting sqref="D15">
    <cfRule type="containsText" dxfId="2597" priority="701" operator="containsText" text="3- Moderado">
      <formula>NOT(ISERROR(SEARCH("3- Moderado",D15)))</formula>
    </cfRule>
    <cfRule type="containsText" dxfId="2596" priority="702" operator="containsText" text="6- Moderado">
      <formula>NOT(ISERROR(SEARCH("6- Moderado",D15)))</formula>
    </cfRule>
    <cfRule type="containsText" dxfId="2595" priority="703" operator="containsText" text="4- Moderado">
      <formula>NOT(ISERROR(SEARCH("4- Moderado",D15)))</formula>
    </cfRule>
    <cfRule type="containsText" dxfId="2594" priority="704" operator="containsText" text="3- Bajo">
      <formula>NOT(ISERROR(SEARCH("3- Bajo",D15)))</formula>
    </cfRule>
    <cfRule type="containsText" dxfId="2593" priority="705" operator="containsText" text="4- Bajo">
      <formula>NOT(ISERROR(SEARCH("4- Bajo",D15)))</formula>
    </cfRule>
    <cfRule type="containsText" dxfId="2592" priority="706" operator="containsText" text="1- Bajo">
      <formula>NOT(ISERROR(SEARCH("1- Bajo",D15)))</formula>
    </cfRule>
  </conditionalFormatting>
  <conditionalFormatting sqref="J10:J24">
    <cfRule type="containsText" dxfId="2591" priority="700" operator="containsText" text="Moderado">
      <formula>NOT(ISERROR(SEARCH("Moderado",J10)))</formula>
    </cfRule>
  </conditionalFormatting>
  <conditionalFormatting sqref="J10:J24">
    <cfRule type="containsText" dxfId="2590" priority="698" operator="containsText" text="Bajo">
      <formula>NOT(ISERROR(SEARCH("Bajo",J10)))</formula>
    </cfRule>
    <cfRule type="containsText" dxfId="2589" priority="699" operator="containsText" text="Extremo">
      <formula>NOT(ISERROR(SEARCH("Extremo",J10)))</formula>
    </cfRule>
  </conditionalFormatting>
  <conditionalFormatting sqref="K10:K24">
    <cfRule type="containsText" dxfId="2588" priority="696" operator="containsText" text="Baja">
      <formula>NOT(ISERROR(SEARCH("Baja",K10)))</formula>
    </cfRule>
    <cfRule type="containsText" dxfId="2587" priority="697" operator="containsText" text="Muy Baja">
      <formula>NOT(ISERROR(SEARCH("Muy Baja",K10)))</formula>
    </cfRule>
  </conditionalFormatting>
  <conditionalFormatting sqref="K10:K24">
    <cfRule type="containsText" dxfId="2586" priority="694" operator="containsText" text="Muy Alta">
      <formula>NOT(ISERROR(SEARCH("Muy Alta",K10)))</formula>
    </cfRule>
    <cfRule type="containsText" dxfId="2585" priority="695" operator="containsText" text="Alta">
      <formula>NOT(ISERROR(SEARCH("Alta",K10)))</formula>
    </cfRule>
  </conditionalFormatting>
  <conditionalFormatting sqref="L10:L24">
    <cfRule type="containsText" dxfId="2584" priority="690" operator="containsText" text="Catastrófico">
      <formula>NOT(ISERROR(SEARCH("Catastrófico",L10)))</formula>
    </cfRule>
    <cfRule type="containsText" dxfId="2583" priority="691" operator="containsText" text="Mayor">
      <formula>NOT(ISERROR(SEARCH("Mayor",L10)))</formula>
    </cfRule>
    <cfRule type="containsText" dxfId="2582" priority="692" operator="containsText" text="Menor">
      <formula>NOT(ISERROR(SEARCH("Menor",L10)))</formula>
    </cfRule>
    <cfRule type="containsText" dxfId="2581" priority="693" operator="containsText" text="Leve">
      <formula>NOT(ISERROR(SEARCH("Leve",L10)))</formula>
    </cfRule>
  </conditionalFormatting>
  <conditionalFormatting sqref="A20 E20">
    <cfRule type="containsText" dxfId="2580" priority="684" operator="containsText" text="3- Moderado">
      <formula>NOT(ISERROR(SEARCH("3- Moderado",A20)))</formula>
    </cfRule>
    <cfRule type="containsText" dxfId="2579" priority="685" operator="containsText" text="6- Moderado">
      <formula>NOT(ISERROR(SEARCH("6- Moderado",A20)))</formula>
    </cfRule>
    <cfRule type="containsText" dxfId="2578" priority="686" operator="containsText" text="4- Moderado">
      <formula>NOT(ISERROR(SEARCH("4- Moderado",A20)))</formula>
    </cfRule>
    <cfRule type="containsText" dxfId="2577" priority="687" operator="containsText" text="3- Bajo">
      <formula>NOT(ISERROR(SEARCH("3- Bajo",A20)))</formula>
    </cfRule>
    <cfRule type="containsText" dxfId="2576" priority="688" operator="containsText" text="4- Bajo">
      <formula>NOT(ISERROR(SEARCH("4- Bajo",A20)))</formula>
    </cfRule>
    <cfRule type="containsText" dxfId="2575" priority="689" operator="containsText" text="1- Bajo">
      <formula>NOT(ISERROR(SEARCH("1- Bajo",A20)))</formula>
    </cfRule>
  </conditionalFormatting>
  <conditionalFormatting sqref="F20:G20">
    <cfRule type="containsText" dxfId="2574" priority="678" operator="containsText" text="3- Moderado">
      <formula>NOT(ISERROR(SEARCH("3- Moderado",F20)))</formula>
    </cfRule>
    <cfRule type="containsText" dxfId="2573" priority="679" operator="containsText" text="6- Moderado">
      <formula>NOT(ISERROR(SEARCH("6- Moderado",F20)))</formula>
    </cfRule>
    <cfRule type="containsText" dxfId="2572" priority="680" operator="containsText" text="4- Moderado">
      <formula>NOT(ISERROR(SEARCH("4- Moderado",F20)))</formula>
    </cfRule>
    <cfRule type="containsText" dxfId="2571" priority="681" operator="containsText" text="3- Bajo">
      <formula>NOT(ISERROR(SEARCH("3- Bajo",F20)))</formula>
    </cfRule>
    <cfRule type="containsText" dxfId="2570" priority="682" operator="containsText" text="4- Bajo">
      <formula>NOT(ISERROR(SEARCH("4- Bajo",F20)))</formula>
    </cfRule>
    <cfRule type="containsText" dxfId="2569" priority="683" operator="containsText" text="1- Bajo">
      <formula>NOT(ISERROR(SEARCH("1- Bajo",F20)))</formula>
    </cfRule>
  </conditionalFormatting>
  <conditionalFormatting sqref="C20">
    <cfRule type="containsText" dxfId="2568" priority="672" operator="containsText" text="3- Moderado">
      <formula>NOT(ISERROR(SEARCH("3- Moderado",C20)))</formula>
    </cfRule>
    <cfRule type="containsText" dxfId="2567" priority="673" operator="containsText" text="6- Moderado">
      <formula>NOT(ISERROR(SEARCH("6- Moderado",C20)))</formula>
    </cfRule>
    <cfRule type="containsText" dxfId="2566" priority="674" operator="containsText" text="4- Moderado">
      <formula>NOT(ISERROR(SEARCH("4- Moderado",C20)))</formula>
    </cfRule>
    <cfRule type="containsText" dxfId="2565" priority="675" operator="containsText" text="3- Bajo">
      <formula>NOT(ISERROR(SEARCH("3- Bajo",C20)))</formula>
    </cfRule>
    <cfRule type="containsText" dxfId="2564" priority="676" operator="containsText" text="4- Bajo">
      <formula>NOT(ISERROR(SEARCH("4- Bajo",C20)))</formula>
    </cfRule>
    <cfRule type="containsText" dxfId="2563" priority="677" operator="containsText" text="1- Bajo">
      <formula>NOT(ISERROR(SEARCH("1- Bajo",C20)))</formula>
    </cfRule>
  </conditionalFormatting>
  <conditionalFormatting sqref="D20">
    <cfRule type="containsText" dxfId="2562" priority="666" operator="containsText" text="3- Moderado">
      <formula>NOT(ISERROR(SEARCH("3- Moderado",D20)))</formula>
    </cfRule>
    <cfRule type="containsText" dxfId="2561" priority="667" operator="containsText" text="6- Moderado">
      <formula>NOT(ISERROR(SEARCH("6- Moderado",D20)))</formula>
    </cfRule>
    <cfRule type="containsText" dxfId="2560" priority="668" operator="containsText" text="4- Moderado">
      <formula>NOT(ISERROR(SEARCH("4- Moderado",D20)))</formula>
    </cfRule>
    <cfRule type="containsText" dxfId="2559" priority="669" operator="containsText" text="3- Bajo">
      <formula>NOT(ISERROR(SEARCH("3- Bajo",D20)))</formula>
    </cfRule>
    <cfRule type="containsText" dxfId="2558" priority="670" operator="containsText" text="4- Bajo">
      <formula>NOT(ISERROR(SEARCH("4- Bajo",D20)))</formula>
    </cfRule>
    <cfRule type="containsText" dxfId="2557" priority="671" operator="containsText" text="1- Bajo">
      <formula>NOT(ISERROR(SEARCH("1- Bajo",D20)))</formula>
    </cfRule>
  </conditionalFormatting>
  <conditionalFormatting sqref="K25:L25">
    <cfRule type="containsText" dxfId="2556" priority="660" operator="containsText" text="3- Moderado">
      <formula>NOT(ISERROR(SEARCH("3- Moderado",K25)))</formula>
    </cfRule>
    <cfRule type="containsText" dxfId="2555" priority="661" operator="containsText" text="6- Moderado">
      <formula>NOT(ISERROR(SEARCH("6- Moderado",K25)))</formula>
    </cfRule>
    <cfRule type="containsText" dxfId="2554" priority="662" operator="containsText" text="4- Moderado">
      <formula>NOT(ISERROR(SEARCH("4- Moderado",K25)))</formula>
    </cfRule>
    <cfRule type="containsText" dxfId="2553" priority="663" operator="containsText" text="3- Bajo">
      <formula>NOT(ISERROR(SEARCH("3- Bajo",K25)))</formula>
    </cfRule>
    <cfRule type="containsText" dxfId="2552" priority="664" operator="containsText" text="4- Bajo">
      <formula>NOT(ISERROR(SEARCH("4- Bajo",K25)))</formula>
    </cfRule>
    <cfRule type="containsText" dxfId="2551" priority="665" operator="containsText" text="1- Bajo">
      <formula>NOT(ISERROR(SEARCH("1- Bajo",K25)))</formula>
    </cfRule>
  </conditionalFormatting>
  <conditionalFormatting sqref="H25:I25">
    <cfRule type="containsText" dxfId="2550" priority="654" operator="containsText" text="3- Moderado">
      <formula>NOT(ISERROR(SEARCH("3- Moderado",H25)))</formula>
    </cfRule>
    <cfRule type="containsText" dxfId="2549" priority="655" operator="containsText" text="6- Moderado">
      <formula>NOT(ISERROR(SEARCH("6- Moderado",H25)))</formula>
    </cfRule>
    <cfRule type="containsText" dxfId="2548" priority="656" operator="containsText" text="4- Moderado">
      <formula>NOT(ISERROR(SEARCH("4- Moderado",H25)))</formula>
    </cfRule>
    <cfRule type="containsText" dxfId="2547" priority="657" operator="containsText" text="3- Bajo">
      <formula>NOT(ISERROR(SEARCH("3- Bajo",H25)))</formula>
    </cfRule>
    <cfRule type="containsText" dxfId="2546" priority="658" operator="containsText" text="4- Bajo">
      <formula>NOT(ISERROR(SEARCH("4- Bajo",H25)))</formula>
    </cfRule>
    <cfRule type="containsText" dxfId="2545" priority="659" operator="containsText" text="1- Bajo">
      <formula>NOT(ISERROR(SEARCH("1- Bajo",H25)))</formula>
    </cfRule>
  </conditionalFormatting>
  <conditionalFormatting sqref="A25 C25:E25">
    <cfRule type="containsText" dxfId="2544" priority="648" operator="containsText" text="3- Moderado">
      <formula>NOT(ISERROR(SEARCH("3- Moderado",A25)))</formula>
    </cfRule>
    <cfRule type="containsText" dxfId="2543" priority="649" operator="containsText" text="6- Moderado">
      <formula>NOT(ISERROR(SEARCH("6- Moderado",A25)))</formula>
    </cfRule>
    <cfRule type="containsText" dxfId="2542" priority="650" operator="containsText" text="4- Moderado">
      <formula>NOT(ISERROR(SEARCH("4- Moderado",A25)))</formula>
    </cfRule>
    <cfRule type="containsText" dxfId="2541" priority="651" operator="containsText" text="3- Bajo">
      <formula>NOT(ISERROR(SEARCH("3- Bajo",A25)))</formula>
    </cfRule>
    <cfRule type="containsText" dxfId="2540" priority="652" operator="containsText" text="4- Bajo">
      <formula>NOT(ISERROR(SEARCH("4- Bajo",A25)))</formula>
    </cfRule>
    <cfRule type="containsText" dxfId="2539" priority="653" operator="containsText" text="1- Bajo">
      <formula>NOT(ISERROR(SEARCH("1- Bajo",A25)))</formula>
    </cfRule>
  </conditionalFormatting>
  <conditionalFormatting sqref="F25:G25">
    <cfRule type="containsText" dxfId="2538" priority="642" operator="containsText" text="3- Moderado">
      <formula>NOT(ISERROR(SEARCH("3- Moderado",F25)))</formula>
    </cfRule>
    <cfRule type="containsText" dxfId="2537" priority="643" operator="containsText" text="6- Moderado">
      <formula>NOT(ISERROR(SEARCH("6- Moderado",F25)))</formula>
    </cfRule>
    <cfRule type="containsText" dxfId="2536" priority="644" operator="containsText" text="4- Moderado">
      <formula>NOT(ISERROR(SEARCH("4- Moderado",F25)))</formula>
    </cfRule>
    <cfRule type="containsText" dxfId="2535" priority="645" operator="containsText" text="3- Bajo">
      <formula>NOT(ISERROR(SEARCH("3- Bajo",F25)))</formula>
    </cfRule>
    <cfRule type="containsText" dxfId="2534" priority="646" operator="containsText" text="4- Bajo">
      <formula>NOT(ISERROR(SEARCH("4- Bajo",F25)))</formula>
    </cfRule>
    <cfRule type="containsText" dxfId="2533" priority="647" operator="containsText" text="1- Bajo">
      <formula>NOT(ISERROR(SEARCH("1- Bajo",F25)))</formula>
    </cfRule>
  </conditionalFormatting>
  <conditionalFormatting sqref="J25:J29">
    <cfRule type="containsText" dxfId="2532" priority="637" operator="containsText" text="Bajo">
      <formula>NOT(ISERROR(SEARCH("Bajo",J25)))</formula>
    </cfRule>
    <cfRule type="containsText" dxfId="2531" priority="638" operator="containsText" text="Moderado">
      <formula>NOT(ISERROR(SEARCH("Moderado",J25)))</formula>
    </cfRule>
    <cfRule type="containsText" dxfId="2530" priority="639" operator="containsText" text="Alto">
      <formula>NOT(ISERROR(SEARCH("Alto",J25)))</formula>
    </cfRule>
    <cfRule type="containsText" dxfId="2529" priority="640" operator="containsText" text="Extremo">
      <formula>NOT(ISERROR(SEARCH("Extremo",J25)))</formula>
    </cfRule>
    <cfRule type="colorScale" priority="641">
      <colorScale>
        <cfvo type="min"/>
        <cfvo type="max"/>
        <color rgb="FFFF7128"/>
        <color rgb="FFFFEF9C"/>
      </colorScale>
    </cfRule>
  </conditionalFormatting>
  <conditionalFormatting sqref="M25:M29">
    <cfRule type="containsText" dxfId="2528" priority="612" operator="containsText" text="Moderado">
      <formula>NOT(ISERROR(SEARCH("Moderado",M25)))</formula>
    </cfRule>
    <cfRule type="containsText" dxfId="2527" priority="632" operator="containsText" text="Bajo">
      <formula>NOT(ISERROR(SEARCH("Bajo",M25)))</formula>
    </cfRule>
    <cfRule type="containsText" dxfId="2526" priority="633" operator="containsText" text="Moderado">
      <formula>NOT(ISERROR(SEARCH("Moderado",M25)))</formula>
    </cfRule>
    <cfRule type="containsText" dxfId="2525" priority="634" operator="containsText" text="Alto">
      <formula>NOT(ISERROR(SEARCH("Alto",M25)))</formula>
    </cfRule>
    <cfRule type="containsText" dxfId="2524" priority="635" operator="containsText" text="Extremo">
      <formula>NOT(ISERROR(SEARCH("Extremo",M25)))</formula>
    </cfRule>
    <cfRule type="colorScale" priority="636">
      <colorScale>
        <cfvo type="min"/>
        <cfvo type="max"/>
        <color rgb="FFFF7128"/>
        <color rgb="FFFFEF9C"/>
      </colorScale>
    </cfRule>
  </conditionalFormatting>
  <conditionalFormatting sqref="N25">
    <cfRule type="containsText" dxfId="2523" priority="626" operator="containsText" text="3- Moderado">
      <formula>NOT(ISERROR(SEARCH("3- Moderado",N25)))</formula>
    </cfRule>
    <cfRule type="containsText" dxfId="2522" priority="627" operator="containsText" text="6- Moderado">
      <formula>NOT(ISERROR(SEARCH("6- Moderado",N25)))</formula>
    </cfRule>
    <cfRule type="containsText" dxfId="2521" priority="628" operator="containsText" text="4- Moderado">
      <formula>NOT(ISERROR(SEARCH("4- Moderado",N25)))</formula>
    </cfRule>
    <cfRule type="containsText" dxfId="2520" priority="629" operator="containsText" text="3- Bajo">
      <formula>NOT(ISERROR(SEARCH("3- Bajo",N25)))</formula>
    </cfRule>
    <cfRule type="containsText" dxfId="2519" priority="630" operator="containsText" text="4- Bajo">
      <formula>NOT(ISERROR(SEARCH("4- Bajo",N25)))</formula>
    </cfRule>
    <cfRule type="containsText" dxfId="2518" priority="631" operator="containsText" text="1- Bajo">
      <formula>NOT(ISERROR(SEARCH("1- Bajo",N25)))</formula>
    </cfRule>
  </conditionalFormatting>
  <conditionalFormatting sqref="H25:H29">
    <cfRule type="containsText" dxfId="2517" priority="613" operator="containsText" text="Muy Alta">
      <formula>NOT(ISERROR(SEARCH("Muy Alta",H25)))</formula>
    </cfRule>
    <cfRule type="containsText" dxfId="2516" priority="614" operator="containsText" text="Alta">
      <formula>NOT(ISERROR(SEARCH("Alta",H25)))</formula>
    </cfRule>
    <cfRule type="containsText" dxfId="2515" priority="615" operator="containsText" text="Muy Alta">
      <formula>NOT(ISERROR(SEARCH("Muy Alta",H25)))</formula>
    </cfRule>
    <cfRule type="containsText" dxfId="2514" priority="620" operator="containsText" text="Muy Baja">
      <formula>NOT(ISERROR(SEARCH("Muy Baja",H25)))</formula>
    </cfRule>
    <cfRule type="containsText" dxfId="2513" priority="621" operator="containsText" text="Baja">
      <formula>NOT(ISERROR(SEARCH("Baja",H25)))</formula>
    </cfRule>
    <cfRule type="containsText" dxfId="2512" priority="622" operator="containsText" text="Media">
      <formula>NOT(ISERROR(SEARCH("Media",H25)))</formula>
    </cfRule>
    <cfRule type="containsText" dxfId="2511" priority="623" operator="containsText" text="Alta">
      <formula>NOT(ISERROR(SEARCH("Alta",H25)))</formula>
    </cfRule>
    <cfRule type="containsText" dxfId="2510" priority="625" operator="containsText" text="Muy Alta">
      <formula>NOT(ISERROR(SEARCH("Muy Alta",H25)))</formula>
    </cfRule>
  </conditionalFormatting>
  <conditionalFormatting sqref="I25:I29">
    <cfRule type="containsText" dxfId="2509" priority="616" operator="containsText" text="Catastrófico">
      <formula>NOT(ISERROR(SEARCH("Catastrófico",I25)))</formula>
    </cfRule>
    <cfRule type="containsText" dxfId="2508" priority="617" operator="containsText" text="Mayor">
      <formula>NOT(ISERROR(SEARCH("Mayor",I25)))</formula>
    </cfRule>
    <cfRule type="containsText" dxfId="2507" priority="618" operator="containsText" text="Menor">
      <formula>NOT(ISERROR(SEARCH("Menor",I25)))</formula>
    </cfRule>
    <cfRule type="containsText" dxfId="2506" priority="619" operator="containsText" text="Leve">
      <formula>NOT(ISERROR(SEARCH("Leve",I25)))</formula>
    </cfRule>
    <cfRule type="containsText" dxfId="2505" priority="624" operator="containsText" text="Moderado">
      <formula>NOT(ISERROR(SEARCH("Moderado",I25)))</formula>
    </cfRule>
  </conditionalFormatting>
  <conditionalFormatting sqref="K25:K29">
    <cfRule type="containsText" dxfId="2504" priority="611" operator="containsText" text="Media">
      <formula>NOT(ISERROR(SEARCH("Media",K25)))</formula>
    </cfRule>
  </conditionalFormatting>
  <conditionalFormatting sqref="L25:L29">
    <cfRule type="containsText" dxfId="2503" priority="610" operator="containsText" text="Moderado">
      <formula>NOT(ISERROR(SEARCH("Moderado",L25)))</formula>
    </cfRule>
  </conditionalFormatting>
  <conditionalFormatting sqref="J25:J29">
    <cfRule type="containsText" dxfId="2502" priority="609" operator="containsText" text="Moderado">
      <formula>NOT(ISERROR(SEARCH("Moderado",J25)))</formula>
    </cfRule>
  </conditionalFormatting>
  <conditionalFormatting sqref="J25:J29">
    <cfRule type="containsText" dxfId="2501" priority="607" operator="containsText" text="Bajo">
      <formula>NOT(ISERROR(SEARCH("Bajo",J25)))</formula>
    </cfRule>
    <cfRule type="containsText" dxfId="2500" priority="608" operator="containsText" text="Extremo">
      <formula>NOT(ISERROR(SEARCH("Extremo",J25)))</formula>
    </cfRule>
  </conditionalFormatting>
  <conditionalFormatting sqref="K25:K29">
    <cfRule type="containsText" dxfId="2499" priority="605" operator="containsText" text="Baja">
      <formula>NOT(ISERROR(SEARCH("Baja",K25)))</formula>
    </cfRule>
    <cfRule type="containsText" dxfId="2498" priority="606" operator="containsText" text="Muy Baja">
      <formula>NOT(ISERROR(SEARCH("Muy Baja",K25)))</formula>
    </cfRule>
  </conditionalFormatting>
  <conditionalFormatting sqref="K25:K29">
    <cfRule type="containsText" dxfId="2497" priority="603" operator="containsText" text="Muy Alta">
      <formula>NOT(ISERROR(SEARCH("Muy Alta",K25)))</formula>
    </cfRule>
    <cfRule type="containsText" dxfId="2496" priority="604" operator="containsText" text="Alta">
      <formula>NOT(ISERROR(SEARCH("Alta",K25)))</formula>
    </cfRule>
  </conditionalFormatting>
  <conditionalFormatting sqref="L25:L29">
    <cfRule type="containsText" dxfId="2495" priority="599" operator="containsText" text="Catastrófico">
      <formula>NOT(ISERROR(SEARCH("Catastrófico",L25)))</formula>
    </cfRule>
    <cfRule type="containsText" dxfId="2494" priority="600" operator="containsText" text="Mayor">
      <formula>NOT(ISERROR(SEARCH("Mayor",L25)))</formula>
    </cfRule>
    <cfRule type="containsText" dxfId="2493" priority="601" operator="containsText" text="Menor">
      <formula>NOT(ISERROR(SEARCH("Menor",L25)))</formula>
    </cfRule>
    <cfRule type="containsText" dxfId="2492" priority="602" operator="containsText" text="Leve">
      <formula>NOT(ISERROR(SEARCH("Leve",L25)))</formula>
    </cfRule>
  </conditionalFormatting>
  <conditionalFormatting sqref="K30:L30">
    <cfRule type="containsText" dxfId="2491" priority="593" operator="containsText" text="3- Moderado">
      <formula>NOT(ISERROR(SEARCH("3- Moderado",K30)))</formula>
    </cfRule>
    <cfRule type="containsText" dxfId="2490" priority="594" operator="containsText" text="6- Moderado">
      <formula>NOT(ISERROR(SEARCH("6- Moderado",K30)))</formula>
    </cfRule>
    <cfRule type="containsText" dxfId="2489" priority="595" operator="containsText" text="4- Moderado">
      <formula>NOT(ISERROR(SEARCH("4- Moderado",K30)))</formula>
    </cfRule>
    <cfRule type="containsText" dxfId="2488" priority="596" operator="containsText" text="3- Bajo">
      <formula>NOT(ISERROR(SEARCH("3- Bajo",K30)))</formula>
    </cfRule>
    <cfRule type="containsText" dxfId="2487" priority="597" operator="containsText" text="4- Bajo">
      <formula>NOT(ISERROR(SEARCH("4- Bajo",K30)))</formula>
    </cfRule>
    <cfRule type="containsText" dxfId="2486" priority="598" operator="containsText" text="1- Bajo">
      <formula>NOT(ISERROR(SEARCH("1- Bajo",K30)))</formula>
    </cfRule>
  </conditionalFormatting>
  <conditionalFormatting sqref="H30:I30">
    <cfRule type="containsText" dxfId="2485" priority="587" operator="containsText" text="3- Moderado">
      <formula>NOT(ISERROR(SEARCH("3- Moderado",H30)))</formula>
    </cfRule>
    <cfRule type="containsText" dxfId="2484" priority="588" operator="containsText" text="6- Moderado">
      <formula>NOT(ISERROR(SEARCH("6- Moderado",H30)))</formula>
    </cfRule>
    <cfRule type="containsText" dxfId="2483" priority="589" operator="containsText" text="4- Moderado">
      <formula>NOT(ISERROR(SEARCH("4- Moderado",H30)))</formula>
    </cfRule>
    <cfRule type="containsText" dxfId="2482" priority="590" operator="containsText" text="3- Bajo">
      <formula>NOT(ISERROR(SEARCH("3- Bajo",H30)))</formula>
    </cfRule>
    <cfRule type="containsText" dxfId="2481" priority="591" operator="containsText" text="4- Bajo">
      <formula>NOT(ISERROR(SEARCH("4- Bajo",H30)))</formula>
    </cfRule>
    <cfRule type="containsText" dxfId="2480" priority="592" operator="containsText" text="1- Bajo">
      <formula>NOT(ISERROR(SEARCH("1- Bajo",H30)))</formula>
    </cfRule>
  </conditionalFormatting>
  <conditionalFormatting sqref="A30 C30:E30">
    <cfRule type="containsText" dxfId="2479" priority="581" operator="containsText" text="3- Moderado">
      <formula>NOT(ISERROR(SEARCH("3- Moderado",A30)))</formula>
    </cfRule>
    <cfRule type="containsText" dxfId="2478" priority="582" operator="containsText" text="6- Moderado">
      <formula>NOT(ISERROR(SEARCH("6- Moderado",A30)))</formula>
    </cfRule>
    <cfRule type="containsText" dxfId="2477" priority="583" operator="containsText" text="4- Moderado">
      <formula>NOT(ISERROR(SEARCH("4- Moderado",A30)))</formula>
    </cfRule>
    <cfRule type="containsText" dxfId="2476" priority="584" operator="containsText" text="3- Bajo">
      <formula>NOT(ISERROR(SEARCH("3- Bajo",A30)))</formula>
    </cfRule>
    <cfRule type="containsText" dxfId="2475" priority="585" operator="containsText" text="4- Bajo">
      <formula>NOT(ISERROR(SEARCH("4- Bajo",A30)))</formula>
    </cfRule>
    <cfRule type="containsText" dxfId="2474" priority="586" operator="containsText" text="1- Bajo">
      <formula>NOT(ISERROR(SEARCH("1- Bajo",A30)))</formula>
    </cfRule>
  </conditionalFormatting>
  <conditionalFormatting sqref="F30:G30">
    <cfRule type="containsText" dxfId="2473" priority="575" operator="containsText" text="3- Moderado">
      <formula>NOT(ISERROR(SEARCH("3- Moderado",F30)))</formula>
    </cfRule>
    <cfRule type="containsText" dxfId="2472" priority="576" operator="containsText" text="6- Moderado">
      <formula>NOT(ISERROR(SEARCH("6- Moderado",F30)))</formula>
    </cfRule>
    <cfRule type="containsText" dxfId="2471" priority="577" operator="containsText" text="4- Moderado">
      <formula>NOT(ISERROR(SEARCH("4- Moderado",F30)))</formula>
    </cfRule>
    <cfRule type="containsText" dxfId="2470" priority="578" operator="containsText" text="3- Bajo">
      <formula>NOT(ISERROR(SEARCH("3- Bajo",F30)))</formula>
    </cfRule>
    <cfRule type="containsText" dxfId="2469" priority="579" operator="containsText" text="4- Bajo">
      <formula>NOT(ISERROR(SEARCH("4- Bajo",F30)))</formula>
    </cfRule>
    <cfRule type="containsText" dxfId="2468" priority="580" operator="containsText" text="1- Bajo">
      <formula>NOT(ISERROR(SEARCH("1- Bajo",F30)))</formula>
    </cfRule>
  </conditionalFormatting>
  <conditionalFormatting sqref="J30:J34">
    <cfRule type="containsText" dxfId="2467" priority="570" operator="containsText" text="Bajo">
      <formula>NOT(ISERROR(SEARCH("Bajo",J30)))</formula>
    </cfRule>
    <cfRule type="containsText" dxfId="2466" priority="571" operator="containsText" text="Moderado">
      <formula>NOT(ISERROR(SEARCH("Moderado",J30)))</formula>
    </cfRule>
    <cfRule type="containsText" dxfId="2465" priority="572" operator="containsText" text="Alto">
      <formula>NOT(ISERROR(SEARCH("Alto",J30)))</formula>
    </cfRule>
    <cfRule type="containsText" dxfId="2464" priority="573" operator="containsText" text="Extremo">
      <formula>NOT(ISERROR(SEARCH("Extremo",J30)))</formula>
    </cfRule>
    <cfRule type="colorScale" priority="574">
      <colorScale>
        <cfvo type="min"/>
        <cfvo type="max"/>
        <color rgb="FFFF7128"/>
        <color rgb="FFFFEF9C"/>
      </colorScale>
    </cfRule>
  </conditionalFormatting>
  <conditionalFormatting sqref="M30:M34">
    <cfRule type="containsText" dxfId="2463" priority="545" operator="containsText" text="Moderado">
      <formula>NOT(ISERROR(SEARCH("Moderado",M30)))</formula>
    </cfRule>
    <cfRule type="containsText" dxfId="2462" priority="565" operator="containsText" text="Bajo">
      <formula>NOT(ISERROR(SEARCH("Bajo",M30)))</formula>
    </cfRule>
    <cfRule type="containsText" dxfId="2461" priority="566" operator="containsText" text="Moderado">
      <formula>NOT(ISERROR(SEARCH("Moderado",M30)))</formula>
    </cfRule>
    <cfRule type="containsText" dxfId="2460" priority="567" operator="containsText" text="Alto">
      <formula>NOT(ISERROR(SEARCH("Alto",M30)))</formula>
    </cfRule>
    <cfRule type="containsText" dxfId="2459" priority="568" operator="containsText" text="Extremo">
      <formula>NOT(ISERROR(SEARCH("Extremo",M30)))</formula>
    </cfRule>
    <cfRule type="colorScale" priority="569">
      <colorScale>
        <cfvo type="min"/>
        <cfvo type="max"/>
        <color rgb="FFFF7128"/>
        <color rgb="FFFFEF9C"/>
      </colorScale>
    </cfRule>
  </conditionalFormatting>
  <conditionalFormatting sqref="N30">
    <cfRule type="containsText" dxfId="2458" priority="559" operator="containsText" text="3- Moderado">
      <formula>NOT(ISERROR(SEARCH("3- Moderado",N30)))</formula>
    </cfRule>
    <cfRule type="containsText" dxfId="2457" priority="560" operator="containsText" text="6- Moderado">
      <formula>NOT(ISERROR(SEARCH("6- Moderado",N30)))</formula>
    </cfRule>
    <cfRule type="containsText" dxfId="2456" priority="561" operator="containsText" text="4- Moderado">
      <formula>NOT(ISERROR(SEARCH("4- Moderado",N30)))</formula>
    </cfRule>
    <cfRule type="containsText" dxfId="2455" priority="562" operator="containsText" text="3- Bajo">
      <formula>NOT(ISERROR(SEARCH("3- Bajo",N30)))</formula>
    </cfRule>
    <cfRule type="containsText" dxfId="2454" priority="563" operator="containsText" text="4- Bajo">
      <formula>NOT(ISERROR(SEARCH("4- Bajo",N30)))</formula>
    </cfRule>
    <cfRule type="containsText" dxfId="2453" priority="564" operator="containsText" text="1- Bajo">
      <formula>NOT(ISERROR(SEARCH("1- Bajo",N30)))</formula>
    </cfRule>
  </conditionalFormatting>
  <conditionalFormatting sqref="H30:H34">
    <cfRule type="containsText" dxfId="2452" priority="546" operator="containsText" text="Muy Alta">
      <formula>NOT(ISERROR(SEARCH("Muy Alta",H30)))</formula>
    </cfRule>
    <cfRule type="containsText" dxfId="2451" priority="547" operator="containsText" text="Alta">
      <formula>NOT(ISERROR(SEARCH("Alta",H30)))</formula>
    </cfRule>
    <cfRule type="containsText" dxfId="2450" priority="548" operator="containsText" text="Muy Alta">
      <formula>NOT(ISERROR(SEARCH("Muy Alta",H30)))</formula>
    </cfRule>
    <cfRule type="containsText" dxfId="2449" priority="553" operator="containsText" text="Muy Baja">
      <formula>NOT(ISERROR(SEARCH("Muy Baja",H30)))</formula>
    </cfRule>
    <cfRule type="containsText" dxfId="2448" priority="554" operator="containsText" text="Baja">
      <formula>NOT(ISERROR(SEARCH("Baja",H30)))</formula>
    </cfRule>
    <cfRule type="containsText" dxfId="2447" priority="555" operator="containsText" text="Media">
      <formula>NOT(ISERROR(SEARCH("Media",H30)))</formula>
    </cfRule>
    <cfRule type="containsText" dxfId="2446" priority="556" operator="containsText" text="Alta">
      <formula>NOT(ISERROR(SEARCH("Alta",H30)))</formula>
    </cfRule>
    <cfRule type="containsText" dxfId="2445" priority="558" operator="containsText" text="Muy Alta">
      <formula>NOT(ISERROR(SEARCH("Muy Alta",H30)))</formula>
    </cfRule>
  </conditionalFormatting>
  <conditionalFormatting sqref="I30:I34">
    <cfRule type="containsText" dxfId="2444" priority="549" operator="containsText" text="Catastrófico">
      <formula>NOT(ISERROR(SEARCH("Catastrófico",I30)))</formula>
    </cfRule>
    <cfRule type="containsText" dxfId="2443" priority="550" operator="containsText" text="Mayor">
      <formula>NOT(ISERROR(SEARCH("Mayor",I30)))</formula>
    </cfRule>
    <cfRule type="containsText" dxfId="2442" priority="551" operator="containsText" text="Menor">
      <formula>NOT(ISERROR(SEARCH("Menor",I30)))</formula>
    </cfRule>
    <cfRule type="containsText" dxfId="2441" priority="552" operator="containsText" text="Leve">
      <formula>NOT(ISERROR(SEARCH("Leve",I30)))</formula>
    </cfRule>
    <cfRule type="containsText" dxfId="2440" priority="557" operator="containsText" text="Moderado">
      <formula>NOT(ISERROR(SEARCH("Moderado",I30)))</formula>
    </cfRule>
  </conditionalFormatting>
  <conditionalFormatting sqref="K30:K34">
    <cfRule type="containsText" dxfId="2439" priority="544" operator="containsText" text="Media">
      <formula>NOT(ISERROR(SEARCH("Media",K30)))</formula>
    </cfRule>
  </conditionalFormatting>
  <conditionalFormatting sqref="L30:L34">
    <cfRule type="containsText" dxfId="2438" priority="543" operator="containsText" text="Moderado">
      <formula>NOT(ISERROR(SEARCH("Moderado",L30)))</formula>
    </cfRule>
  </conditionalFormatting>
  <conditionalFormatting sqref="J30:J34">
    <cfRule type="containsText" dxfId="2437" priority="542" operator="containsText" text="Moderado">
      <formula>NOT(ISERROR(SEARCH("Moderado",J30)))</formula>
    </cfRule>
  </conditionalFormatting>
  <conditionalFormatting sqref="J30:J34">
    <cfRule type="containsText" dxfId="2436" priority="540" operator="containsText" text="Bajo">
      <formula>NOT(ISERROR(SEARCH("Bajo",J30)))</formula>
    </cfRule>
    <cfRule type="containsText" dxfId="2435" priority="541" operator="containsText" text="Extremo">
      <formula>NOT(ISERROR(SEARCH("Extremo",J30)))</formula>
    </cfRule>
  </conditionalFormatting>
  <conditionalFormatting sqref="K30:K34">
    <cfRule type="containsText" dxfId="2434" priority="538" operator="containsText" text="Baja">
      <formula>NOT(ISERROR(SEARCH("Baja",K30)))</formula>
    </cfRule>
    <cfRule type="containsText" dxfId="2433" priority="539" operator="containsText" text="Muy Baja">
      <formula>NOT(ISERROR(SEARCH("Muy Baja",K30)))</formula>
    </cfRule>
  </conditionalFormatting>
  <conditionalFormatting sqref="K30:K34">
    <cfRule type="containsText" dxfId="2432" priority="536" operator="containsText" text="Muy Alta">
      <formula>NOT(ISERROR(SEARCH("Muy Alta",K30)))</formula>
    </cfRule>
    <cfRule type="containsText" dxfId="2431" priority="537" operator="containsText" text="Alta">
      <formula>NOT(ISERROR(SEARCH("Alta",K30)))</formula>
    </cfRule>
  </conditionalFormatting>
  <conditionalFormatting sqref="L30:L34">
    <cfRule type="containsText" dxfId="2430" priority="532" operator="containsText" text="Catastrófico">
      <formula>NOT(ISERROR(SEARCH("Catastrófico",L30)))</formula>
    </cfRule>
    <cfRule type="containsText" dxfId="2429" priority="533" operator="containsText" text="Mayor">
      <formula>NOT(ISERROR(SEARCH("Mayor",L30)))</formula>
    </cfRule>
    <cfRule type="containsText" dxfId="2428" priority="534" operator="containsText" text="Menor">
      <formula>NOT(ISERROR(SEARCH("Menor",L30)))</formula>
    </cfRule>
    <cfRule type="containsText" dxfId="2427" priority="535" operator="containsText" text="Leve">
      <formula>NOT(ISERROR(SEARCH("Leve",L30)))</formula>
    </cfRule>
  </conditionalFormatting>
  <conditionalFormatting sqref="K35:L35">
    <cfRule type="containsText" dxfId="2426" priority="526" operator="containsText" text="3- Moderado">
      <formula>NOT(ISERROR(SEARCH("3- Moderado",K35)))</formula>
    </cfRule>
    <cfRule type="containsText" dxfId="2425" priority="527" operator="containsText" text="6- Moderado">
      <formula>NOT(ISERROR(SEARCH("6- Moderado",K35)))</formula>
    </cfRule>
    <cfRule type="containsText" dxfId="2424" priority="528" operator="containsText" text="4- Moderado">
      <formula>NOT(ISERROR(SEARCH("4- Moderado",K35)))</formula>
    </cfRule>
    <cfRule type="containsText" dxfId="2423" priority="529" operator="containsText" text="3- Bajo">
      <formula>NOT(ISERROR(SEARCH("3- Bajo",K35)))</formula>
    </cfRule>
    <cfRule type="containsText" dxfId="2422" priority="530" operator="containsText" text="4- Bajo">
      <formula>NOT(ISERROR(SEARCH("4- Bajo",K35)))</formula>
    </cfRule>
    <cfRule type="containsText" dxfId="2421" priority="531" operator="containsText" text="1- Bajo">
      <formula>NOT(ISERROR(SEARCH("1- Bajo",K35)))</formula>
    </cfRule>
  </conditionalFormatting>
  <conditionalFormatting sqref="H35:I35">
    <cfRule type="containsText" dxfId="2420" priority="520" operator="containsText" text="3- Moderado">
      <formula>NOT(ISERROR(SEARCH("3- Moderado",H35)))</formula>
    </cfRule>
    <cfRule type="containsText" dxfId="2419" priority="521" operator="containsText" text="6- Moderado">
      <formula>NOT(ISERROR(SEARCH("6- Moderado",H35)))</formula>
    </cfRule>
    <cfRule type="containsText" dxfId="2418" priority="522" operator="containsText" text="4- Moderado">
      <formula>NOT(ISERROR(SEARCH("4- Moderado",H35)))</formula>
    </cfRule>
    <cfRule type="containsText" dxfId="2417" priority="523" operator="containsText" text="3- Bajo">
      <formula>NOT(ISERROR(SEARCH("3- Bajo",H35)))</formula>
    </cfRule>
    <cfRule type="containsText" dxfId="2416" priority="524" operator="containsText" text="4- Bajo">
      <formula>NOT(ISERROR(SEARCH("4- Bajo",H35)))</formula>
    </cfRule>
    <cfRule type="containsText" dxfId="2415" priority="525" operator="containsText" text="1- Bajo">
      <formula>NOT(ISERROR(SEARCH("1- Bajo",H35)))</formula>
    </cfRule>
  </conditionalFormatting>
  <conditionalFormatting sqref="A35 C35:E35">
    <cfRule type="containsText" dxfId="2414" priority="514" operator="containsText" text="3- Moderado">
      <formula>NOT(ISERROR(SEARCH("3- Moderado",A35)))</formula>
    </cfRule>
    <cfRule type="containsText" dxfId="2413" priority="515" operator="containsText" text="6- Moderado">
      <formula>NOT(ISERROR(SEARCH("6- Moderado",A35)))</formula>
    </cfRule>
    <cfRule type="containsText" dxfId="2412" priority="516" operator="containsText" text="4- Moderado">
      <formula>NOT(ISERROR(SEARCH("4- Moderado",A35)))</formula>
    </cfRule>
    <cfRule type="containsText" dxfId="2411" priority="517" operator="containsText" text="3- Bajo">
      <formula>NOT(ISERROR(SEARCH("3- Bajo",A35)))</formula>
    </cfRule>
    <cfRule type="containsText" dxfId="2410" priority="518" operator="containsText" text="4- Bajo">
      <formula>NOT(ISERROR(SEARCH("4- Bajo",A35)))</formula>
    </cfRule>
    <cfRule type="containsText" dxfId="2409" priority="519" operator="containsText" text="1- Bajo">
      <formula>NOT(ISERROR(SEARCH("1- Bajo",A35)))</formula>
    </cfRule>
  </conditionalFormatting>
  <conditionalFormatting sqref="F35:G35">
    <cfRule type="containsText" dxfId="2408" priority="508" operator="containsText" text="3- Moderado">
      <formula>NOT(ISERROR(SEARCH("3- Moderado",F35)))</formula>
    </cfRule>
    <cfRule type="containsText" dxfId="2407" priority="509" operator="containsText" text="6- Moderado">
      <formula>NOT(ISERROR(SEARCH("6- Moderado",F35)))</formula>
    </cfRule>
    <cfRule type="containsText" dxfId="2406" priority="510" operator="containsText" text="4- Moderado">
      <formula>NOT(ISERROR(SEARCH("4- Moderado",F35)))</formula>
    </cfRule>
    <cfRule type="containsText" dxfId="2405" priority="511" operator="containsText" text="3- Bajo">
      <formula>NOT(ISERROR(SEARCH("3- Bajo",F35)))</formula>
    </cfRule>
    <cfRule type="containsText" dxfId="2404" priority="512" operator="containsText" text="4- Bajo">
      <formula>NOT(ISERROR(SEARCH("4- Bajo",F35)))</formula>
    </cfRule>
    <cfRule type="containsText" dxfId="2403" priority="513" operator="containsText" text="1- Bajo">
      <formula>NOT(ISERROR(SEARCH("1- Bajo",F35)))</formula>
    </cfRule>
  </conditionalFormatting>
  <conditionalFormatting sqref="J35:J39">
    <cfRule type="containsText" dxfId="2402" priority="503" operator="containsText" text="Bajo">
      <formula>NOT(ISERROR(SEARCH("Bajo",J35)))</formula>
    </cfRule>
    <cfRule type="containsText" dxfId="2401" priority="504" operator="containsText" text="Moderado">
      <formula>NOT(ISERROR(SEARCH("Moderado",J35)))</formula>
    </cfRule>
    <cfRule type="containsText" dxfId="2400" priority="505" operator="containsText" text="Alto">
      <formula>NOT(ISERROR(SEARCH("Alto",J35)))</formula>
    </cfRule>
    <cfRule type="containsText" dxfId="2399" priority="506" operator="containsText" text="Extremo">
      <formula>NOT(ISERROR(SEARCH("Extremo",J35)))</formula>
    </cfRule>
    <cfRule type="colorScale" priority="507">
      <colorScale>
        <cfvo type="min"/>
        <cfvo type="max"/>
        <color rgb="FFFF7128"/>
        <color rgb="FFFFEF9C"/>
      </colorScale>
    </cfRule>
  </conditionalFormatting>
  <conditionalFormatting sqref="M35:M39">
    <cfRule type="containsText" dxfId="2398" priority="478" operator="containsText" text="Moderado">
      <formula>NOT(ISERROR(SEARCH("Moderado",M35)))</formula>
    </cfRule>
    <cfRule type="containsText" dxfId="2397" priority="498" operator="containsText" text="Bajo">
      <formula>NOT(ISERROR(SEARCH("Bajo",M35)))</formula>
    </cfRule>
    <cfRule type="containsText" dxfId="2396" priority="499" operator="containsText" text="Moderado">
      <formula>NOT(ISERROR(SEARCH("Moderado",M35)))</formula>
    </cfRule>
    <cfRule type="containsText" dxfId="2395" priority="500" operator="containsText" text="Alto">
      <formula>NOT(ISERROR(SEARCH("Alto",M35)))</formula>
    </cfRule>
    <cfRule type="containsText" dxfId="2394" priority="501" operator="containsText" text="Extremo">
      <formula>NOT(ISERROR(SEARCH("Extremo",M35)))</formula>
    </cfRule>
    <cfRule type="colorScale" priority="502">
      <colorScale>
        <cfvo type="min"/>
        <cfvo type="max"/>
        <color rgb="FFFF7128"/>
        <color rgb="FFFFEF9C"/>
      </colorScale>
    </cfRule>
  </conditionalFormatting>
  <conditionalFormatting sqref="N35">
    <cfRule type="containsText" dxfId="2393" priority="492" operator="containsText" text="3- Moderado">
      <formula>NOT(ISERROR(SEARCH("3- Moderado",N35)))</formula>
    </cfRule>
    <cfRule type="containsText" dxfId="2392" priority="493" operator="containsText" text="6- Moderado">
      <formula>NOT(ISERROR(SEARCH("6- Moderado",N35)))</formula>
    </cfRule>
    <cfRule type="containsText" dxfId="2391" priority="494" operator="containsText" text="4- Moderado">
      <formula>NOT(ISERROR(SEARCH("4- Moderado",N35)))</formula>
    </cfRule>
    <cfRule type="containsText" dxfId="2390" priority="495" operator="containsText" text="3- Bajo">
      <formula>NOT(ISERROR(SEARCH("3- Bajo",N35)))</formula>
    </cfRule>
    <cfRule type="containsText" dxfId="2389" priority="496" operator="containsText" text="4- Bajo">
      <formula>NOT(ISERROR(SEARCH("4- Bajo",N35)))</formula>
    </cfRule>
    <cfRule type="containsText" dxfId="2388" priority="497" operator="containsText" text="1- Bajo">
      <formula>NOT(ISERROR(SEARCH("1- Bajo",N35)))</formula>
    </cfRule>
  </conditionalFormatting>
  <conditionalFormatting sqref="H35:H39">
    <cfRule type="containsText" dxfId="2387" priority="479" operator="containsText" text="Muy Alta">
      <formula>NOT(ISERROR(SEARCH("Muy Alta",H35)))</formula>
    </cfRule>
    <cfRule type="containsText" dxfId="2386" priority="480" operator="containsText" text="Alta">
      <formula>NOT(ISERROR(SEARCH("Alta",H35)))</formula>
    </cfRule>
    <cfRule type="containsText" dxfId="2385" priority="481" operator="containsText" text="Muy Alta">
      <formula>NOT(ISERROR(SEARCH("Muy Alta",H35)))</formula>
    </cfRule>
    <cfRule type="containsText" dxfId="2384" priority="486" operator="containsText" text="Muy Baja">
      <formula>NOT(ISERROR(SEARCH("Muy Baja",H35)))</formula>
    </cfRule>
    <cfRule type="containsText" dxfId="2383" priority="487" operator="containsText" text="Baja">
      <formula>NOT(ISERROR(SEARCH("Baja",H35)))</formula>
    </cfRule>
    <cfRule type="containsText" dxfId="2382" priority="488" operator="containsText" text="Media">
      <formula>NOT(ISERROR(SEARCH("Media",H35)))</formula>
    </cfRule>
    <cfRule type="containsText" dxfId="2381" priority="489" operator="containsText" text="Alta">
      <formula>NOT(ISERROR(SEARCH("Alta",H35)))</formula>
    </cfRule>
    <cfRule type="containsText" dxfId="2380" priority="491" operator="containsText" text="Muy Alta">
      <formula>NOT(ISERROR(SEARCH("Muy Alta",H35)))</formula>
    </cfRule>
  </conditionalFormatting>
  <conditionalFormatting sqref="I35:I39">
    <cfRule type="containsText" dxfId="2379" priority="482" operator="containsText" text="Catastrófico">
      <formula>NOT(ISERROR(SEARCH("Catastrófico",I35)))</formula>
    </cfRule>
    <cfRule type="containsText" dxfId="2378" priority="483" operator="containsText" text="Mayor">
      <formula>NOT(ISERROR(SEARCH("Mayor",I35)))</formula>
    </cfRule>
    <cfRule type="containsText" dxfId="2377" priority="484" operator="containsText" text="Menor">
      <formula>NOT(ISERROR(SEARCH("Menor",I35)))</formula>
    </cfRule>
    <cfRule type="containsText" dxfId="2376" priority="485" operator="containsText" text="Leve">
      <formula>NOT(ISERROR(SEARCH("Leve",I35)))</formula>
    </cfRule>
    <cfRule type="containsText" dxfId="2375" priority="490" operator="containsText" text="Moderado">
      <formula>NOT(ISERROR(SEARCH("Moderado",I35)))</formula>
    </cfRule>
  </conditionalFormatting>
  <conditionalFormatting sqref="K35:K39">
    <cfRule type="containsText" dxfId="2374" priority="477" operator="containsText" text="Media">
      <formula>NOT(ISERROR(SEARCH("Media",K35)))</formula>
    </cfRule>
  </conditionalFormatting>
  <conditionalFormatting sqref="L35:L39">
    <cfRule type="containsText" dxfId="2373" priority="476" operator="containsText" text="Moderado">
      <formula>NOT(ISERROR(SEARCH("Moderado",L35)))</formula>
    </cfRule>
  </conditionalFormatting>
  <conditionalFormatting sqref="J35:J39">
    <cfRule type="containsText" dxfId="2372" priority="475" operator="containsText" text="Moderado">
      <formula>NOT(ISERROR(SEARCH("Moderado",J35)))</formula>
    </cfRule>
  </conditionalFormatting>
  <conditionalFormatting sqref="J35:J39">
    <cfRule type="containsText" dxfId="2371" priority="473" operator="containsText" text="Bajo">
      <formula>NOT(ISERROR(SEARCH("Bajo",J35)))</formula>
    </cfRule>
    <cfRule type="containsText" dxfId="2370" priority="474" operator="containsText" text="Extremo">
      <formula>NOT(ISERROR(SEARCH("Extremo",J35)))</formula>
    </cfRule>
  </conditionalFormatting>
  <conditionalFormatting sqref="K35:K39">
    <cfRule type="containsText" dxfId="2369" priority="471" operator="containsText" text="Baja">
      <formula>NOT(ISERROR(SEARCH("Baja",K35)))</formula>
    </cfRule>
    <cfRule type="containsText" dxfId="2368" priority="472" operator="containsText" text="Muy Baja">
      <formula>NOT(ISERROR(SEARCH("Muy Baja",K35)))</formula>
    </cfRule>
  </conditionalFormatting>
  <conditionalFormatting sqref="K35:K39">
    <cfRule type="containsText" dxfId="2367" priority="469" operator="containsText" text="Muy Alta">
      <formula>NOT(ISERROR(SEARCH("Muy Alta",K35)))</formula>
    </cfRule>
    <cfRule type="containsText" dxfId="2366" priority="470" operator="containsText" text="Alta">
      <formula>NOT(ISERROR(SEARCH("Alta",K35)))</formula>
    </cfRule>
  </conditionalFormatting>
  <conditionalFormatting sqref="L35:L39">
    <cfRule type="containsText" dxfId="2365" priority="465" operator="containsText" text="Catastrófico">
      <formula>NOT(ISERROR(SEARCH("Catastrófico",L35)))</formula>
    </cfRule>
    <cfRule type="containsText" dxfId="2364" priority="466" operator="containsText" text="Mayor">
      <formula>NOT(ISERROR(SEARCH("Mayor",L35)))</formula>
    </cfRule>
    <cfRule type="containsText" dxfId="2363" priority="467" operator="containsText" text="Menor">
      <formula>NOT(ISERROR(SEARCH("Menor",L35)))</formula>
    </cfRule>
    <cfRule type="containsText" dxfId="2362" priority="468" operator="containsText" text="Leve">
      <formula>NOT(ISERROR(SEARCH("Leve",L35)))</formula>
    </cfRule>
  </conditionalFormatting>
  <conditionalFormatting sqref="K40:L40">
    <cfRule type="containsText" dxfId="2361" priority="459" operator="containsText" text="3- Moderado">
      <formula>NOT(ISERROR(SEARCH("3- Moderado",K40)))</formula>
    </cfRule>
    <cfRule type="containsText" dxfId="2360" priority="460" operator="containsText" text="6- Moderado">
      <formula>NOT(ISERROR(SEARCH("6- Moderado",K40)))</formula>
    </cfRule>
    <cfRule type="containsText" dxfId="2359" priority="461" operator="containsText" text="4- Moderado">
      <formula>NOT(ISERROR(SEARCH("4- Moderado",K40)))</formula>
    </cfRule>
    <cfRule type="containsText" dxfId="2358" priority="462" operator="containsText" text="3- Bajo">
      <formula>NOT(ISERROR(SEARCH("3- Bajo",K40)))</formula>
    </cfRule>
    <cfRule type="containsText" dxfId="2357" priority="463" operator="containsText" text="4- Bajo">
      <formula>NOT(ISERROR(SEARCH("4- Bajo",K40)))</formula>
    </cfRule>
    <cfRule type="containsText" dxfId="2356" priority="464" operator="containsText" text="1- Bajo">
      <formula>NOT(ISERROR(SEARCH("1- Bajo",K40)))</formula>
    </cfRule>
  </conditionalFormatting>
  <conditionalFormatting sqref="H40:I40">
    <cfRule type="containsText" dxfId="2355" priority="453" operator="containsText" text="3- Moderado">
      <formula>NOT(ISERROR(SEARCH("3- Moderado",H40)))</formula>
    </cfRule>
    <cfRule type="containsText" dxfId="2354" priority="454" operator="containsText" text="6- Moderado">
      <formula>NOT(ISERROR(SEARCH("6- Moderado",H40)))</formula>
    </cfRule>
    <cfRule type="containsText" dxfId="2353" priority="455" operator="containsText" text="4- Moderado">
      <formula>NOT(ISERROR(SEARCH("4- Moderado",H40)))</formula>
    </cfRule>
    <cfRule type="containsText" dxfId="2352" priority="456" operator="containsText" text="3- Bajo">
      <formula>NOT(ISERROR(SEARCH("3- Bajo",H40)))</formula>
    </cfRule>
    <cfRule type="containsText" dxfId="2351" priority="457" operator="containsText" text="4- Bajo">
      <formula>NOT(ISERROR(SEARCH("4- Bajo",H40)))</formula>
    </cfRule>
    <cfRule type="containsText" dxfId="2350" priority="458" operator="containsText" text="1- Bajo">
      <formula>NOT(ISERROR(SEARCH("1- Bajo",H40)))</formula>
    </cfRule>
  </conditionalFormatting>
  <conditionalFormatting sqref="A40 C40:E40">
    <cfRule type="containsText" dxfId="2349" priority="447" operator="containsText" text="3- Moderado">
      <formula>NOT(ISERROR(SEARCH("3- Moderado",A40)))</formula>
    </cfRule>
    <cfRule type="containsText" dxfId="2348" priority="448" operator="containsText" text="6- Moderado">
      <formula>NOT(ISERROR(SEARCH("6- Moderado",A40)))</formula>
    </cfRule>
    <cfRule type="containsText" dxfId="2347" priority="449" operator="containsText" text="4- Moderado">
      <formula>NOT(ISERROR(SEARCH("4- Moderado",A40)))</formula>
    </cfRule>
    <cfRule type="containsText" dxfId="2346" priority="450" operator="containsText" text="3- Bajo">
      <formula>NOT(ISERROR(SEARCH("3- Bajo",A40)))</formula>
    </cfRule>
    <cfRule type="containsText" dxfId="2345" priority="451" operator="containsText" text="4- Bajo">
      <formula>NOT(ISERROR(SEARCH("4- Bajo",A40)))</formula>
    </cfRule>
    <cfRule type="containsText" dxfId="2344" priority="452" operator="containsText" text="1- Bajo">
      <formula>NOT(ISERROR(SEARCH("1- Bajo",A40)))</formula>
    </cfRule>
  </conditionalFormatting>
  <conditionalFormatting sqref="F40:G40">
    <cfRule type="containsText" dxfId="2343" priority="441" operator="containsText" text="3- Moderado">
      <formula>NOT(ISERROR(SEARCH("3- Moderado",F40)))</formula>
    </cfRule>
    <cfRule type="containsText" dxfId="2342" priority="442" operator="containsText" text="6- Moderado">
      <formula>NOT(ISERROR(SEARCH("6- Moderado",F40)))</formula>
    </cfRule>
    <cfRule type="containsText" dxfId="2341" priority="443" operator="containsText" text="4- Moderado">
      <formula>NOT(ISERROR(SEARCH("4- Moderado",F40)))</formula>
    </cfRule>
    <cfRule type="containsText" dxfId="2340" priority="444" operator="containsText" text="3- Bajo">
      <formula>NOT(ISERROR(SEARCH("3- Bajo",F40)))</formula>
    </cfRule>
    <cfRule type="containsText" dxfId="2339" priority="445" operator="containsText" text="4- Bajo">
      <formula>NOT(ISERROR(SEARCH("4- Bajo",F40)))</formula>
    </cfRule>
    <cfRule type="containsText" dxfId="2338" priority="446" operator="containsText" text="1- Bajo">
      <formula>NOT(ISERROR(SEARCH("1- Bajo",F40)))</formula>
    </cfRule>
  </conditionalFormatting>
  <conditionalFormatting sqref="J40:J44">
    <cfRule type="containsText" dxfId="2337" priority="436" operator="containsText" text="Bajo">
      <formula>NOT(ISERROR(SEARCH("Bajo",J40)))</formula>
    </cfRule>
    <cfRule type="containsText" dxfId="2336" priority="437" operator="containsText" text="Moderado">
      <formula>NOT(ISERROR(SEARCH("Moderado",J40)))</formula>
    </cfRule>
    <cfRule type="containsText" dxfId="2335" priority="438" operator="containsText" text="Alto">
      <formula>NOT(ISERROR(SEARCH("Alto",J40)))</formula>
    </cfRule>
    <cfRule type="containsText" dxfId="2334" priority="439" operator="containsText" text="Extremo">
      <formula>NOT(ISERROR(SEARCH("Extremo",J40)))</formula>
    </cfRule>
    <cfRule type="colorScale" priority="440">
      <colorScale>
        <cfvo type="min"/>
        <cfvo type="max"/>
        <color rgb="FFFF7128"/>
        <color rgb="FFFFEF9C"/>
      </colorScale>
    </cfRule>
  </conditionalFormatting>
  <conditionalFormatting sqref="M40:M44">
    <cfRule type="containsText" dxfId="2333" priority="411" operator="containsText" text="Moderado">
      <formula>NOT(ISERROR(SEARCH("Moderado",M40)))</formula>
    </cfRule>
    <cfRule type="containsText" dxfId="2332" priority="431" operator="containsText" text="Bajo">
      <formula>NOT(ISERROR(SEARCH("Bajo",M40)))</formula>
    </cfRule>
    <cfRule type="containsText" dxfId="2331" priority="432" operator="containsText" text="Moderado">
      <formula>NOT(ISERROR(SEARCH("Moderado",M40)))</formula>
    </cfRule>
    <cfRule type="containsText" dxfId="2330" priority="433" operator="containsText" text="Alto">
      <formula>NOT(ISERROR(SEARCH("Alto",M40)))</formula>
    </cfRule>
    <cfRule type="containsText" dxfId="2329" priority="434" operator="containsText" text="Extremo">
      <formula>NOT(ISERROR(SEARCH("Extremo",M40)))</formula>
    </cfRule>
    <cfRule type="colorScale" priority="435">
      <colorScale>
        <cfvo type="min"/>
        <cfvo type="max"/>
        <color rgb="FFFF7128"/>
        <color rgb="FFFFEF9C"/>
      </colorScale>
    </cfRule>
  </conditionalFormatting>
  <conditionalFormatting sqref="N40">
    <cfRule type="containsText" dxfId="2328" priority="425" operator="containsText" text="3- Moderado">
      <formula>NOT(ISERROR(SEARCH("3- Moderado",N40)))</formula>
    </cfRule>
    <cfRule type="containsText" dxfId="2327" priority="426" operator="containsText" text="6- Moderado">
      <formula>NOT(ISERROR(SEARCH("6- Moderado",N40)))</formula>
    </cfRule>
    <cfRule type="containsText" dxfId="2326" priority="427" operator="containsText" text="4- Moderado">
      <formula>NOT(ISERROR(SEARCH("4- Moderado",N40)))</formula>
    </cfRule>
    <cfRule type="containsText" dxfId="2325" priority="428" operator="containsText" text="3- Bajo">
      <formula>NOT(ISERROR(SEARCH("3- Bajo",N40)))</formula>
    </cfRule>
    <cfRule type="containsText" dxfId="2324" priority="429" operator="containsText" text="4- Bajo">
      <formula>NOT(ISERROR(SEARCH("4- Bajo",N40)))</formula>
    </cfRule>
    <cfRule type="containsText" dxfId="2323" priority="430" operator="containsText" text="1- Bajo">
      <formula>NOT(ISERROR(SEARCH("1- Bajo",N40)))</formula>
    </cfRule>
  </conditionalFormatting>
  <conditionalFormatting sqref="H40:H44">
    <cfRule type="containsText" dxfId="2322" priority="412" operator="containsText" text="Muy Alta">
      <formula>NOT(ISERROR(SEARCH("Muy Alta",H40)))</formula>
    </cfRule>
    <cfRule type="containsText" dxfId="2321" priority="413" operator="containsText" text="Alta">
      <formula>NOT(ISERROR(SEARCH("Alta",H40)))</formula>
    </cfRule>
    <cfRule type="containsText" dxfId="2320" priority="414" operator="containsText" text="Muy Alta">
      <formula>NOT(ISERROR(SEARCH("Muy Alta",H40)))</formula>
    </cfRule>
    <cfRule type="containsText" dxfId="2319" priority="419" operator="containsText" text="Muy Baja">
      <formula>NOT(ISERROR(SEARCH("Muy Baja",H40)))</formula>
    </cfRule>
    <cfRule type="containsText" dxfId="2318" priority="420" operator="containsText" text="Baja">
      <formula>NOT(ISERROR(SEARCH("Baja",H40)))</formula>
    </cfRule>
    <cfRule type="containsText" dxfId="2317" priority="421" operator="containsText" text="Media">
      <formula>NOT(ISERROR(SEARCH("Media",H40)))</formula>
    </cfRule>
    <cfRule type="containsText" dxfId="2316" priority="422" operator="containsText" text="Alta">
      <formula>NOT(ISERROR(SEARCH("Alta",H40)))</formula>
    </cfRule>
    <cfRule type="containsText" dxfId="2315" priority="424" operator="containsText" text="Muy Alta">
      <formula>NOT(ISERROR(SEARCH("Muy Alta",H40)))</formula>
    </cfRule>
  </conditionalFormatting>
  <conditionalFormatting sqref="I40:I44">
    <cfRule type="containsText" dxfId="2314" priority="415" operator="containsText" text="Catastrófico">
      <formula>NOT(ISERROR(SEARCH("Catastrófico",I40)))</formula>
    </cfRule>
    <cfRule type="containsText" dxfId="2313" priority="416" operator="containsText" text="Mayor">
      <formula>NOT(ISERROR(SEARCH("Mayor",I40)))</formula>
    </cfRule>
    <cfRule type="containsText" dxfId="2312" priority="417" operator="containsText" text="Menor">
      <formula>NOT(ISERROR(SEARCH("Menor",I40)))</formula>
    </cfRule>
    <cfRule type="containsText" dxfId="2311" priority="418" operator="containsText" text="Leve">
      <formula>NOT(ISERROR(SEARCH("Leve",I40)))</formula>
    </cfRule>
    <cfRule type="containsText" dxfId="2310" priority="423" operator="containsText" text="Moderado">
      <formula>NOT(ISERROR(SEARCH("Moderado",I40)))</formula>
    </cfRule>
  </conditionalFormatting>
  <conditionalFormatting sqref="K40:K44">
    <cfRule type="containsText" dxfId="2309" priority="410" operator="containsText" text="Media">
      <formula>NOT(ISERROR(SEARCH("Media",K40)))</formula>
    </cfRule>
  </conditionalFormatting>
  <conditionalFormatting sqref="L40:L44">
    <cfRule type="containsText" dxfId="2308" priority="409" operator="containsText" text="Moderado">
      <formula>NOT(ISERROR(SEARCH("Moderado",L40)))</formula>
    </cfRule>
  </conditionalFormatting>
  <conditionalFormatting sqref="J40:J44">
    <cfRule type="containsText" dxfId="2307" priority="408" operator="containsText" text="Moderado">
      <formula>NOT(ISERROR(SEARCH("Moderado",J40)))</formula>
    </cfRule>
  </conditionalFormatting>
  <conditionalFormatting sqref="J40:J44">
    <cfRule type="containsText" dxfId="2306" priority="406" operator="containsText" text="Bajo">
      <formula>NOT(ISERROR(SEARCH("Bajo",J40)))</formula>
    </cfRule>
    <cfRule type="containsText" dxfId="2305" priority="407" operator="containsText" text="Extremo">
      <formula>NOT(ISERROR(SEARCH("Extremo",J40)))</formula>
    </cfRule>
  </conditionalFormatting>
  <conditionalFormatting sqref="K40:K44">
    <cfRule type="containsText" dxfId="2304" priority="404" operator="containsText" text="Baja">
      <formula>NOT(ISERROR(SEARCH("Baja",K40)))</formula>
    </cfRule>
    <cfRule type="containsText" dxfId="2303" priority="405" operator="containsText" text="Muy Baja">
      <formula>NOT(ISERROR(SEARCH("Muy Baja",K40)))</formula>
    </cfRule>
  </conditionalFormatting>
  <conditionalFormatting sqref="K40:K44">
    <cfRule type="containsText" dxfId="2302" priority="402" operator="containsText" text="Muy Alta">
      <formula>NOT(ISERROR(SEARCH("Muy Alta",K40)))</formula>
    </cfRule>
    <cfRule type="containsText" dxfId="2301" priority="403" operator="containsText" text="Alta">
      <formula>NOT(ISERROR(SEARCH("Alta",K40)))</formula>
    </cfRule>
  </conditionalFormatting>
  <conditionalFormatting sqref="L40:L44">
    <cfRule type="containsText" dxfId="2300" priority="398" operator="containsText" text="Catastrófico">
      <formula>NOT(ISERROR(SEARCH("Catastrófico",L40)))</formula>
    </cfRule>
    <cfRule type="containsText" dxfId="2299" priority="399" operator="containsText" text="Mayor">
      <formula>NOT(ISERROR(SEARCH("Mayor",L40)))</formula>
    </cfRule>
    <cfRule type="containsText" dxfId="2298" priority="400" operator="containsText" text="Menor">
      <formula>NOT(ISERROR(SEARCH("Menor",L40)))</formula>
    </cfRule>
    <cfRule type="containsText" dxfId="2297" priority="401" operator="containsText" text="Leve">
      <formula>NOT(ISERROR(SEARCH("Leve",L40)))</formula>
    </cfRule>
  </conditionalFormatting>
  <conditionalFormatting sqref="K45:L45">
    <cfRule type="containsText" dxfId="2296" priority="392" operator="containsText" text="3- Moderado">
      <formula>NOT(ISERROR(SEARCH("3- Moderado",K45)))</formula>
    </cfRule>
    <cfRule type="containsText" dxfId="2295" priority="393" operator="containsText" text="6- Moderado">
      <formula>NOT(ISERROR(SEARCH("6- Moderado",K45)))</formula>
    </cfRule>
    <cfRule type="containsText" dxfId="2294" priority="394" operator="containsText" text="4- Moderado">
      <formula>NOT(ISERROR(SEARCH("4- Moderado",K45)))</formula>
    </cfRule>
    <cfRule type="containsText" dxfId="2293" priority="395" operator="containsText" text="3- Bajo">
      <formula>NOT(ISERROR(SEARCH("3- Bajo",K45)))</formula>
    </cfRule>
    <cfRule type="containsText" dxfId="2292" priority="396" operator="containsText" text="4- Bajo">
      <formula>NOT(ISERROR(SEARCH("4- Bajo",K45)))</formula>
    </cfRule>
    <cfRule type="containsText" dxfId="2291" priority="397" operator="containsText" text="1- Bajo">
      <formula>NOT(ISERROR(SEARCH("1- Bajo",K45)))</formula>
    </cfRule>
  </conditionalFormatting>
  <conditionalFormatting sqref="H45:I45">
    <cfRule type="containsText" dxfId="2290" priority="386" operator="containsText" text="3- Moderado">
      <formula>NOT(ISERROR(SEARCH("3- Moderado",H45)))</formula>
    </cfRule>
    <cfRule type="containsText" dxfId="2289" priority="387" operator="containsText" text="6- Moderado">
      <formula>NOT(ISERROR(SEARCH("6- Moderado",H45)))</formula>
    </cfRule>
    <cfRule type="containsText" dxfId="2288" priority="388" operator="containsText" text="4- Moderado">
      <formula>NOT(ISERROR(SEARCH("4- Moderado",H45)))</formula>
    </cfRule>
    <cfRule type="containsText" dxfId="2287" priority="389" operator="containsText" text="3- Bajo">
      <formula>NOT(ISERROR(SEARCH("3- Bajo",H45)))</formula>
    </cfRule>
    <cfRule type="containsText" dxfId="2286" priority="390" operator="containsText" text="4- Bajo">
      <formula>NOT(ISERROR(SEARCH("4- Bajo",H45)))</formula>
    </cfRule>
    <cfRule type="containsText" dxfId="2285" priority="391" operator="containsText" text="1- Bajo">
      <formula>NOT(ISERROR(SEARCH("1- Bajo",H45)))</formula>
    </cfRule>
  </conditionalFormatting>
  <conditionalFormatting sqref="A45 C45:E45">
    <cfRule type="containsText" dxfId="2284" priority="380" operator="containsText" text="3- Moderado">
      <formula>NOT(ISERROR(SEARCH("3- Moderado",A45)))</formula>
    </cfRule>
    <cfRule type="containsText" dxfId="2283" priority="381" operator="containsText" text="6- Moderado">
      <formula>NOT(ISERROR(SEARCH("6- Moderado",A45)))</formula>
    </cfRule>
    <cfRule type="containsText" dxfId="2282" priority="382" operator="containsText" text="4- Moderado">
      <formula>NOT(ISERROR(SEARCH("4- Moderado",A45)))</formula>
    </cfRule>
    <cfRule type="containsText" dxfId="2281" priority="383" operator="containsText" text="3- Bajo">
      <formula>NOT(ISERROR(SEARCH("3- Bajo",A45)))</formula>
    </cfRule>
    <cfRule type="containsText" dxfId="2280" priority="384" operator="containsText" text="4- Bajo">
      <formula>NOT(ISERROR(SEARCH("4- Bajo",A45)))</formula>
    </cfRule>
    <cfRule type="containsText" dxfId="2279" priority="385" operator="containsText" text="1- Bajo">
      <formula>NOT(ISERROR(SEARCH("1- Bajo",A45)))</formula>
    </cfRule>
  </conditionalFormatting>
  <conditionalFormatting sqref="F45:G45">
    <cfRule type="containsText" dxfId="2278" priority="374" operator="containsText" text="3- Moderado">
      <formula>NOT(ISERROR(SEARCH("3- Moderado",F45)))</formula>
    </cfRule>
    <cfRule type="containsText" dxfId="2277" priority="375" operator="containsText" text="6- Moderado">
      <formula>NOT(ISERROR(SEARCH("6- Moderado",F45)))</formula>
    </cfRule>
    <cfRule type="containsText" dxfId="2276" priority="376" operator="containsText" text="4- Moderado">
      <formula>NOT(ISERROR(SEARCH("4- Moderado",F45)))</formula>
    </cfRule>
    <cfRule type="containsText" dxfId="2275" priority="377" operator="containsText" text="3- Bajo">
      <formula>NOT(ISERROR(SEARCH("3- Bajo",F45)))</formula>
    </cfRule>
    <cfRule type="containsText" dxfId="2274" priority="378" operator="containsText" text="4- Bajo">
      <formula>NOT(ISERROR(SEARCH("4- Bajo",F45)))</formula>
    </cfRule>
    <cfRule type="containsText" dxfId="2273" priority="379" operator="containsText" text="1- Bajo">
      <formula>NOT(ISERROR(SEARCH("1- Bajo",F45)))</formula>
    </cfRule>
  </conditionalFormatting>
  <conditionalFormatting sqref="J45:J49">
    <cfRule type="containsText" dxfId="2272" priority="369" operator="containsText" text="Bajo">
      <formula>NOT(ISERROR(SEARCH("Bajo",J45)))</formula>
    </cfRule>
    <cfRule type="containsText" dxfId="2271" priority="370" operator="containsText" text="Moderado">
      <formula>NOT(ISERROR(SEARCH("Moderado",J45)))</formula>
    </cfRule>
    <cfRule type="containsText" dxfId="2270" priority="371" operator="containsText" text="Alto">
      <formula>NOT(ISERROR(SEARCH("Alto",J45)))</formula>
    </cfRule>
    <cfRule type="containsText" dxfId="2269" priority="372" operator="containsText" text="Extremo">
      <formula>NOT(ISERROR(SEARCH("Extremo",J45)))</formula>
    </cfRule>
    <cfRule type="colorScale" priority="373">
      <colorScale>
        <cfvo type="min"/>
        <cfvo type="max"/>
        <color rgb="FFFF7128"/>
        <color rgb="FFFFEF9C"/>
      </colorScale>
    </cfRule>
  </conditionalFormatting>
  <conditionalFormatting sqref="M45:M49">
    <cfRule type="containsText" dxfId="2268" priority="344" operator="containsText" text="Moderado">
      <formula>NOT(ISERROR(SEARCH("Moderado",M45)))</formula>
    </cfRule>
    <cfRule type="containsText" dxfId="2267" priority="364" operator="containsText" text="Bajo">
      <formula>NOT(ISERROR(SEARCH("Bajo",M45)))</formula>
    </cfRule>
    <cfRule type="containsText" dxfId="2266" priority="365" operator="containsText" text="Moderado">
      <formula>NOT(ISERROR(SEARCH("Moderado",M45)))</formula>
    </cfRule>
    <cfRule type="containsText" dxfId="2265" priority="366" operator="containsText" text="Alto">
      <formula>NOT(ISERROR(SEARCH("Alto",M45)))</formula>
    </cfRule>
    <cfRule type="containsText" dxfId="2264" priority="367" operator="containsText" text="Extremo">
      <formula>NOT(ISERROR(SEARCH("Extremo",M45)))</formula>
    </cfRule>
    <cfRule type="colorScale" priority="368">
      <colorScale>
        <cfvo type="min"/>
        <cfvo type="max"/>
        <color rgb="FFFF7128"/>
        <color rgb="FFFFEF9C"/>
      </colorScale>
    </cfRule>
  </conditionalFormatting>
  <conditionalFormatting sqref="N45">
    <cfRule type="containsText" dxfId="2263" priority="358" operator="containsText" text="3- Moderado">
      <formula>NOT(ISERROR(SEARCH("3- Moderado",N45)))</formula>
    </cfRule>
    <cfRule type="containsText" dxfId="2262" priority="359" operator="containsText" text="6- Moderado">
      <formula>NOT(ISERROR(SEARCH("6- Moderado",N45)))</formula>
    </cfRule>
    <cfRule type="containsText" dxfId="2261" priority="360" operator="containsText" text="4- Moderado">
      <formula>NOT(ISERROR(SEARCH("4- Moderado",N45)))</formula>
    </cfRule>
    <cfRule type="containsText" dxfId="2260" priority="361" operator="containsText" text="3- Bajo">
      <formula>NOT(ISERROR(SEARCH("3- Bajo",N45)))</formula>
    </cfRule>
    <cfRule type="containsText" dxfId="2259" priority="362" operator="containsText" text="4- Bajo">
      <formula>NOT(ISERROR(SEARCH("4- Bajo",N45)))</formula>
    </cfRule>
    <cfRule type="containsText" dxfId="2258" priority="363" operator="containsText" text="1- Bajo">
      <formula>NOT(ISERROR(SEARCH("1- Bajo",N45)))</formula>
    </cfRule>
  </conditionalFormatting>
  <conditionalFormatting sqref="H45:H49">
    <cfRule type="containsText" dxfId="2257" priority="345" operator="containsText" text="Muy Alta">
      <formula>NOT(ISERROR(SEARCH("Muy Alta",H45)))</formula>
    </cfRule>
    <cfRule type="containsText" dxfId="2256" priority="346" operator="containsText" text="Alta">
      <formula>NOT(ISERROR(SEARCH("Alta",H45)))</formula>
    </cfRule>
    <cfRule type="containsText" dxfId="2255" priority="347" operator="containsText" text="Muy Alta">
      <formula>NOT(ISERROR(SEARCH("Muy Alta",H45)))</formula>
    </cfRule>
    <cfRule type="containsText" dxfId="2254" priority="352" operator="containsText" text="Muy Baja">
      <formula>NOT(ISERROR(SEARCH("Muy Baja",H45)))</formula>
    </cfRule>
    <cfRule type="containsText" dxfId="2253" priority="353" operator="containsText" text="Baja">
      <formula>NOT(ISERROR(SEARCH("Baja",H45)))</formula>
    </cfRule>
    <cfRule type="containsText" dxfId="2252" priority="354" operator="containsText" text="Media">
      <formula>NOT(ISERROR(SEARCH("Media",H45)))</formula>
    </cfRule>
    <cfRule type="containsText" dxfId="2251" priority="355" operator="containsText" text="Alta">
      <formula>NOT(ISERROR(SEARCH("Alta",H45)))</formula>
    </cfRule>
    <cfRule type="containsText" dxfId="2250" priority="357" operator="containsText" text="Muy Alta">
      <formula>NOT(ISERROR(SEARCH("Muy Alta",H45)))</formula>
    </cfRule>
  </conditionalFormatting>
  <conditionalFormatting sqref="I45:I49">
    <cfRule type="containsText" dxfId="2249" priority="348" operator="containsText" text="Catastrófico">
      <formula>NOT(ISERROR(SEARCH("Catastrófico",I45)))</formula>
    </cfRule>
    <cfRule type="containsText" dxfId="2248" priority="349" operator="containsText" text="Mayor">
      <formula>NOT(ISERROR(SEARCH("Mayor",I45)))</formula>
    </cfRule>
    <cfRule type="containsText" dxfId="2247" priority="350" operator="containsText" text="Menor">
      <formula>NOT(ISERROR(SEARCH("Menor",I45)))</formula>
    </cfRule>
    <cfRule type="containsText" dxfId="2246" priority="351" operator="containsText" text="Leve">
      <formula>NOT(ISERROR(SEARCH("Leve",I45)))</formula>
    </cfRule>
    <cfRule type="containsText" dxfId="2245" priority="356" operator="containsText" text="Moderado">
      <formula>NOT(ISERROR(SEARCH("Moderado",I45)))</formula>
    </cfRule>
  </conditionalFormatting>
  <conditionalFormatting sqref="K45:K49">
    <cfRule type="containsText" dxfId="2244" priority="343" operator="containsText" text="Media">
      <formula>NOT(ISERROR(SEARCH("Media",K45)))</formula>
    </cfRule>
  </conditionalFormatting>
  <conditionalFormatting sqref="L45:L49">
    <cfRule type="containsText" dxfId="2243" priority="342" operator="containsText" text="Moderado">
      <formula>NOT(ISERROR(SEARCH("Moderado",L45)))</formula>
    </cfRule>
  </conditionalFormatting>
  <conditionalFormatting sqref="J45:J49">
    <cfRule type="containsText" dxfId="2242" priority="341" operator="containsText" text="Moderado">
      <formula>NOT(ISERROR(SEARCH("Moderado",J45)))</formula>
    </cfRule>
  </conditionalFormatting>
  <conditionalFormatting sqref="J45:J49">
    <cfRule type="containsText" dxfId="2241" priority="339" operator="containsText" text="Bajo">
      <formula>NOT(ISERROR(SEARCH("Bajo",J45)))</formula>
    </cfRule>
    <cfRule type="containsText" dxfId="2240" priority="340" operator="containsText" text="Extremo">
      <formula>NOT(ISERROR(SEARCH("Extremo",J45)))</formula>
    </cfRule>
  </conditionalFormatting>
  <conditionalFormatting sqref="K45:K49">
    <cfRule type="containsText" dxfId="2239" priority="337" operator="containsText" text="Baja">
      <formula>NOT(ISERROR(SEARCH("Baja",K45)))</formula>
    </cfRule>
    <cfRule type="containsText" dxfId="2238" priority="338" operator="containsText" text="Muy Baja">
      <formula>NOT(ISERROR(SEARCH("Muy Baja",K45)))</formula>
    </cfRule>
  </conditionalFormatting>
  <conditionalFormatting sqref="K45:K49">
    <cfRule type="containsText" dxfId="2237" priority="335" operator="containsText" text="Muy Alta">
      <formula>NOT(ISERROR(SEARCH("Muy Alta",K45)))</formula>
    </cfRule>
    <cfRule type="containsText" dxfId="2236" priority="336" operator="containsText" text="Alta">
      <formula>NOT(ISERROR(SEARCH("Alta",K45)))</formula>
    </cfRule>
  </conditionalFormatting>
  <conditionalFormatting sqref="L45:L49">
    <cfRule type="containsText" dxfId="2235" priority="331" operator="containsText" text="Catastrófico">
      <formula>NOT(ISERROR(SEARCH("Catastrófico",L45)))</formula>
    </cfRule>
    <cfRule type="containsText" dxfId="2234" priority="332" operator="containsText" text="Mayor">
      <formula>NOT(ISERROR(SEARCH("Mayor",L45)))</formula>
    </cfRule>
    <cfRule type="containsText" dxfId="2233" priority="333" operator="containsText" text="Menor">
      <formula>NOT(ISERROR(SEARCH("Menor",L45)))</formula>
    </cfRule>
    <cfRule type="containsText" dxfId="2232" priority="334" operator="containsText" text="Leve">
      <formula>NOT(ISERROR(SEARCH("Leve",L45)))</formula>
    </cfRule>
  </conditionalFormatting>
  <conditionalFormatting sqref="K50:L50">
    <cfRule type="containsText" dxfId="2231" priority="325" operator="containsText" text="3- Moderado">
      <formula>NOT(ISERROR(SEARCH("3- Moderado",K50)))</formula>
    </cfRule>
    <cfRule type="containsText" dxfId="2230" priority="326" operator="containsText" text="6- Moderado">
      <formula>NOT(ISERROR(SEARCH("6- Moderado",K50)))</formula>
    </cfRule>
    <cfRule type="containsText" dxfId="2229" priority="327" operator="containsText" text="4- Moderado">
      <formula>NOT(ISERROR(SEARCH("4- Moderado",K50)))</formula>
    </cfRule>
    <cfRule type="containsText" dxfId="2228" priority="328" operator="containsText" text="3- Bajo">
      <formula>NOT(ISERROR(SEARCH("3- Bajo",K50)))</formula>
    </cfRule>
    <cfRule type="containsText" dxfId="2227" priority="329" operator="containsText" text="4- Bajo">
      <formula>NOT(ISERROR(SEARCH("4- Bajo",K50)))</formula>
    </cfRule>
    <cfRule type="containsText" dxfId="2226" priority="330" operator="containsText" text="1- Bajo">
      <formula>NOT(ISERROR(SEARCH("1- Bajo",K50)))</formula>
    </cfRule>
  </conditionalFormatting>
  <conditionalFormatting sqref="H50:I50">
    <cfRule type="containsText" dxfId="2225" priority="319" operator="containsText" text="3- Moderado">
      <formula>NOT(ISERROR(SEARCH("3- Moderado",H50)))</formula>
    </cfRule>
    <cfRule type="containsText" dxfId="2224" priority="320" operator="containsText" text="6- Moderado">
      <formula>NOT(ISERROR(SEARCH("6- Moderado",H50)))</formula>
    </cfRule>
    <cfRule type="containsText" dxfId="2223" priority="321" operator="containsText" text="4- Moderado">
      <formula>NOT(ISERROR(SEARCH("4- Moderado",H50)))</formula>
    </cfRule>
    <cfRule type="containsText" dxfId="2222" priority="322" operator="containsText" text="3- Bajo">
      <formula>NOT(ISERROR(SEARCH("3- Bajo",H50)))</formula>
    </cfRule>
    <cfRule type="containsText" dxfId="2221" priority="323" operator="containsText" text="4- Bajo">
      <formula>NOT(ISERROR(SEARCH("4- Bajo",H50)))</formula>
    </cfRule>
    <cfRule type="containsText" dxfId="2220" priority="324" operator="containsText" text="1- Bajo">
      <formula>NOT(ISERROR(SEARCH("1- Bajo",H50)))</formula>
    </cfRule>
  </conditionalFormatting>
  <conditionalFormatting sqref="A50 C50:E50">
    <cfRule type="containsText" dxfId="2219" priority="313" operator="containsText" text="3- Moderado">
      <formula>NOT(ISERROR(SEARCH("3- Moderado",A50)))</formula>
    </cfRule>
    <cfRule type="containsText" dxfId="2218" priority="314" operator="containsText" text="6- Moderado">
      <formula>NOT(ISERROR(SEARCH("6- Moderado",A50)))</formula>
    </cfRule>
    <cfRule type="containsText" dxfId="2217" priority="315" operator="containsText" text="4- Moderado">
      <formula>NOT(ISERROR(SEARCH("4- Moderado",A50)))</formula>
    </cfRule>
    <cfRule type="containsText" dxfId="2216" priority="316" operator="containsText" text="3- Bajo">
      <formula>NOT(ISERROR(SEARCH("3- Bajo",A50)))</formula>
    </cfRule>
    <cfRule type="containsText" dxfId="2215" priority="317" operator="containsText" text="4- Bajo">
      <formula>NOT(ISERROR(SEARCH("4- Bajo",A50)))</formula>
    </cfRule>
    <cfRule type="containsText" dxfId="2214" priority="318" operator="containsText" text="1- Bajo">
      <formula>NOT(ISERROR(SEARCH("1- Bajo",A50)))</formula>
    </cfRule>
  </conditionalFormatting>
  <conditionalFormatting sqref="F50:G50">
    <cfRule type="containsText" dxfId="2213" priority="307" operator="containsText" text="3- Moderado">
      <formula>NOT(ISERROR(SEARCH("3- Moderado",F50)))</formula>
    </cfRule>
    <cfRule type="containsText" dxfId="2212" priority="308" operator="containsText" text="6- Moderado">
      <formula>NOT(ISERROR(SEARCH("6- Moderado",F50)))</formula>
    </cfRule>
    <cfRule type="containsText" dxfId="2211" priority="309" operator="containsText" text="4- Moderado">
      <formula>NOT(ISERROR(SEARCH("4- Moderado",F50)))</formula>
    </cfRule>
    <cfRule type="containsText" dxfId="2210" priority="310" operator="containsText" text="3- Bajo">
      <formula>NOT(ISERROR(SEARCH("3- Bajo",F50)))</formula>
    </cfRule>
    <cfRule type="containsText" dxfId="2209" priority="311" operator="containsText" text="4- Bajo">
      <formula>NOT(ISERROR(SEARCH("4- Bajo",F50)))</formula>
    </cfRule>
    <cfRule type="containsText" dxfId="2208" priority="312" operator="containsText" text="1- Bajo">
      <formula>NOT(ISERROR(SEARCH("1- Bajo",F50)))</formula>
    </cfRule>
  </conditionalFormatting>
  <conditionalFormatting sqref="J50:J54">
    <cfRule type="containsText" dxfId="2207" priority="302" operator="containsText" text="Bajo">
      <formula>NOT(ISERROR(SEARCH("Bajo",J50)))</formula>
    </cfRule>
    <cfRule type="containsText" dxfId="2206" priority="303" operator="containsText" text="Moderado">
      <formula>NOT(ISERROR(SEARCH("Moderado",J50)))</formula>
    </cfRule>
    <cfRule type="containsText" dxfId="2205" priority="304" operator="containsText" text="Alto">
      <formula>NOT(ISERROR(SEARCH("Alto",J50)))</formula>
    </cfRule>
    <cfRule type="containsText" dxfId="2204" priority="305" operator="containsText" text="Extremo">
      <formula>NOT(ISERROR(SEARCH("Extremo",J50)))</formula>
    </cfRule>
    <cfRule type="colorScale" priority="306">
      <colorScale>
        <cfvo type="min"/>
        <cfvo type="max"/>
        <color rgb="FFFF7128"/>
        <color rgb="FFFFEF9C"/>
      </colorScale>
    </cfRule>
  </conditionalFormatting>
  <conditionalFormatting sqref="M50:M54">
    <cfRule type="containsText" dxfId="2203" priority="277" operator="containsText" text="Moderado">
      <formula>NOT(ISERROR(SEARCH("Moderado",M50)))</formula>
    </cfRule>
    <cfRule type="containsText" dxfId="2202" priority="297" operator="containsText" text="Bajo">
      <formula>NOT(ISERROR(SEARCH("Bajo",M50)))</formula>
    </cfRule>
    <cfRule type="containsText" dxfId="2201" priority="298" operator="containsText" text="Moderado">
      <formula>NOT(ISERROR(SEARCH("Moderado",M50)))</formula>
    </cfRule>
    <cfRule type="containsText" dxfId="2200" priority="299" operator="containsText" text="Alto">
      <formula>NOT(ISERROR(SEARCH("Alto",M50)))</formula>
    </cfRule>
    <cfRule type="containsText" dxfId="2199" priority="300" operator="containsText" text="Extremo">
      <formula>NOT(ISERROR(SEARCH("Extremo",M50)))</formula>
    </cfRule>
    <cfRule type="colorScale" priority="301">
      <colorScale>
        <cfvo type="min"/>
        <cfvo type="max"/>
        <color rgb="FFFF7128"/>
        <color rgb="FFFFEF9C"/>
      </colorScale>
    </cfRule>
  </conditionalFormatting>
  <conditionalFormatting sqref="N50">
    <cfRule type="containsText" dxfId="2198" priority="291" operator="containsText" text="3- Moderado">
      <formula>NOT(ISERROR(SEARCH("3- Moderado",N50)))</formula>
    </cfRule>
    <cfRule type="containsText" dxfId="2197" priority="292" operator="containsText" text="6- Moderado">
      <formula>NOT(ISERROR(SEARCH("6- Moderado",N50)))</formula>
    </cfRule>
    <cfRule type="containsText" dxfId="2196" priority="293" operator="containsText" text="4- Moderado">
      <formula>NOT(ISERROR(SEARCH("4- Moderado",N50)))</formula>
    </cfRule>
    <cfRule type="containsText" dxfId="2195" priority="294" operator="containsText" text="3- Bajo">
      <formula>NOT(ISERROR(SEARCH("3- Bajo",N50)))</formula>
    </cfRule>
    <cfRule type="containsText" dxfId="2194" priority="295" operator="containsText" text="4- Bajo">
      <formula>NOT(ISERROR(SEARCH("4- Bajo",N50)))</formula>
    </cfRule>
    <cfRule type="containsText" dxfId="2193" priority="296" operator="containsText" text="1- Bajo">
      <formula>NOT(ISERROR(SEARCH("1- Bajo",N50)))</formula>
    </cfRule>
  </conditionalFormatting>
  <conditionalFormatting sqref="H50:H54">
    <cfRule type="containsText" dxfId="2192" priority="278" operator="containsText" text="Muy Alta">
      <formula>NOT(ISERROR(SEARCH("Muy Alta",H50)))</formula>
    </cfRule>
    <cfRule type="containsText" dxfId="2191" priority="279" operator="containsText" text="Alta">
      <formula>NOT(ISERROR(SEARCH("Alta",H50)))</formula>
    </cfRule>
    <cfRule type="containsText" dxfId="2190" priority="280" operator="containsText" text="Muy Alta">
      <formula>NOT(ISERROR(SEARCH("Muy Alta",H50)))</formula>
    </cfRule>
    <cfRule type="containsText" dxfId="2189" priority="285" operator="containsText" text="Muy Baja">
      <formula>NOT(ISERROR(SEARCH("Muy Baja",H50)))</formula>
    </cfRule>
    <cfRule type="containsText" dxfId="2188" priority="286" operator="containsText" text="Baja">
      <formula>NOT(ISERROR(SEARCH("Baja",H50)))</formula>
    </cfRule>
    <cfRule type="containsText" dxfId="2187" priority="287" operator="containsText" text="Media">
      <formula>NOT(ISERROR(SEARCH("Media",H50)))</formula>
    </cfRule>
    <cfRule type="containsText" dxfId="2186" priority="288" operator="containsText" text="Alta">
      <formula>NOT(ISERROR(SEARCH("Alta",H50)))</formula>
    </cfRule>
    <cfRule type="containsText" dxfId="2185" priority="290" operator="containsText" text="Muy Alta">
      <formula>NOT(ISERROR(SEARCH("Muy Alta",H50)))</formula>
    </cfRule>
  </conditionalFormatting>
  <conditionalFormatting sqref="I50:I54">
    <cfRule type="containsText" dxfId="2184" priority="281" operator="containsText" text="Catastrófico">
      <formula>NOT(ISERROR(SEARCH("Catastrófico",I50)))</formula>
    </cfRule>
    <cfRule type="containsText" dxfId="2183" priority="282" operator="containsText" text="Mayor">
      <formula>NOT(ISERROR(SEARCH("Mayor",I50)))</formula>
    </cfRule>
    <cfRule type="containsText" dxfId="2182" priority="283" operator="containsText" text="Menor">
      <formula>NOT(ISERROR(SEARCH("Menor",I50)))</formula>
    </cfRule>
    <cfRule type="containsText" dxfId="2181" priority="284" operator="containsText" text="Leve">
      <formula>NOT(ISERROR(SEARCH("Leve",I50)))</formula>
    </cfRule>
    <cfRule type="containsText" dxfId="2180" priority="289" operator="containsText" text="Moderado">
      <formula>NOT(ISERROR(SEARCH("Moderado",I50)))</formula>
    </cfRule>
  </conditionalFormatting>
  <conditionalFormatting sqref="K50:K54">
    <cfRule type="containsText" dxfId="2179" priority="276" operator="containsText" text="Media">
      <formula>NOT(ISERROR(SEARCH("Media",K50)))</formula>
    </cfRule>
  </conditionalFormatting>
  <conditionalFormatting sqref="L50:L54">
    <cfRule type="containsText" dxfId="2178" priority="275" operator="containsText" text="Moderado">
      <formula>NOT(ISERROR(SEARCH("Moderado",L50)))</formula>
    </cfRule>
  </conditionalFormatting>
  <conditionalFormatting sqref="J50:J54">
    <cfRule type="containsText" dxfId="2177" priority="274" operator="containsText" text="Moderado">
      <formula>NOT(ISERROR(SEARCH("Moderado",J50)))</formula>
    </cfRule>
  </conditionalFormatting>
  <conditionalFormatting sqref="J50:J54">
    <cfRule type="containsText" dxfId="2176" priority="272" operator="containsText" text="Bajo">
      <formula>NOT(ISERROR(SEARCH("Bajo",J50)))</formula>
    </cfRule>
    <cfRule type="containsText" dxfId="2175" priority="273" operator="containsText" text="Extremo">
      <formula>NOT(ISERROR(SEARCH("Extremo",J50)))</formula>
    </cfRule>
  </conditionalFormatting>
  <conditionalFormatting sqref="K50:K54">
    <cfRule type="containsText" dxfId="2174" priority="270" operator="containsText" text="Baja">
      <formula>NOT(ISERROR(SEARCH("Baja",K50)))</formula>
    </cfRule>
    <cfRule type="containsText" dxfId="2173" priority="271" operator="containsText" text="Muy Baja">
      <formula>NOT(ISERROR(SEARCH("Muy Baja",K50)))</formula>
    </cfRule>
  </conditionalFormatting>
  <conditionalFormatting sqref="K50:K54">
    <cfRule type="containsText" dxfId="2172" priority="268" operator="containsText" text="Muy Alta">
      <formula>NOT(ISERROR(SEARCH("Muy Alta",K50)))</formula>
    </cfRule>
    <cfRule type="containsText" dxfId="2171" priority="269" operator="containsText" text="Alta">
      <formula>NOT(ISERROR(SEARCH("Alta",K50)))</formula>
    </cfRule>
  </conditionalFormatting>
  <conditionalFormatting sqref="L50:L54">
    <cfRule type="containsText" dxfId="2170" priority="264" operator="containsText" text="Catastrófico">
      <formula>NOT(ISERROR(SEARCH("Catastrófico",L50)))</formula>
    </cfRule>
    <cfRule type="containsText" dxfId="2169" priority="265" operator="containsText" text="Mayor">
      <formula>NOT(ISERROR(SEARCH("Mayor",L50)))</formula>
    </cfRule>
    <cfRule type="containsText" dxfId="2168" priority="266" operator="containsText" text="Menor">
      <formula>NOT(ISERROR(SEARCH("Menor",L50)))</formula>
    </cfRule>
    <cfRule type="containsText" dxfId="2167" priority="267" operator="containsText" text="Leve">
      <formula>NOT(ISERROR(SEARCH("Leve",L50)))</formula>
    </cfRule>
  </conditionalFormatting>
  <conditionalFormatting sqref="K55:L55">
    <cfRule type="containsText" dxfId="2166" priority="258" operator="containsText" text="3- Moderado">
      <formula>NOT(ISERROR(SEARCH("3- Moderado",K55)))</formula>
    </cfRule>
    <cfRule type="containsText" dxfId="2165" priority="259" operator="containsText" text="6- Moderado">
      <formula>NOT(ISERROR(SEARCH("6- Moderado",K55)))</formula>
    </cfRule>
    <cfRule type="containsText" dxfId="2164" priority="260" operator="containsText" text="4- Moderado">
      <formula>NOT(ISERROR(SEARCH("4- Moderado",K55)))</formula>
    </cfRule>
    <cfRule type="containsText" dxfId="2163" priority="261" operator="containsText" text="3- Bajo">
      <formula>NOT(ISERROR(SEARCH("3- Bajo",K55)))</formula>
    </cfRule>
    <cfRule type="containsText" dxfId="2162" priority="262" operator="containsText" text="4- Bajo">
      <formula>NOT(ISERROR(SEARCH("4- Bajo",K55)))</formula>
    </cfRule>
    <cfRule type="containsText" dxfId="2161" priority="263" operator="containsText" text="1- Bajo">
      <formula>NOT(ISERROR(SEARCH("1- Bajo",K55)))</formula>
    </cfRule>
  </conditionalFormatting>
  <conditionalFormatting sqref="H55:I55">
    <cfRule type="containsText" dxfId="2160" priority="252" operator="containsText" text="3- Moderado">
      <formula>NOT(ISERROR(SEARCH("3- Moderado",H55)))</formula>
    </cfRule>
    <cfRule type="containsText" dxfId="2159" priority="253" operator="containsText" text="6- Moderado">
      <formula>NOT(ISERROR(SEARCH("6- Moderado",H55)))</formula>
    </cfRule>
    <cfRule type="containsText" dxfId="2158" priority="254" operator="containsText" text="4- Moderado">
      <formula>NOT(ISERROR(SEARCH("4- Moderado",H55)))</formula>
    </cfRule>
    <cfRule type="containsText" dxfId="2157" priority="255" operator="containsText" text="3- Bajo">
      <formula>NOT(ISERROR(SEARCH("3- Bajo",H55)))</formula>
    </cfRule>
    <cfRule type="containsText" dxfId="2156" priority="256" operator="containsText" text="4- Bajo">
      <formula>NOT(ISERROR(SEARCH("4- Bajo",H55)))</formula>
    </cfRule>
    <cfRule type="containsText" dxfId="2155" priority="257" operator="containsText" text="1- Bajo">
      <formula>NOT(ISERROR(SEARCH("1- Bajo",H55)))</formula>
    </cfRule>
  </conditionalFormatting>
  <conditionalFormatting sqref="A55 C55:E55">
    <cfRule type="containsText" dxfId="2154" priority="246" operator="containsText" text="3- Moderado">
      <formula>NOT(ISERROR(SEARCH("3- Moderado",A55)))</formula>
    </cfRule>
    <cfRule type="containsText" dxfId="2153" priority="247" operator="containsText" text="6- Moderado">
      <formula>NOT(ISERROR(SEARCH("6- Moderado",A55)))</formula>
    </cfRule>
    <cfRule type="containsText" dxfId="2152" priority="248" operator="containsText" text="4- Moderado">
      <formula>NOT(ISERROR(SEARCH("4- Moderado",A55)))</formula>
    </cfRule>
    <cfRule type="containsText" dxfId="2151" priority="249" operator="containsText" text="3- Bajo">
      <formula>NOT(ISERROR(SEARCH("3- Bajo",A55)))</formula>
    </cfRule>
    <cfRule type="containsText" dxfId="2150" priority="250" operator="containsText" text="4- Bajo">
      <formula>NOT(ISERROR(SEARCH("4- Bajo",A55)))</formula>
    </cfRule>
    <cfRule type="containsText" dxfId="2149" priority="251" operator="containsText" text="1- Bajo">
      <formula>NOT(ISERROR(SEARCH("1- Bajo",A55)))</formula>
    </cfRule>
  </conditionalFormatting>
  <conditionalFormatting sqref="F55:G55">
    <cfRule type="containsText" dxfId="2148" priority="240" operator="containsText" text="3- Moderado">
      <formula>NOT(ISERROR(SEARCH("3- Moderado",F55)))</formula>
    </cfRule>
    <cfRule type="containsText" dxfId="2147" priority="241" operator="containsText" text="6- Moderado">
      <formula>NOT(ISERROR(SEARCH("6- Moderado",F55)))</formula>
    </cfRule>
    <cfRule type="containsText" dxfId="2146" priority="242" operator="containsText" text="4- Moderado">
      <formula>NOT(ISERROR(SEARCH("4- Moderado",F55)))</formula>
    </cfRule>
    <cfRule type="containsText" dxfId="2145" priority="243" operator="containsText" text="3- Bajo">
      <formula>NOT(ISERROR(SEARCH("3- Bajo",F55)))</formula>
    </cfRule>
    <cfRule type="containsText" dxfId="2144" priority="244" operator="containsText" text="4- Bajo">
      <formula>NOT(ISERROR(SEARCH("4- Bajo",F55)))</formula>
    </cfRule>
    <cfRule type="containsText" dxfId="2143" priority="245" operator="containsText" text="1- Bajo">
      <formula>NOT(ISERROR(SEARCH("1- Bajo",F55)))</formula>
    </cfRule>
  </conditionalFormatting>
  <conditionalFormatting sqref="J55:J59">
    <cfRule type="containsText" dxfId="2142" priority="235" operator="containsText" text="Bajo">
      <formula>NOT(ISERROR(SEARCH("Bajo",J55)))</formula>
    </cfRule>
    <cfRule type="containsText" dxfId="2141" priority="236" operator="containsText" text="Moderado">
      <formula>NOT(ISERROR(SEARCH("Moderado",J55)))</formula>
    </cfRule>
    <cfRule type="containsText" dxfId="2140" priority="237" operator="containsText" text="Alto">
      <formula>NOT(ISERROR(SEARCH("Alto",J55)))</formula>
    </cfRule>
    <cfRule type="containsText" dxfId="2139" priority="238" operator="containsText" text="Extremo">
      <formula>NOT(ISERROR(SEARCH("Extremo",J55)))</formula>
    </cfRule>
    <cfRule type="colorScale" priority="239">
      <colorScale>
        <cfvo type="min"/>
        <cfvo type="max"/>
        <color rgb="FFFF7128"/>
        <color rgb="FFFFEF9C"/>
      </colorScale>
    </cfRule>
  </conditionalFormatting>
  <conditionalFormatting sqref="M55:M59">
    <cfRule type="containsText" dxfId="2138" priority="210" operator="containsText" text="Moderado">
      <formula>NOT(ISERROR(SEARCH("Moderado",M55)))</formula>
    </cfRule>
    <cfRule type="containsText" dxfId="2137" priority="230" operator="containsText" text="Bajo">
      <formula>NOT(ISERROR(SEARCH("Bajo",M55)))</formula>
    </cfRule>
    <cfRule type="containsText" dxfId="2136" priority="231" operator="containsText" text="Moderado">
      <formula>NOT(ISERROR(SEARCH("Moderado",M55)))</formula>
    </cfRule>
    <cfRule type="containsText" dxfId="2135" priority="232" operator="containsText" text="Alto">
      <formula>NOT(ISERROR(SEARCH("Alto",M55)))</formula>
    </cfRule>
    <cfRule type="containsText" dxfId="2134" priority="233" operator="containsText" text="Extremo">
      <formula>NOT(ISERROR(SEARCH("Extremo",M55)))</formula>
    </cfRule>
    <cfRule type="colorScale" priority="234">
      <colorScale>
        <cfvo type="min"/>
        <cfvo type="max"/>
        <color rgb="FFFF7128"/>
        <color rgb="FFFFEF9C"/>
      </colorScale>
    </cfRule>
  </conditionalFormatting>
  <conditionalFormatting sqref="N55">
    <cfRule type="containsText" dxfId="2133" priority="224" operator="containsText" text="3- Moderado">
      <formula>NOT(ISERROR(SEARCH("3- Moderado",N55)))</formula>
    </cfRule>
    <cfRule type="containsText" dxfId="2132" priority="225" operator="containsText" text="6- Moderado">
      <formula>NOT(ISERROR(SEARCH("6- Moderado",N55)))</formula>
    </cfRule>
    <cfRule type="containsText" dxfId="2131" priority="226" operator="containsText" text="4- Moderado">
      <formula>NOT(ISERROR(SEARCH("4- Moderado",N55)))</formula>
    </cfRule>
    <cfRule type="containsText" dxfId="2130" priority="227" operator="containsText" text="3- Bajo">
      <formula>NOT(ISERROR(SEARCH("3- Bajo",N55)))</formula>
    </cfRule>
    <cfRule type="containsText" dxfId="2129" priority="228" operator="containsText" text="4- Bajo">
      <formula>NOT(ISERROR(SEARCH("4- Bajo",N55)))</formula>
    </cfRule>
    <cfRule type="containsText" dxfId="2128" priority="229" operator="containsText" text="1- Bajo">
      <formula>NOT(ISERROR(SEARCH("1- Bajo",N55)))</formula>
    </cfRule>
  </conditionalFormatting>
  <conditionalFormatting sqref="H55:H59">
    <cfRule type="containsText" dxfId="2127" priority="211" operator="containsText" text="Muy Alta">
      <formula>NOT(ISERROR(SEARCH("Muy Alta",H55)))</formula>
    </cfRule>
    <cfRule type="containsText" dxfId="2126" priority="212" operator="containsText" text="Alta">
      <formula>NOT(ISERROR(SEARCH("Alta",H55)))</formula>
    </cfRule>
    <cfRule type="containsText" dxfId="2125" priority="213" operator="containsText" text="Muy Alta">
      <formula>NOT(ISERROR(SEARCH("Muy Alta",H55)))</formula>
    </cfRule>
    <cfRule type="containsText" dxfId="2124" priority="218" operator="containsText" text="Muy Baja">
      <formula>NOT(ISERROR(SEARCH("Muy Baja",H55)))</formula>
    </cfRule>
    <cfRule type="containsText" dxfId="2123" priority="219" operator="containsText" text="Baja">
      <formula>NOT(ISERROR(SEARCH("Baja",H55)))</formula>
    </cfRule>
    <cfRule type="containsText" dxfId="2122" priority="220" operator="containsText" text="Media">
      <formula>NOT(ISERROR(SEARCH("Media",H55)))</formula>
    </cfRule>
    <cfRule type="containsText" dxfId="2121" priority="221" operator="containsText" text="Alta">
      <formula>NOT(ISERROR(SEARCH("Alta",H55)))</formula>
    </cfRule>
    <cfRule type="containsText" dxfId="2120" priority="223" operator="containsText" text="Muy Alta">
      <formula>NOT(ISERROR(SEARCH("Muy Alta",H55)))</formula>
    </cfRule>
  </conditionalFormatting>
  <conditionalFormatting sqref="I55:I59">
    <cfRule type="containsText" dxfId="2119" priority="214" operator="containsText" text="Catastrófico">
      <formula>NOT(ISERROR(SEARCH("Catastrófico",I55)))</formula>
    </cfRule>
    <cfRule type="containsText" dxfId="2118" priority="215" operator="containsText" text="Mayor">
      <formula>NOT(ISERROR(SEARCH("Mayor",I55)))</formula>
    </cfRule>
    <cfRule type="containsText" dxfId="2117" priority="216" operator="containsText" text="Menor">
      <formula>NOT(ISERROR(SEARCH("Menor",I55)))</formula>
    </cfRule>
    <cfRule type="containsText" dxfId="2116" priority="217" operator="containsText" text="Leve">
      <formula>NOT(ISERROR(SEARCH("Leve",I55)))</formula>
    </cfRule>
    <cfRule type="containsText" dxfId="2115" priority="222" operator="containsText" text="Moderado">
      <formula>NOT(ISERROR(SEARCH("Moderado",I55)))</formula>
    </cfRule>
  </conditionalFormatting>
  <conditionalFormatting sqref="K55:K59">
    <cfRule type="containsText" dxfId="2114" priority="209" operator="containsText" text="Media">
      <formula>NOT(ISERROR(SEARCH("Media",K55)))</formula>
    </cfRule>
  </conditionalFormatting>
  <conditionalFormatting sqref="L55:L59">
    <cfRule type="containsText" dxfId="2113" priority="208" operator="containsText" text="Moderado">
      <formula>NOT(ISERROR(SEARCH("Moderado",L55)))</formula>
    </cfRule>
  </conditionalFormatting>
  <conditionalFormatting sqref="J55:J59">
    <cfRule type="containsText" dxfId="2112" priority="207" operator="containsText" text="Moderado">
      <formula>NOT(ISERROR(SEARCH("Moderado",J55)))</formula>
    </cfRule>
  </conditionalFormatting>
  <conditionalFormatting sqref="J55:J59">
    <cfRule type="containsText" dxfId="2111" priority="205" operator="containsText" text="Bajo">
      <formula>NOT(ISERROR(SEARCH("Bajo",J55)))</formula>
    </cfRule>
    <cfRule type="containsText" dxfId="2110" priority="206" operator="containsText" text="Extremo">
      <formula>NOT(ISERROR(SEARCH("Extremo",J55)))</formula>
    </cfRule>
  </conditionalFormatting>
  <conditionalFormatting sqref="K55:K59">
    <cfRule type="containsText" dxfId="2109" priority="203" operator="containsText" text="Baja">
      <formula>NOT(ISERROR(SEARCH("Baja",K55)))</formula>
    </cfRule>
    <cfRule type="containsText" dxfId="2108" priority="204" operator="containsText" text="Muy Baja">
      <formula>NOT(ISERROR(SEARCH("Muy Baja",K55)))</formula>
    </cfRule>
  </conditionalFormatting>
  <conditionalFormatting sqref="K55:K59">
    <cfRule type="containsText" dxfId="2107" priority="201" operator="containsText" text="Muy Alta">
      <formula>NOT(ISERROR(SEARCH("Muy Alta",K55)))</formula>
    </cfRule>
    <cfRule type="containsText" dxfId="2106" priority="202" operator="containsText" text="Alta">
      <formula>NOT(ISERROR(SEARCH("Alta",K55)))</formula>
    </cfRule>
  </conditionalFormatting>
  <conditionalFormatting sqref="L55:L59">
    <cfRule type="containsText" dxfId="2105" priority="197" operator="containsText" text="Catastrófico">
      <formula>NOT(ISERROR(SEARCH("Catastrófico",L55)))</formula>
    </cfRule>
    <cfRule type="containsText" dxfId="2104" priority="198" operator="containsText" text="Mayor">
      <formula>NOT(ISERROR(SEARCH("Mayor",L55)))</formula>
    </cfRule>
    <cfRule type="containsText" dxfId="2103" priority="199" operator="containsText" text="Menor">
      <formula>NOT(ISERROR(SEARCH("Menor",L55)))</formula>
    </cfRule>
    <cfRule type="containsText" dxfId="2102" priority="200" operator="containsText" text="Leve">
      <formula>NOT(ISERROR(SEARCH("Leve",L55)))</formula>
    </cfRule>
  </conditionalFormatting>
  <conditionalFormatting sqref="O12:O13">
    <cfRule type="containsText" dxfId="2101" priority="137" operator="containsText" text="3- Moderado">
      <formula>NOT(ISERROR(SEARCH("3- Moderado",O12)))</formula>
    </cfRule>
    <cfRule type="containsText" dxfId="2100" priority="138" operator="containsText" text="6- Moderado">
      <formula>NOT(ISERROR(SEARCH("6- Moderado",O12)))</formula>
    </cfRule>
    <cfRule type="containsText" dxfId="2099" priority="139" operator="containsText" text="4- Moderado">
      <formula>NOT(ISERROR(SEARCH("4- Moderado",O12)))</formula>
    </cfRule>
    <cfRule type="containsText" dxfId="2098" priority="140" operator="containsText" text="3- Bajo">
      <formula>NOT(ISERROR(SEARCH("3- Bajo",O12)))</formula>
    </cfRule>
    <cfRule type="containsText" dxfId="2097" priority="141" operator="containsText" text="4- Bajo">
      <formula>NOT(ISERROR(SEARCH("4- Bajo",O12)))</formula>
    </cfRule>
    <cfRule type="containsText" dxfId="2096" priority="142" operator="containsText" text="1- Bajo">
      <formula>NOT(ISERROR(SEARCH("1- Bajo",O12)))</formula>
    </cfRule>
  </conditionalFormatting>
  <conditionalFormatting sqref="O15:O19">
    <cfRule type="containsText" dxfId="2095" priority="131" operator="containsText" text="3- Moderado">
      <formula>NOT(ISERROR(SEARCH("3- Moderado",O15)))</formula>
    </cfRule>
    <cfRule type="containsText" dxfId="2094" priority="132" operator="containsText" text="6- Moderado">
      <formula>NOT(ISERROR(SEARCH("6- Moderado",O15)))</formula>
    </cfRule>
    <cfRule type="containsText" dxfId="2093" priority="133" operator="containsText" text="4- Moderado">
      <formula>NOT(ISERROR(SEARCH("4- Moderado",O15)))</formula>
    </cfRule>
    <cfRule type="containsText" dxfId="2092" priority="134" operator="containsText" text="3- Bajo">
      <formula>NOT(ISERROR(SEARCH("3- Bajo",O15)))</formula>
    </cfRule>
    <cfRule type="containsText" dxfId="2091" priority="135" operator="containsText" text="4- Bajo">
      <formula>NOT(ISERROR(SEARCH("4- Bajo",O15)))</formula>
    </cfRule>
    <cfRule type="containsText" dxfId="2090" priority="136" operator="containsText" text="1- Bajo">
      <formula>NOT(ISERROR(SEARCH("1- Bajo",O15)))</formula>
    </cfRule>
  </conditionalFormatting>
  <conditionalFormatting sqref="O20:O24">
    <cfRule type="containsText" dxfId="2089" priority="125" operator="containsText" text="3- Moderado">
      <formula>NOT(ISERROR(SEARCH("3- Moderado",O20)))</formula>
    </cfRule>
    <cfRule type="containsText" dxfId="2088" priority="126" operator="containsText" text="6- Moderado">
      <formula>NOT(ISERROR(SEARCH("6- Moderado",O20)))</formula>
    </cfRule>
    <cfRule type="containsText" dxfId="2087" priority="127" operator="containsText" text="4- Moderado">
      <formula>NOT(ISERROR(SEARCH("4- Moderado",O20)))</formula>
    </cfRule>
    <cfRule type="containsText" dxfId="2086" priority="128" operator="containsText" text="3- Bajo">
      <formula>NOT(ISERROR(SEARCH("3- Bajo",O20)))</formula>
    </cfRule>
    <cfRule type="containsText" dxfId="2085" priority="129" operator="containsText" text="4- Bajo">
      <formula>NOT(ISERROR(SEARCH("4- Bajo",O20)))</formula>
    </cfRule>
    <cfRule type="containsText" dxfId="2084" priority="130" operator="containsText" text="1- Bajo">
      <formula>NOT(ISERROR(SEARCH("1- Bajo",O20)))</formula>
    </cfRule>
  </conditionalFormatting>
  <conditionalFormatting sqref="O25:O29">
    <cfRule type="containsText" dxfId="2083" priority="119" operator="containsText" text="3- Moderado">
      <formula>NOT(ISERROR(SEARCH("3- Moderado",O25)))</formula>
    </cfRule>
    <cfRule type="containsText" dxfId="2082" priority="120" operator="containsText" text="6- Moderado">
      <formula>NOT(ISERROR(SEARCH("6- Moderado",O25)))</formula>
    </cfRule>
    <cfRule type="containsText" dxfId="2081" priority="121" operator="containsText" text="4- Moderado">
      <formula>NOT(ISERROR(SEARCH("4- Moderado",O25)))</formula>
    </cfRule>
    <cfRule type="containsText" dxfId="2080" priority="122" operator="containsText" text="3- Bajo">
      <formula>NOT(ISERROR(SEARCH("3- Bajo",O25)))</formula>
    </cfRule>
    <cfRule type="containsText" dxfId="2079" priority="123" operator="containsText" text="4- Bajo">
      <formula>NOT(ISERROR(SEARCH("4- Bajo",O25)))</formula>
    </cfRule>
    <cfRule type="containsText" dxfId="2078" priority="124" operator="containsText" text="1- Bajo">
      <formula>NOT(ISERROR(SEARCH("1- Bajo",O25)))</formula>
    </cfRule>
  </conditionalFormatting>
  <conditionalFormatting sqref="O30:O34">
    <cfRule type="containsText" dxfId="2077" priority="113" operator="containsText" text="3- Moderado">
      <formula>NOT(ISERROR(SEARCH("3- Moderado",O30)))</formula>
    </cfRule>
    <cfRule type="containsText" dxfId="2076" priority="114" operator="containsText" text="6- Moderado">
      <formula>NOT(ISERROR(SEARCH("6- Moderado",O30)))</formula>
    </cfRule>
    <cfRule type="containsText" dxfId="2075" priority="115" operator="containsText" text="4- Moderado">
      <formula>NOT(ISERROR(SEARCH("4- Moderado",O30)))</formula>
    </cfRule>
    <cfRule type="containsText" dxfId="2074" priority="116" operator="containsText" text="3- Bajo">
      <formula>NOT(ISERROR(SEARCH("3- Bajo",O30)))</formula>
    </cfRule>
    <cfRule type="containsText" dxfId="2073" priority="117" operator="containsText" text="4- Bajo">
      <formula>NOT(ISERROR(SEARCH("4- Bajo",O30)))</formula>
    </cfRule>
    <cfRule type="containsText" dxfId="2072" priority="118" operator="containsText" text="1- Bajo">
      <formula>NOT(ISERROR(SEARCH("1- Bajo",O30)))</formula>
    </cfRule>
  </conditionalFormatting>
  <conditionalFormatting sqref="O35:O36">
    <cfRule type="containsText" dxfId="2071" priority="107" operator="containsText" text="3- Moderado">
      <formula>NOT(ISERROR(SEARCH("3- Moderado",O35)))</formula>
    </cfRule>
    <cfRule type="containsText" dxfId="2070" priority="108" operator="containsText" text="6- Moderado">
      <formula>NOT(ISERROR(SEARCH("6- Moderado",O35)))</formula>
    </cfRule>
    <cfRule type="containsText" dxfId="2069" priority="109" operator="containsText" text="4- Moderado">
      <formula>NOT(ISERROR(SEARCH("4- Moderado",O35)))</formula>
    </cfRule>
    <cfRule type="containsText" dxfId="2068" priority="110" operator="containsText" text="3- Bajo">
      <formula>NOT(ISERROR(SEARCH("3- Bajo",O35)))</formula>
    </cfRule>
    <cfRule type="containsText" dxfId="2067" priority="111" operator="containsText" text="4- Bajo">
      <formula>NOT(ISERROR(SEARCH("4- Bajo",O35)))</formula>
    </cfRule>
    <cfRule type="containsText" dxfId="2066" priority="112" operator="containsText" text="1- Bajo">
      <formula>NOT(ISERROR(SEARCH("1- Bajo",O35)))</formula>
    </cfRule>
  </conditionalFormatting>
  <conditionalFormatting sqref="O40:O42">
    <cfRule type="containsText" dxfId="2065" priority="101" operator="containsText" text="3- Moderado">
      <formula>NOT(ISERROR(SEARCH("3- Moderado",O40)))</formula>
    </cfRule>
    <cfRule type="containsText" dxfId="2064" priority="102" operator="containsText" text="6- Moderado">
      <formula>NOT(ISERROR(SEARCH("6- Moderado",O40)))</formula>
    </cfRule>
    <cfRule type="containsText" dxfId="2063" priority="103" operator="containsText" text="4- Moderado">
      <formula>NOT(ISERROR(SEARCH("4- Moderado",O40)))</formula>
    </cfRule>
    <cfRule type="containsText" dxfId="2062" priority="104" operator="containsText" text="3- Bajo">
      <formula>NOT(ISERROR(SEARCH("3- Bajo",O40)))</formula>
    </cfRule>
    <cfRule type="containsText" dxfId="2061" priority="105" operator="containsText" text="4- Bajo">
      <formula>NOT(ISERROR(SEARCH("4- Bajo",O40)))</formula>
    </cfRule>
    <cfRule type="containsText" dxfId="2060" priority="106" operator="containsText" text="1- Bajo">
      <formula>NOT(ISERROR(SEARCH("1- Bajo",O40)))</formula>
    </cfRule>
  </conditionalFormatting>
  <conditionalFormatting sqref="O45:O47">
    <cfRule type="containsText" dxfId="2059" priority="95" operator="containsText" text="3- Moderado">
      <formula>NOT(ISERROR(SEARCH("3- Moderado",O45)))</formula>
    </cfRule>
    <cfRule type="containsText" dxfId="2058" priority="96" operator="containsText" text="6- Moderado">
      <formula>NOT(ISERROR(SEARCH("6- Moderado",O45)))</formula>
    </cfRule>
    <cfRule type="containsText" dxfId="2057" priority="97" operator="containsText" text="4- Moderado">
      <formula>NOT(ISERROR(SEARCH("4- Moderado",O45)))</formula>
    </cfRule>
    <cfRule type="containsText" dxfId="2056" priority="98" operator="containsText" text="3- Bajo">
      <formula>NOT(ISERROR(SEARCH("3- Bajo",O45)))</formula>
    </cfRule>
    <cfRule type="containsText" dxfId="2055" priority="99" operator="containsText" text="4- Bajo">
      <formula>NOT(ISERROR(SEARCH("4- Bajo",O45)))</formula>
    </cfRule>
    <cfRule type="containsText" dxfId="2054" priority="100" operator="containsText" text="1- Bajo">
      <formula>NOT(ISERROR(SEARCH("1- Bajo",O45)))</formula>
    </cfRule>
  </conditionalFormatting>
  <conditionalFormatting sqref="O50:O52">
    <cfRule type="containsText" dxfId="2053" priority="89" operator="containsText" text="3- Moderado">
      <formula>NOT(ISERROR(SEARCH("3- Moderado",O50)))</formula>
    </cfRule>
    <cfRule type="containsText" dxfId="2052" priority="90" operator="containsText" text="6- Moderado">
      <formula>NOT(ISERROR(SEARCH("6- Moderado",O50)))</formula>
    </cfRule>
    <cfRule type="containsText" dxfId="2051" priority="91" operator="containsText" text="4- Moderado">
      <formula>NOT(ISERROR(SEARCH("4- Moderado",O50)))</formula>
    </cfRule>
    <cfRule type="containsText" dxfId="2050" priority="92" operator="containsText" text="3- Bajo">
      <formula>NOT(ISERROR(SEARCH("3- Bajo",O50)))</formula>
    </cfRule>
    <cfRule type="containsText" dxfId="2049" priority="93" operator="containsText" text="4- Bajo">
      <formula>NOT(ISERROR(SEARCH("4- Bajo",O50)))</formula>
    </cfRule>
    <cfRule type="containsText" dxfId="2048" priority="94" operator="containsText" text="1- Bajo">
      <formula>NOT(ISERROR(SEARCH("1- Bajo",O50)))</formula>
    </cfRule>
  </conditionalFormatting>
  <conditionalFormatting sqref="O14">
    <cfRule type="containsText" dxfId="2047" priority="1" operator="containsText" text="3- Moderado">
      <formula>NOT(ISERROR(SEARCH("3- Moderado",O14)))</formula>
    </cfRule>
    <cfRule type="containsText" dxfId="2046" priority="2" operator="containsText" text="6- Moderado">
      <formula>NOT(ISERROR(SEARCH("6- Moderado",O14)))</formula>
    </cfRule>
    <cfRule type="containsText" dxfId="2045" priority="3" operator="containsText" text="4- Moderado">
      <formula>NOT(ISERROR(SEARCH("4- Moderado",O14)))</formula>
    </cfRule>
    <cfRule type="containsText" dxfId="2044" priority="4" operator="containsText" text="3- Bajo">
      <formula>NOT(ISERROR(SEARCH("3- Bajo",O14)))</formula>
    </cfRule>
    <cfRule type="containsText" dxfId="2043" priority="5" operator="containsText" text="4- Bajo">
      <formula>NOT(ISERROR(SEARCH("4- Bajo",O14)))</formula>
    </cfRule>
    <cfRule type="containsText" dxfId="2042" priority="6" operator="containsText" text="1- Bajo">
      <formula>NOT(ISERROR(SEARCH("1- Bajo",O14)))</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pageSetup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59"/>
  <sheetViews>
    <sheetView topLeftCell="G7" zoomScale="70" zoomScaleNormal="70" workbookViewId="0">
      <selection activeCell="T10" sqref="T10:T14"/>
    </sheetView>
  </sheetViews>
  <sheetFormatPr baseColWidth="10" defaultColWidth="11.42578125" defaultRowHeight="15"/>
  <cols>
    <col min="1" max="2" width="18.42578125" style="82" customWidth="1"/>
    <col min="3" max="3" width="15.5703125" customWidth="1"/>
    <col min="4" max="4" width="45.710937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customWidth="1"/>
    <col min="14" max="14" width="18.28515625" customWidth="1"/>
    <col min="15" max="15" width="50.42578125" customWidth="1"/>
    <col min="16" max="16" width="14.42578125" customWidth="1"/>
    <col min="17" max="17" width="14.5703125" customWidth="1"/>
    <col min="18" max="18" width="17.42578125" customWidth="1"/>
    <col min="19" max="19" width="16.28515625" customWidth="1"/>
    <col min="20" max="20" width="38.85546875" customWidth="1"/>
    <col min="21" max="176" width="11.42578125" style="121"/>
  </cols>
  <sheetData>
    <row r="1" spans="1:278" s="156" customFormat="1" ht="16.5" customHeight="1">
      <c r="A1" s="437"/>
      <c r="B1" s="438"/>
      <c r="C1" s="438"/>
      <c r="D1" s="567" t="s">
        <v>383</v>
      </c>
      <c r="E1" s="567"/>
      <c r="F1" s="567"/>
      <c r="G1" s="567"/>
      <c r="H1" s="567"/>
      <c r="I1" s="567"/>
      <c r="J1" s="567"/>
      <c r="K1" s="567"/>
      <c r="L1" s="567"/>
      <c r="M1" s="567"/>
      <c r="N1" s="567"/>
      <c r="O1" s="567"/>
      <c r="P1" s="567"/>
      <c r="Q1" s="568"/>
      <c r="R1" s="429" t="s">
        <v>67</v>
      </c>
      <c r="S1" s="429"/>
      <c r="T1" s="429"/>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39"/>
      <c r="B2" s="440"/>
      <c r="C2" s="440"/>
      <c r="D2" s="569"/>
      <c r="E2" s="569"/>
      <c r="F2" s="569"/>
      <c r="G2" s="569"/>
      <c r="H2" s="569"/>
      <c r="I2" s="569"/>
      <c r="J2" s="569"/>
      <c r="K2" s="569"/>
      <c r="L2" s="569"/>
      <c r="M2" s="569"/>
      <c r="N2" s="569"/>
      <c r="O2" s="569"/>
      <c r="P2" s="569"/>
      <c r="Q2" s="570"/>
      <c r="R2" s="429"/>
      <c r="S2" s="429"/>
      <c r="T2" s="429"/>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171"/>
      <c r="D3" s="569"/>
      <c r="E3" s="569"/>
      <c r="F3" s="569"/>
      <c r="G3" s="569"/>
      <c r="H3" s="569"/>
      <c r="I3" s="569"/>
      <c r="J3" s="569"/>
      <c r="K3" s="569"/>
      <c r="L3" s="569"/>
      <c r="M3" s="569"/>
      <c r="N3" s="569"/>
      <c r="O3" s="569"/>
      <c r="P3" s="569"/>
      <c r="Q3" s="570"/>
      <c r="R3" s="429"/>
      <c r="S3" s="429"/>
      <c r="T3" s="429"/>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30" t="s">
        <v>0</v>
      </c>
      <c r="B4" s="431"/>
      <c r="C4" s="432"/>
      <c r="D4" s="433" t="str">
        <f>'Mapa Final'!D4</f>
        <v>Gestión financiera y presupuestal</v>
      </c>
      <c r="E4" s="434"/>
      <c r="F4" s="434"/>
      <c r="G4" s="434"/>
      <c r="H4" s="434"/>
      <c r="I4" s="434"/>
      <c r="J4" s="434"/>
      <c r="K4" s="434"/>
      <c r="L4" s="434"/>
      <c r="M4" s="434"/>
      <c r="N4" s="435"/>
      <c r="O4" s="436"/>
      <c r="P4" s="436"/>
      <c r="Q4" s="436"/>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30" t="s">
        <v>1</v>
      </c>
      <c r="B5" s="431"/>
      <c r="C5" s="432"/>
      <c r="D5" s="441"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42"/>
      <c r="F5" s="442"/>
      <c r="G5" s="442"/>
      <c r="H5" s="442"/>
      <c r="I5" s="442"/>
      <c r="J5" s="442"/>
      <c r="K5" s="442"/>
      <c r="L5" s="442"/>
      <c r="M5" s="442"/>
      <c r="N5" s="443"/>
      <c r="O5" s="1"/>
      <c r="P5" s="1"/>
      <c r="Q5" s="1"/>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30" t="s">
        <v>2</v>
      </c>
      <c r="B6" s="431"/>
      <c r="C6" s="432"/>
      <c r="D6" s="441" t="str">
        <f>'Mapa Final'!D6</f>
        <v xml:space="preserve">Nivel Central </v>
      </c>
      <c r="E6" s="442"/>
      <c r="F6" s="442"/>
      <c r="G6" s="442"/>
      <c r="H6" s="442"/>
      <c r="I6" s="442"/>
      <c r="J6" s="442"/>
      <c r="K6" s="442"/>
      <c r="L6" s="442"/>
      <c r="M6" s="442"/>
      <c r="N6" s="443"/>
      <c r="O6" s="1"/>
      <c r="P6" s="1"/>
      <c r="Q6" s="1"/>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46.5" customHeight="1" thickTop="1" thickBot="1">
      <c r="A7" s="562" t="s">
        <v>360</v>
      </c>
      <c r="B7" s="563"/>
      <c r="C7" s="563"/>
      <c r="D7" s="563"/>
      <c r="E7" s="563"/>
      <c r="F7" s="564"/>
      <c r="G7" s="200"/>
      <c r="H7" s="565" t="s">
        <v>361</v>
      </c>
      <c r="I7" s="565"/>
      <c r="J7" s="565"/>
      <c r="K7" s="565" t="s">
        <v>362</v>
      </c>
      <c r="L7" s="565"/>
      <c r="M7" s="565"/>
      <c r="N7" s="566" t="s">
        <v>363</v>
      </c>
      <c r="O7" s="571" t="s">
        <v>364</v>
      </c>
      <c r="P7" s="573" t="s">
        <v>365</v>
      </c>
      <c r="Q7" s="574"/>
      <c r="R7" s="573" t="s">
        <v>366</v>
      </c>
      <c r="S7" s="574"/>
      <c r="T7" s="575" t="s">
        <v>386</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02" t="s">
        <v>10</v>
      </c>
      <c r="F8" s="202" t="s">
        <v>11</v>
      </c>
      <c r="G8" s="202" t="s">
        <v>12</v>
      </c>
      <c r="H8" s="203" t="s">
        <v>368</v>
      </c>
      <c r="I8" s="203" t="s">
        <v>38</v>
      </c>
      <c r="J8" s="203" t="s">
        <v>369</v>
      </c>
      <c r="K8" s="203" t="s">
        <v>368</v>
      </c>
      <c r="L8" s="203" t="s">
        <v>370</v>
      </c>
      <c r="M8" s="203" t="s">
        <v>369</v>
      </c>
      <c r="N8" s="566"/>
      <c r="O8" s="572"/>
      <c r="P8" s="204" t="s">
        <v>371</v>
      </c>
      <c r="Q8" s="204" t="s">
        <v>372</v>
      </c>
      <c r="R8" s="204" t="s">
        <v>373</v>
      </c>
      <c r="S8" s="204" t="s">
        <v>374</v>
      </c>
      <c r="T8" s="575"/>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57"/>
      <c r="B9" s="558"/>
      <c r="C9" s="558"/>
      <c r="D9" s="558"/>
      <c r="E9" s="558"/>
      <c r="F9" s="558"/>
      <c r="G9" s="558"/>
      <c r="H9" s="558"/>
      <c r="I9" s="558"/>
      <c r="J9" s="558"/>
      <c r="K9" s="558"/>
      <c r="L9" s="558"/>
      <c r="M9" s="558"/>
      <c r="N9" s="558"/>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39">
        <f>'Mapa Final'!A10</f>
        <v>1</v>
      </c>
      <c r="B10" s="521" t="str">
        <f>'Mapa Final'!B10</f>
        <v>Insuficiente información para elaborarlos planes financieros</v>
      </c>
      <c r="C10" s="542" t="str">
        <f>'Mapa Final'!C10</f>
        <v>Incumplimiento de las metas establecidas</v>
      </c>
      <c r="D10" s="578"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545" t="str">
        <f>'Mapa Final'!E10</f>
        <v>Falta de información</v>
      </c>
      <c r="F10" s="545"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545" t="str">
        <f>'Mapa Final'!G10</f>
        <v>Ejecución y Administración de Procesos</v>
      </c>
      <c r="H10" s="548" t="str">
        <f>'Mapa Final'!I10</f>
        <v>Muy Baja</v>
      </c>
      <c r="I10" s="551" t="str">
        <f>'Mapa Final'!L10</f>
        <v>Leve</v>
      </c>
      <c r="J10" s="530" t="str">
        <f>'Mapa Final'!N10</f>
        <v>Bajo</v>
      </c>
      <c r="K10" s="533" t="str">
        <f>'Mapa Final'!AA10</f>
        <v>Muy Baja</v>
      </c>
      <c r="L10" s="533" t="str">
        <f>'Mapa Final'!AE10</f>
        <v>Leve</v>
      </c>
      <c r="M10" s="536" t="str">
        <f>'Mapa Final'!AG10</f>
        <v>Bajo</v>
      </c>
      <c r="N10" s="533" t="str">
        <f>'Mapa Final'!AH10</f>
        <v>Evitar</v>
      </c>
      <c r="O10" s="258"/>
      <c r="P10" s="523" t="s">
        <v>179</v>
      </c>
      <c r="Q10" s="523"/>
      <c r="R10" s="526">
        <v>44470</v>
      </c>
      <c r="S10" s="526">
        <v>44926</v>
      </c>
      <c r="T10" s="559" t="s">
        <v>671</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5" customHeight="1">
      <c r="A11" s="540"/>
      <c r="B11" s="576"/>
      <c r="C11" s="543"/>
      <c r="D11" s="579"/>
      <c r="E11" s="546"/>
      <c r="F11" s="546"/>
      <c r="G11" s="546"/>
      <c r="H11" s="549"/>
      <c r="I11" s="552"/>
      <c r="J11" s="531"/>
      <c r="K11" s="534"/>
      <c r="L11" s="534"/>
      <c r="M11" s="537"/>
      <c r="N11" s="534"/>
      <c r="O11" s="259"/>
      <c r="P11" s="524"/>
      <c r="Q11" s="524"/>
      <c r="R11" s="524"/>
      <c r="S11" s="524"/>
      <c r="T11" s="560"/>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58.5" customHeight="1">
      <c r="A12" s="540"/>
      <c r="B12" s="576"/>
      <c r="C12" s="543"/>
      <c r="D12" s="579"/>
      <c r="E12" s="546"/>
      <c r="F12" s="546"/>
      <c r="G12" s="546"/>
      <c r="H12" s="549"/>
      <c r="I12" s="552"/>
      <c r="J12" s="531"/>
      <c r="K12" s="534"/>
      <c r="L12" s="534"/>
      <c r="M12" s="537"/>
      <c r="N12" s="534"/>
      <c r="O12" s="261" t="s">
        <v>628</v>
      </c>
      <c r="P12" s="524"/>
      <c r="Q12" s="524"/>
      <c r="R12" s="524"/>
      <c r="S12" s="524"/>
      <c r="T12" s="560"/>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59.25" customHeight="1">
      <c r="A13" s="540"/>
      <c r="B13" s="576"/>
      <c r="C13" s="543"/>
      <c r="D13" s="579"/>
      <c r="E13" s="546"/>
      <c r="F13" s="546"/>
      <c r="G13" s="546"/>
      <c r="H13" s="549"/>
      <c r="I13" s="552"/>
      <c r="J13" s="531"/>
      <c r="K13" s="534"/>
      <c r="L13" s="534"/>
      <c r="M13" s="537"/>
      <c r="N13" s="534"/>
      <c r="O13" s="261" t="s">
        <v>630</v>
      </c>
      <c r="P13" s="524"/>
      <c r="Q13" s="524"/>
      <c r="R13" s="524"/>
      <c r="S13" s="524"/>
      <c r="T13" s="560"/>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238.5" customHeight="1" thickBot="1">
      <c r="A14" s="541"/>
      <c r="B14" s="577"/>
      <c r="C14" s="544"/>
      <c r="D14" s="580"/>
      <c r="E14" s="547"/>
      <c r="F14" s="547"/>
      <c r="G14" s="547"/>
      <c r="H14" s="550"/>
      <c r="I14" s="553"/>
      <c r="J14" s="532"/>
      <c r="K14" s="535"/>
      <c r="L14" s="535"/>
      <c r="M14" s="538"/>
      <c r="N14" s="535"/>
      <c r="O14" s="261" t="s">
        <v>626</v>
      </c>
      <c r="P14" s="525"/>
      <c r="Q14" s="525"/>
      <c r="R14" s="525"/>
      <c r="S14" s="525"/>
      <c r="T14" s="561"/>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24.75" customHeight="1">
      <c r="A15" s="539">
        <f>'Mapa Final'!A14</f>
        <v>2</v>
      </c>
      <c r="B15" s="521" t="str">
        <f>'Mapa Final'!B14</f>
        <v>Hurto de dinero y perdida de cheques</v>
      </c>
      <c r="C15" s="542" t="str">
        <f>'Mapa Final'!C14</f>
        <v>Afectación Económica</v>
      </c>
      <c r="D15" s="578"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545" t="str">
        <f>'Mapa Final'!E14</f>
        <v>Falta de control</v>
      </c>
      <c r="F15" s="545" t="str">
        <f>'Mapa Final'!F14</f>
        <v xml:space="preserve">Pérdida de dinero o cheques en las cuentas de la Rama Judicial </v>
      </c>
      <c r="G15" s="545" t="str">
        <f>'Mapa Final'!G14</f>
        <v>Ejecución y Administración de Procesos</v>
      </c>
      <c r="H15" s="548" t="str">
        <f>'Mapa Final'!I14</f>
        <v>Muy Baja</v>
      </c>
      <c r="I15" s="551" t="str">
        <f>'Mapa Final'!L14</f>
        <v>Mayor</v>
      </c>
      <c r="J15" s="530" t="str">
        <f>'Mapa Final'!N14</f>
        <v xml:space="preserve">Alto </v>
      </c>
      <c r="K15" s="533" t="str">
        <f>'Mapa Final'!AA14</f>
        <v>Muy Baja</v>
      </c>
      <c r="L15" s="533" t="str">
        <f>'Mapa Final'!AE14</f>
        <v>Mayor</v>
      </c>
      <c r="M15" s="536" t="str">
        <f>'Mapa Final'!AG14</f>
        <v xml:space="preserve">Alto </v>
      </c>
      <c r="N15" s="533" t="str">
        <f>'Mapa Final'!AH14</f>
        <v>Evitar</v>
      </c>
      <c r="O15" s="298" t="s">
        <v>631</v>
      </c>
      <c r="P15" s="597" t="s">
        <v>179</v>
      </c>
      <c r="Q15" s="597" t="s">
        <v>179</v>
      </c>
      <c r="R15" s="591">
        <v>44652</v>
      </c>
      <c r="S15" s="591">
        <v>44742</v>
      </c>
      <c r="T15" s="594" t="s">
        <v>638</v>
      </c>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75" customHeight="1">
      <c r="A16" s="540"/>
      <c r="B16" s="576"/>
      <c r="C16" s="543"/>
      <c r="D16" s="579"/>
      <c r="E16" s="546"/>
      <c r="F16" s="546"/>
      <c r="G16" s="546"/>
      <c r="H16" s="549"/>
      <c r="I16" s="552"/>
      <c r="J16" s="531"/>
      <c r="K16" s="534"/>
      <c r="L16" s="534"/>
      <c r="M16" s="537"/>
      <c r="N16" s="534"/>
      <c r="O16" s="298" t="s">
        <v>632</v>
      </c>
      <c r="P16" s="592"/>
      <c r="Q16" s="592"/>
      <c r="R16" s="592"/>
      <c r="S16" s="592"/>
      <c r="T16" s="595"/>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61.5" customHeight="1">
      <c r="A17" s="540"/>
      <c r="B17" s="576"/>
      <c r="C17" s="543"/>
      <c r="D17" s="579"/>
      <c r="E17" s="546"/>
      <c r="F17" s="546"/>
      <c r="G17" s="546"/>
      <c r="H17" s="549"/>
      <c r="I17" s="552"/>
      <c r="J17" s="531"/>
      <c r="K17" s="534"/>
      <c r="L17" s="534"/>
      <c r="M17" s="537"/>
      <c r="N17" s="534"/>
      <c r="O17" s="298" t="s">
        <v>633</v>
      </c>
      <c r="P17" s="592"/>
      <c r="Q17" s="592"/>
      <c r="R17" s="592"/>
      <c r="S17" s="592"/>
      <c r="T17" s="595"/>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30.75" customHeight="1">
      <c r="A18" s="540"/>
      <c r="B18" s="576"/>
      <c r="C18" s="543"/>
      <c r="D18" s="579"/>
      <c r="E18" s="546"/>
      <c r="F18" s="546"/>
      <c r="G18" s="546"/>
      <c r="H18" s="549"/>
      <c r="I18" s="552"/>
      <c r="J18" s="531"/>
      <c r="K18" s="534"/>
      <c r="L18" s="534"/>
      <c r="M18" s="537"/>
      <c r="N18" s="534"/>
      <c r="O18" s="298" t="s">
        <v>634</v>
      </c>
      <c r="P18" s="592"/>
      <c r="Q18" s="592"/>
      <c r="R18" s="592"/>
      <c r="S18" s="592"/>
      <c r="T18" s="595"/>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41"/>
      <c r="B19" s="577"/>
      <c r="C19" s="544"/>
      <c r="D19" s="580"/>
      <c r="E19" s="547"/>
      <c r="F19" s="547"/>
      <c r="G19" s="547"/>
      <c r="H19" s="550"/>
      <c r="I19" s="553"/>
      <c r="J19" s="532"/>
      <c r="K19" s="535"/>
      <c r="L19" s="535"/>
      <c r="M19" s="538"/>
      <c r="N19" s="535"/>
      <c r="O19" s="298" t="s">
        <v>582</v>
      </c>
      <c r="P19" s="593"/>
      <c r="Q19" s="593"/>
      <c r="R19" s="593"/>
      <c r="S19" s="593"/>
      <c r="T19" s="596"/>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ht="240" customHeight="1">
      <c r="A20" s="539">
        <f>'Mapa Final'!A19</f>
        <v>3</v>
      </c>
      <c r="B20" s="521" t="str">
        <f>'Mapa Final'!B19</f>
        <v>Incumplimiento en obligaciones</v>
      </c>
      <c r="C20" s="542" t="str">
        <f>'Mapa Final'!C19</f>
        <v>Incumplimiento de las metas establecidas</v>
      </c>
      <c r="D20" s="578"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545" t="str">
        <f>'Mapa Final'!E19</f>
        <v>Falta de control</v>
      </c>
      <c r="F20" s="545" t="str">
        <f>'Mapa Final'!F19</f>
        <v xml:space="preserve">Incumplir las fechas de pago por obligaciones tributarias, planillas de seguridad social </v>
      </c>
      <c r="G20" s="545" t="str">
        <f>'Mapa Final'!G19</f>
        <v>Ejecución y Administración de Procesos</v>
      </c>
      <c r="H20" s="548" t="str">
        <f>'Mapa Final'!I19</f>
        <v>Muy Baja</v>
      </c>
      <c r="I20" s="551" t="str">
        <f>'Mapa Final'!L19</f>
        <v>Leve</v>
      </c>
      <c r="J20" s="530" t="str">
        <f>'Mapa Final'!N19</f>
        <v>Bajo</v>
      </c>
      <c r="K20" s="533" t="e">
        <f>'Mapa Final'!AA19</f>
        <v>#N/A</v>
      </c>
      <c r="L20" s="533" t="str">
        <f>'Mapa Final'!AE19</f>
        <v>Leve</v>
      </c>
      <c r="M20" s="536" t="e">
        <f>'Mapa Final'!AG19</f>
        <v>#N/A</v>
      </c>
      <c r="N20" s="533" t="str">
        <f>'Mapa Final'!AH19</f>
        <v>Evitar</v>
      </c>
      <c r="O20" s="298" t="s">
        <v>664</v>
      </c>
      <c r="P20" s="597" t="s">
        <v>179</v>
      </c>
      <c r="Q20" s="597" t="s">
        <v>179</v>
      </c>
      <c r="R20" s="591">
        <v>44652</v>
      </c>
      <c r="S20" s="591">
        <v>44742</v>
      </c>
      <c r="T20" s="594" t="s">
        <v>639</v>
      </c>
      <c r="U20" s="209"/>
      <c r="V20" s="209"/>
    </row>
    <row r="21" spans="1:176" ht="60" customHeight="1">
      <c r="A21" s="540"/>
      <c r="B21" s="576"/>
      <c r="C21" s="543"/>
      <c r="D21" s="579"/>
      <c r="E21" s="546"/>
      <c r="F21" s="546"/>
      <c r="G21" s="546"/>
      <c r="H21" s="549"/>
      <c r="I21" s="552"/>
      <c r="J21" s="531"/>
      <c r="K21" s="534"/>
      <c r="L21" s="534"/>
      <c r="M21" s="537"/>
      <c r="N21" s="534"/>
      <c r="O21" s="228" t="s">
        <v>635</v>
      </c>
      <c r="P21" s="592"/>
      <c r="Q21" s="592"/>
      <c r="R21" s="592"/>
      <c r="S21" s="592"/>
      <c r="T21" s="595"/>
      <c r="U21" s="209"/>
      <c r="V21" s="209"/>
    </row>
    <row r="22" spans="1:176" ht="59.25" customHeight="1">
      <c r="A22" s="540"/>
      <c r="B22" s="576"/>
      <c r="C22" s="543"/>
      <c r="D22" s="579"/>
      <c r="E22" s="546"/>
      <c r="F22" s="546"/>
      <c r="G22" s="546"/>
      <c r="H22" s="549"/>
      <c r="I22" s="552"/>
      <c r="J22" s="531"/>
      <c r="K22" s="534"/>
      <c r="L22" s="534"/>
      <c r="M22" s="537"/>
      <c r="N22" s="534"/>
      <c r="O22" s="228" t="s">
        <v>585</v>
      </c>
      <c r="P22" s="592"/>
      <c r="Q22" s="592"/>
      <c r="R22" s="592"/>
      <c r="S22" s="592"/>
      <c r="T22" s="595"/>
      <c r="U22" s="209"/>
      <c r="V22" s="209"/>
    </row>
    <row r="23" spans="1:176" ht="40.5" customHeight="1">
      <c r="A23" s="540"/>
      <c r="B23" s="576"/>
      <c r="C23" s="543"/>
      <c r="D23" s="579"/>
      <c r="E23" s="546"/>
      <c r="F23" s="546"/>
      <c r="G23" s="546"/>
      <c r="H23" s="549"/>
      <c r="I23" s="552"/>
      <c r="J23" s="531"/>
      <c r="K23" s="534"/>
      <c r="L23" s="534"/>
      <c r="M23" s="537"/>
      <c r="N23" s="534"/>
      <c r="O23" s="228" t="s">
        <v>586</v>
      </c>
      <c r="P23" s="592"/>
      <c r="Q23" s="592"/>
      <c r="R23" s="592"/>
      <c r="S23" s="592"/>
      <c r="T23" s="595"/>
      <c r="U23" s="209"/>
      <c r="V23" s="209"/>
    </row>
    <row r="24" spans="1:176" ht="307.5" customHeight="1" thickBot="1">
      <c r="A24" s="541"/>
      <c r="B24" s="577"/>
      <c r="C24" s="544"/>
      <c r="D24" s="580"/>
      <c r="E24" s="547"/>
      <c r="F24" s="547"/>
      <c r="G24" s="547"/>
      <c r="H24" s="550"/>
      <c r="I24" s="553"/>
      <c r="J24" s="532"/>
      <c r="K24" s="535"/>
      <c r="L24" s="535"/>
      <c r="M24" s="538"/>
      <c r="N24" s="535"/>
      <c r="O24" s="298" t="s">
        <v>636</v>
      </c>
      <c r="P24" s="593"/>
      <c r="Q24" s="593"/>
      <c r="R24" s="593"/>
      <c r="S24" s="593"/>
      <c r="T24" s="596"/>
      <c r="U24" s="209"/>
      <c r="V24" s="209"/>
    </row>
    <row r="25" spans="1:176" ht="15" customHeight="1">
      <c r="A25" s="539">
        <f>'Mapa Final'!A24</f>
        <v>4</v>
      </c>
      <c r="B25" s="521" t="str">
        <f>'Mapa Final'!B24</f>
        <v>No ejecución de recursos y permanencia de dinero en las cuentas de la Rama Judicial</v>
      </c>
      <c r="C25" s="542" t="str">
        <f>'Mapa Final'!C24</f>
        <v>Incumplimiento de las metas establecidas</v>
      </c>
      <c r="D25" s="578"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545" t="str">
        <f>'Mapa Final'!E24</f>
        <v>Falta de control</v>
      </c>
      <c r="F25" s="545" t="str">
        <f>'Mapa Final'!F24</f>
        <v xml:space="preserve">El porcentaje de Ejecución de los recursos debe ser mínimo del 95% y los días de permanencia en bancos debe ser de 5 días promedio </v>
      </c>
      <c r="G25" s="545" t="str">
        <f>'Mapa Final'!G24</f>
        <v>Ejecución y Administración de Procesos</v>
      </c>
      <c r="H25" s="548" t="str">
        <f>'Mapa Final'!I24</f>
        <v>Muy Baja</v>
      </c>
      <c r="I25" s="551" t="str">
        <f>'Mapa Final'!L24</f>
        <v>Mayor</v>
      </c>
      <c r="J25" s="530" t="str">
        <f>'Mapa Final'!N24</f>
        <v xml:space="preserve">Alto </v>
      </c>
      <c r="K25" s="533" t="e">
        <f>'Mapa Final'!AA24</f>
        <v>#N/A</v>
      </c>
      <c r="L25" s="533" t="str">
        <f>'Mapa Final'!AE24</f>
        <v>Mayor</v>
      </c>
      <c r="M25" s="536" t="e">
        <f>'Mapa Final'!AG24</f>
        <v>#N/A</v>
      </c>
      <c r="N25" s="533" t="str">
        <f>'Mapa Final'!AH24</f>
        <v>Evitar</v>
      </c>
      <c r="O25" s="261" t="s">
        <v>643</v>
      </c>
      <c r="P25" s="523"/>
      <c r="Q25" s="523"/>
      <c r="R25" s="526">
        <v>44562</v>
      </c>
      <c r="S25" s="526">
        <v>44742</v>
      </c>
      <c r="T25" s="527" t="s">
        <v>665</v>
      </c>
    </row>
    <row r="26" spans="1:176" ht="22.5">
      <c r="A26" s="540"/>
      <c r="B26" s="576"/>
      <c r="C26" s="543"/>
      <c r="D26" s="579"/>
      <c r="E26" s="546"/>
      <c r="F26" s="546"/>
      <c r="G26" s="546"/>
      <c r="H26" s="549"/>
      <c r="I26" s="552"/>
      <c r="J26" s="531"/>
      <c r="K26" s="534"/>
      <c r="L26" s="534"/>
      <c r="M26" s="537"/>
      <c r="N26" s="534"/>
      <c r="O26" s="261" t="s">
        <v>644</v>
      </c>
      <c r="P26" s="524"/>
      <c r="Q26" s="524"/>
      <c r="R26" s="524"/>
      <c r="S26" s="524"/>
      <c r="T26" s="528"/>
    </row>
    <row r="27" spans="1:176" ht="22.5">
      <c r="A27" s="540"/>
      <c r="B27" s="576"/>
      <c r="C27" s="543"/>
      <c r="D27" s="579"/>
      <c r="E27" s="546"/>
      <c r="F27" s="546"/>
      <c r="G27" s="546"/>
      <c r="H27" s="549"/>
      <c r="I27" s="552"/>
      <c r="J27" s="531"/>
      <c r="K27" s="534"/>
      <c r="L27" s="534"/>
      <c r="M27" s="537"/>
      <c r="N27" s="534"/>
      <c r="O27" s="261" t="s">
        <v>666</v>
      </c>
      <c r="P27" s="524"/>
      <c r="Q27" s="524"/>
      <c r="R27" s="524"/>
      <c r="S27" s="524"/>
      <c r="T27" s="528"/>
    </row>
    <row r="28" spans="1:176">
      <c r="A28" s="540"/>
      <c r="B28" s="576"/>
      <c r="C28" s="543"/>
      <c r="D28" s="579"/>
      <c r="E28" s="546"/>
      <c r="F28" s="546"/>
      <c r="G28" s="546"/>
      <c r="H28" s="549"/>
      <c r="I28" s="552"/>
      <c r="J28" s="531"/>
      <c r="K28" s="534"/>
      <c r="L28" s="534"/>
      <c r="M28" s="537"/>
      <c r="N28" s="534"/>
      <c r="O28" s="261"/>
      <c r="P28" s="524"/>
      <c r="Q28" s="524"/>
      <c r="R28" s="524"/>
      <c r="S28" s="524"/>
      <c r="T28" s="528"/>
    </row>
    <row r="29" spans="1:176" ht="277.5" customHeight="1" thickBot="1">
      <c r="A29" s="541"/>
      <c r="B29" s="577"/>
      <c r="C29" s="544"/>
      <c r="D29" s="580"/>
      <c r="E29" s="547"/>
      <c r="F29" s="547"/>
      <c r="G29" s="547"/>
      <c r="H29" s="550"/>
      <c r="I29" s="553"/>
      <c r="J29" s="532"/>
      <c r="K29" s="535"/>
      <c r="L29" s="535"/>
      <c r="M29" s="538"/>
      <c r="N29" s="535"/>
      <c r="O29" s="261"/>
      <c r="P29" s="525"/>
      <c r="Q29" s="525"/>
      <c r="R29" s="525"/>
      <c r="S29" s="525"/>
      <c r="T29" s="529"/>
    </row>
    <row r="30" spans="1:176" ht="28.5" customHeight="1">
      <c r="A30" s="539">
        <f>'Mapa Final'!A29</f>
        <v>5</v>
      </c>
      <c r="B30" s="521" t="str">
        <f>'Mapa Final'!B29</f>
        <v>Registro y pago equivocado</v>
      </c>
      <c r="C30" s="542" t="str">
        <f>'Mapa Final'!C29</f>
        <v>Afectación Económica</v>
      </c>
      <c r="D30" s="578"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545" t="str">
        <f>'Mapa Final'!E29</f>
        <v>Falta de control</v>
      </c>
      <c r="F30" s="545" t="str">
        <f>'Mapa Final'!F29</f>
        <v xml:space="preserve">Efectuar en el SIIF el registro del pago de un tercero diferente al beneficiario, y/o pagar electrónicamente por un valor diferente al ordenado. </v>
      </c>
      <c r="G30" s="545" t="str">
        <f>'Mapa Final'!G29</f>
        <v>Ejecución y Administración de Procesos</v>
      </c>
      <c r="H30" s="548" t="str">
        <f>'Mapa Final'!I29</f>
        <v>Muy Baja</v>
      </c>
      <c r="I30" s="551" t="str">
        <f>'Mapa Final'!L29</f>
        <v>Leve</v>
      </c>
      <c r="J30" s="530" t="str">
        <f>'Mapa Final'!N29</f>
        <v>Bajo</v>
      </c>
      <c r="K30" s="533" t="e">
        <f>'Mapa Final'!AA29</f>
        <v>#N/A</v>
      </c>
      <c r="L30" s="533" t="str">
        <f>'Mapa Final'!AE29</f>
        <v>Leve</v>
      </c>
      <c r="M30" s="536" t="e">
        <f>'Mapa Final'!AG29</f>
        <v>#N/A</v>
      </c>
      <c r="N30" s="533" t="str">
        <f>'Mapa Final'!AH29</f>
        <v>Evitar</v>
      </c>
      <c r="O30" s="298" t="s">
        <v>592</v>
      </c>
      <c r="P30" s="597" t="s">
        <v>179</v>
      </c>
      <c r="Q30" s="597" t="s">
        <v>179</v>
      </c>
      <c r="R30" s="591">
        <v>44652</v>
      </c>
      <c r="S30" s="591">
        <v>44742</v>
      </c>
      <c r="T30" s="594" t="s">
        <v>667</v>
      </c>
    </row>
    <row r="31" spans="1:176" ht="42.75">
      <c r="A31" s="540"/>
      <c r="B31" s="576"/>
      <c r="C31" s="543"/>
      <c r="D31" s="579"/>
      <c r="E31" s="546"/>
      <c r="F31" s="546"/>
      <c r="G31" s="546"/>
      <c r="H31" s="549"/>
      <c r="I31" s="552"/>
      <c r="J31" s="531"/>
      <c r="K31" s="534"/>
      <c r="L31" s="534"/>
      <c r="M31" s="537"/>
      <c r="N31" s="534"/>
      <c r="O31" s="298" t="s">
        <v>640</v>
      </c>
      <c r="P31" s="592"/>
      <c r="Q31" s="592"/>
      <c r="R31" s="592"/>
      <c r="S31" s="592"/>
      <c r="T31" s="595"/>
    </row>
    <row r="32" spans="1:176" ht="51" customHeight="1">
      <c r="A32" s="540"/>
      <c r="B32" s="576"/>
      <c r="C32" s="543"/>
      <c r="D32" s="579"/>
      <c r="E32" s="546"/>
      <c r="F32" s="546"/>
      <c r="G32" s="546"/>
      <c r="H32" s="549"/>
      <c r="I32" s="552"/>
      <c r="J32" s="531"/>
      <c r="K32" s="534"/>
      <c r="L32" s="534"/>
      <c r="M32" s="537"/>
      <c r="N32" s="534"/>
      <c r="O32" s="298" t="s">
        <v>641</v>
      </c>
      <c r="P32" s="592"/>
      <c r="Q32" s="592"/>
      <c r="R32" s="592"/>
      <c r="S32" s="592"/>
      <c r="T32" s="595"/>
    </row>
    <row r="33" spans="1:20" ht="71.25">
      <c r="A33" s="540"/>
      <c r="B33" s="576"/>
      <c r="C33" s="543"/>
      <c r="D33" s="579"/>
      <c r="E33" s="546"/>
      <c r="F33" s="546"/>
      <c r="G33" s="546"/>
      <c r="H33" s="549"/>
      <c r="I33" s="552"/>
      <c r="J33" s="531"/>
      <c r="K33" s="534"/>
      <c r="L33" s="534"/>
      <c r="M33" s="537"/>
      <c r="N33" s="534"/>
      <c r="O33" s="298" t="s">
        <v>642</v>
      </c>
      <c r="P33" s="592"/>
      <c r="Q33" s="592"/>
      <c r="R33" s="592"/>
      <c r="S33" s="592"/>
      <c r="T33" s="595"/>
    </row>
    <row r="34" spans="1:20" ht="102.75" customHeight="1" thickBot="1">
      <c r="A34" s="541"/>
      <c r="B34" s="577"/>
      <c r="C34" s="544"/>
      <c r="D34" s="580"/>
      <c r="E34" s="547"/>
      <c r="F34" s="547"/>
      <c r="G34" s="547"/>
      <c r="H34" s="550"/>
      <c r="I34" s="553"/>
      <c r="J34" s="532"/>
      <c r="K34" s="535"/>
      <c r="L34" s="535"/>
      <c r="M34" s="538"/>
      <c r="N34" s="535"/>
      <c r="O34" s="298"/>
      <c r="P34" s="593"/>
      <c r="Q34" s="593"/>
      <c r="R34" s="593"/>
      <c r="S34" s="593"/>
      <c r="T34" s="596"/>
    </row>
    <row r="35" spans="1:20" ht="30.75" customHeight="1">
      <c r="A35" s="539">
        <f>'Mapa Final'!A34</f>
        <v>6</v>
      </c>
      <c r="B35" s="521" t="str">
        <f>'Mapa Final'!B34</f>
        <v>Falta de recursos financieros</v>
      </c>
      <c r="C35" s="542" t="str">
        <f>'Mapa Final'!C34</f>
        <v>Afectación Económica</v>
      </c>
      <c r="D35" s="578"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545" t="str">
        <f>'Mapa Final'!E34</f>
        <v>Falta de control</v>
      </c>
      <c r="F35" s="545" t="str">
        <f>'Mapa Final'!F34</f>
        <v xml:space="preserve">Insuficiencia de recursos para atender el pago de los compromisos que impliquen recursos de financiación SIN SITUACION DE FONDOS </v>
      </c>
      <c r="G35" s="545" t="str">
        <f>'Mapa Final'!G34</f>
        <v>Ejecución y Administración de Procesos</v>
      </c>
      <c r="H35" s="548" t="str">
        <f>'Mapa Final'!I34</f>
        <v>Muy Baja</v>
      </c>
      <c r="I35" s="551" t="str">
        <f>'Mapa Final'!L34</f>
        <v>Menor</v>
      </c>
      <c r="J35" s="530" t="str">
        <f>'Mapa Final'!N34</f>
        <v>Bajo</v>
      </c>
      <c r="K35" s="533" t="str">
        <f>'Mapa Final'!AA34</f>
        <v>Muy Baja</v>
      </c>
      <c r="L35" s="533" t="str">
        <f>'Mapa Final'!AE34</f>
        <v>Menor</v>
      </c>
      <c r="M35" s="536" t="str">
        <f>'Mapa Final'!AG34</f>
        <v>Bajo</v>
      </c>
      <c r="N35" s="533" t="str">
        <f>'Mapa Final'!AH34</f>
        <v>Evitar</v>
      </c>
      <c r="O35" s="261" t="s">
        <v>560</v>
      </c>
      <c r="P35" s="523" t="s">
        <v>179</v>
      </c>
      <c r="Q35" s="523" t="s">
        <v>179</v>
      </c>
      <c r="R35" s="526">
        <v>44562</v>
      </c>
      <c r="S35" s="526">
        <v>44713</v>
      </c>
      <c r="T35" s="527" t="s">
        <v>663</v>
      </c>
    </row>
    <row r="36" spans="1:20" ht="22.5">
      <c r="A36" s="540"/>
      <c r="B36" s="576"/>
      <c r="C36" s="543"/>
      <c r="D36" s="579"/>
      <c r="E36" s="546"/>
      <c r="F36" s="546"/>
      <c r="G36" s="546"/>
      <c r="H36" s="549"/>
      <c r="I36" s="552"/>
      <c r="J36" s="531"/>
      <c r="K36" s="534"/>
      <c r="L36" s="534"/>
      <c r="M36" s="537"/>
      <c r="N36" s="534"/>
      <c r="O36" s="261" t="s">
        <v>594</v>
      </c>
      <c r="P36" s="524"/>
      <c r="Q36" s="524"/>
      <c r="R36" s="524"/>
      <c r="S36" s="524"/>
      <c r="T36" s="528"/>
    </row>
    <row r="37" spans="1:20">
      <c r="A37" s="540"/>
      <c r="B37" s="576"/>
      <c r="C37" s="543"/>
      <c r="D37" s="579"/>
      <c r="E37" s="546"/>
      <c r="F37" s="546"/>
      <c r="G37" s="546"/>
      <c r="H37" s="549"/>
      <c r="I37" s="552"/>
      <c r="J37" s="531"/>
      <c r="K37" s="534"/>
      <c r="L37" s="534"/>
      <c r="M37" s="537"/>
      <c r="N37" s="534"/>
      <c r="O37" s="259"/>
      <c r="P37" s="524"/>
      <c r="Q37" s="524"/>
      <c r="R37" s="524"/>
      <c r="S37" s="524"/>
      <c r="T37" s="528"/>
    </row>
    <row r="38" spans="1:20">
      <c r="A38" s="540"/>
      <c r="B38" s="576"/>
      <c r="C38" s="543"/>
      <c r="D38" s="579"/>
      <c r="E38" s="546"/>
      <c r="F38" s="546"/>
      <c r="G38" s="546"/>
      <c r="H38" s="549"/>
      <c r="I38" s="552"/>
      <c r="J38" s="531"/>
      <c r="K38" s="534"/>
      <c r="L38" s="534"/>
      <c r="M38" s="537"/>
      <c r="N38" s="534"/>
      <c r="O38" s="259"/>
      <c r="P38" s="524"/>
      <c r="Q38" s="524"/>
      <c r="R38" s="524"/>
      <c r="S38" s="524"/>
      <c r="T38" s="528"/>
    </row>
    <row r="39" spans="1:20" ht="278.25" customHeight="1" thickBot="1">
      <c r="A39" s="541"/>
      <c r="B39" s="577"/>
      <c r="C39" s="544"/>
      <c r="D39" s="580"/>
      <c r="E39" s="547"/>
      <c r="F39" s="547"/>
      <c r="G39" s="547"/>
      <c r="H39" s="550"/>
      <c r="I39" s="553"/>
      <c r="J39" s="532"/>
      <c r="K39" s="535"/>
      <c r="L39" s="535"/>
      <c r="M39" s="538"/>
      <c r="N39" s="535"/>
      <c r="O39" s="260"/>
      <c r="P39" s="525"/>
      <c r="Q39" s="525"/>
      <c r="R39" s="525"/>
      <c r="S39" s="525"/>
      <c r="T39" s="529"/>
    </row>
    <row r="40" spans="1:20" ht="55.5" customHeight="1">
      <c r="A40" s="539">
        <f>'Mapa Final'!A39</f>
        <v>7</v>
      </c>
      <c r="B40" s="521" t="str">
        <f>'Mapa Final'!B39</f>
        <v>Incumplimiento en la aplicación de las normas contables</v>
      </c>
      <c r="C40" s="542" t="str">
        <f>'Mapa Final'!C39</f>
        <v>Incumplimiento de las metas establecidas</v>
      </c>
      <c r="D40" s="578"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545" t="str">
        <f>'Mapa Final'!E39</f>
        <v>Falta de revisión</v>
      </c>
      <c r="F40" s="545" t="str">
        <f>'Mapa Final'!F39</f>
        <v>Inconsistencias en los Estados Financieros,   por Información recibida en forma extemporánea o sin los requisitos exigidos por  el nuevo marco normativo NICSP</v>
      </c>
      <c r="G40" s="545" t="str">
        <f>'Mapa Final'!G39</f>
        <v>Ejecución y Administración de Procesos</v>
      </c>
      <c r="H40" s="548" t="str">
        <f>'Mapa Final'!I39</f>
        <v>Muy Baja</v>
      </c>
      <c r="I40" s="551" t="str">
        <f>'Mapa Final'!L39</f>
        <v>Leve</v>
      </c>
      <c r="J40" s="530" t="str">
        <f>'Mapa Final'!N39</f>
        <v>Bajo</v>
      </c>
      <c r="K40" s="533" t="str">
        <f>'Mapa Final'!AA39</f>
        <v>Muy Baja</v>
      </c>
      <c r="L40" s="533" t="str">
        <f>'Mapa Final'!AE39</f>
        <v>Leve</v>
      </c>
      <c r="M40" s="536" t="str">
        <f>'Mapa Final'!AG39</f>
        <v>Bajo</v>
      </c>
      <c r="N40" s="533" t="str">
        <f>'Mapa Final'!AH39</f>
        <v>Evitar</v>
      </c>
      <c r="O40" s="299" t="s">
        <v>647</v>
      </c>
      <c r="P40" s="587" t="s">
        <v>179</v>
      </c>
      <c r="Q40" s="587" t="s">
        <v>179</v>
      </c>
      <c r="R40" s="581">
        <v>44652</v>
      </c>
      <c r="S40" s="581">
        <v>44742</v>
      </c>
      <c r="T40" s="584" t="s">
        <v>668</v>
      </c>
    </row>
    <row r="41" spans="1:20" ht="48.75" customHeight="1">
      <c r="A41" s="540"/>
      <c r="B41" s="576"/>
      <c r="C41" s="543"/>
      <c r="D41" s="579"/>
      <c r="E41" s="546"/>
      <c r="F41" s="546"/>
      <c r="G41" s="546"/>
      <c r="H41" s="549"/>
      <c r="I41" s="552"/>
      <c r="J41" s="531"/>
      <c r="K41" s="534"/>
      <c r="L41" s="534"/>
      <c r="M41" s="537"/>
      <c r="N41" s="534"/>
      <c r="O41" s="299" t="s">
        <v>649</v>
      </c>
      <c r="P41" s="582"/>
      <c r="Q41" s="582"/>
      <c r="R41" s="582"/>
      <c r="S41" s="582"/>
      <c r="T41" s="585"/>
    </row>
    <row r="42" spans="1:20" ht="48" customHeight="1">
      <c r="A42" s="540"/>
      <c r="B42" s="576"/>
      <c r="C42" s="543"/>
      <c r="D42" s="579"/>
      <c r="E42" s="546"/>
      <c r="F42" s="546"/>
      <c r="G42" s="546"/>
      <c r="H42" s="549"/>
      <c r="I42" s="552"/>
      <c r="J42" s="531"/>
      <c r="K42" s="534"/>
      <c r="L42" s="534"/>
      <c r="M42" s="537"/>
      <c r="N42" s="534"/>
      <c r="O42" s="299" t="s">
        <v>648</v>
      </c>
      <c r="P42" s="582"/>
      <c r="Q42" s="582"/>
      <c r="R42" s="582"/>
      <c r="S42" s="582"/>
      <c r="T42" s="585"/>
    </row>
    <row r="43" spans="1:20" ht="45.75" customHeight="1">
      <c r="A43" s="540"/>
      <c r="B43" s="576"/>
      <c r="C43" s="543"/>
      <c r="D43" s="579"/>
      <c r="E43" s="546"/>
      <c r="F43" s="546"/>
      <c r="G43" s="546"/>
      <c r="H43" s="549"/>
      <c r="I43" s="552"/>
      <c r="J43" s="531"/>
      <c r="K43" s="534"/>
      <c r="L43" s="534"/>
      <c r="M43" s="537"/>
      <c r="N43" s="534"/>
      <c r="O43" s="299" t="s">
        <v>650</v>
      </c>
      <c r="P43" s="582"/>
      <c r="Q43" s="582"/>
      <c r="R43" s="582"/>
      <c r="S43" s="582"/>
      <c r="T43" s="585"/>
    </row>
    <row r="44" spans="1:20" ht="39" customHeight="1" thickBot="1">
      <c r="A44" s="541"/>
      <c r="B44" s="577"/>
      <c r="C44" s="544"/>
      <c r="D44" s="580"/>
      <c r="E44" s="547"/>
      <c r="F44" s="547"/>
      <c r="G44" s="547"/>
      <c r="H44" s="550"/>
      <c r="I44" s="553"/>
      <c r="J44" s="532"/>
      <c r="K44" s="535"/>
      <c r="L44" s="535"/>
      <c r="M44" s="538"/>
      <c r="N44" s="535"/>
      <c r="O44" s="260"/>
      <c r="P44" s="583"/>
      <c r="Q44" s="583"/>
      <c r="R44" s="583"/>
      <c r="S44" s="583"/>
      <c r="T44" s="586"/>
    </row>
    <row r="45" spans="1:20" ht="30" customHeight="1">
      <c r="A45" s="539">
        <f>'Mapa Final'!A44</f>
        <v>8</v>
      </c>
      <c r="B45" s="521" t="str">
        <f>'Mapa Final'!B44</f>
        <v>Pago de obligaciones tardíamente.</v>
      </c>
      <c r="C45" s="542" t="str">
        <f>'Mapa Final'!C44</f>
        <v>Vulneración de los derechos fundamentales de los ciudadanos</v>
      </c>
      <c r="D45" s="578"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545" t="str">
        <f>'Mapa Final'!E44</f>
        <v>Falta de control</v>
      </c>
      <c r="F45" s="545">
        <f>'Mapa Final'!F44</f>
        <v>0</v>
      </c>
      <c r="G45" s="545" t="str">
        <f>'Mapa Final'!G44</f>
        <v>Ejecución y Administración de Procesos</v>
      </c>
      <c r="H45" s="548" t="str">
        <f>'Mapa Final'!I44</f>
        <v>Muy Baja</v>
      </c>
      <c r="I45" s="551" t="str">
        <f>'Mapa Final'!L44</f>
        <v>Leve</v>
      </c>
      <c r="J45" s="530" t="str">
        <f>'Mapa Final'!N44</f>
        <v>Bajo</v>
      </c>
      <c r="K45" s="533" t="str">
        <f>'Mapa Final'!AA44</f>
        <v>Muy Baja</v>
      </c>
      <c r="L45" s="533" t="str">
        <f>'Mapa Final'!AE44</f>
        <v>Leve</v>
      </c>
      <c r="M45" s="536" t="str">
        <f>'Mapa Final'!AG44</f>
        <v>Bajo</v>
      </c>
      <c r="N45" s="533" t="str">
        <f>'Mapa Final'!AH44</f>
        <v>Reducir(mitigar)</v>
      </c>
      <c r="O45" s="299" t="s">
        <v>651</v>
      </c>
      <c r="P45" s="587" t="s">
        <v>179</v>
      </c>
      <c r="Q45" s="587" t="s">
        <v>179</v>
      </c>
      <c r="R45" s="581">
        <v>44652</v>
      </c>
      <c r="S45" s="581">
        <v>44742</v>
      </c>
      <c r="T45" s="584" t="s">
        <v>654</v>
      </c>
    </row>
    <row r="46" spans="1:20" ht="30" customHeight="1">
      <c r="A46" s="540"/>
      <c r="B46" s="576"/>
      <c r="C46" s="543"/>
      <c r="D46" s="579"/>
      <c r="E46" s="546"/>
      <c r="F46" s="546"/>
      <c r="G46" s="546"/>
      <c r="H46" s="549"/>
      <c r="I46" s="552"/>
      <c r="J46" s="531"/>
      <c r="K46" s="534"/>
      <c r="L46" s="534"/>
      <c r="M46" s="537"/>
      <c r="N46" s="534"/>
      <c r="O46" s="299" t="s">
        <v>652</v>
      </c>
      <c r="P46" s="582"/>
      <c r="Q46" s="582"/>
      <c r="R46" s="582"/>
      <c r="S46" s="582"/>
      <c r="T46" s="585"/>
    </row>
    <row r="47" spans="1:20" ht="48" customHeight="1">
      <c r="A47" s="540"/>
      <c r="B47" s="576"/>
      <c r="C47" s="543"/>
      <c r="D47" s="579"/>
      <c r="E47" s="546"/>
      <c r="F47" s="546"/>
      <c r="G47" s="546"/>
      <c r="H47" s="549"/>
      <c r="I47" s="552"/>
      <c r="J47" s="531"/>
      <c r="K47" s="534"/>
      <c r="L47" s="534"/>
      <c r="M47" s="537"/>
      <c r="N47" s="534"/>
      <c r="O47" s="299" t="s">
        <v>669</v>
      </c>
      <c r="P47" s="582"/>
      <c r="Q47" s="582"/>
      <c r="R47" s="582"/>
      <c r="S47" s="582"/>
      <c r="T47" s="585"/>
    </row>
    <row r="48" spans="1:20" ht="37.5" customHeight="1">
      <c r="A48" s="540"/>
      <c r="B48" s="576"/>
      <c r="C48" s="543"/>
      <c r="D48" s="579"/>
      <c r="E48" s="546"/>
      <c r="F48" s="546"/>
      <c r="G48" s="546"/>
      <c r="H48" s="549"/>
      <c r="I48" s="552"/>
      <c r="J48" s="531"/>
      <c r="K48" s="534"/>
      <c r="L48" s="534"/>
      <c r="M48" s="537"/>
      <c r="N48" s="534"/>
      <c r="O48" s="299" t="s">
        <v>653</v>
      </c>
      <c r="P48" s="582"/>
      <c r="Q48" s="582"/>
      <c r="R48" s="582"/>
      <c r="S48" s="582"/>
      <c r="T48" s="585"/>
    </row>
    <row r="49" spans="1:20" ht="57.75" customHeight="1" thickBot="1">
      <c r="A49" s="541"/>
      <c r="B49" s="577"/>
      <c r="C49" s="544"/>
      <c r="D49" s="580"/>
      <c r="E49" s="547"/>
      <c r="F49" s="547"/>
      <c r="G49" s="547"/>
      <c r="H49" s="550"/>
      <c r="I49" s="553"/>
      <c r="J49" s="532"/>
      <c r="K49" s="535"/>
      <c r="L49" s="535"/>
      <c r="M49" s="538"/>
      <c r="N49" s="535"/>
      <c r="O49" s="298"/>
      <c r="P49" s="583"/>
      <c r="Q49" s="583"/>
      <c r="R49" s="583"/>
      <c r="S49" s="583"/>
      <c r="T49" s="586"/>
    </row>
    <row r="50" spans="1:20" ht="30" customHeight="1">
      <c r="A50" s="539">
        <f>'Mapa Final'!A49</f>
        <v>9</v>
      </c>
      <c r="B50" s="521" t="str">
        <f>'Mapa Final'!B49</f>
        <v>Liquidación errada de las deducciones</v>
      </c>
      <c r="C50" s="542" t="str">
        <f>'Mapa Final'!C49</f>
        <v>Afectación Económica</v>
      </c>
      <c r="D50" s="578" t="str">
        <f>'Mapa Final'!D49</f>
        <v>1. Desconocimiento o aplicación inadecuada de las normas tributarias.
2. Falta de cuidado del servidor que liquida las deducciones
3. Cálculo de las deducciones tributarias de manera errónea.</v>
      </c>
      <c r="E50" s="545" t="str">
        <f>'Mapa Final'!E49</f>
        <v>Falta de control</v>
      </c>
      <c r="F50" s="545">
        <f>'Mapa Final'!F49</f>
        <v>0</v>
      </c>
      <c r="G50" s="545" t="str">
        <f>'Mapa Final'!G49</f>
        <v>Ejecución y Administración de Procesos</v>
      </c>
      <c r="H50" s="548" t="str">
        <f>'Mapa Final'!I49</f>
        <v>Muy Baja</v>
      </c>
      <c r="I50" s="551" t="str">
        <f>'Mapa Final'!L49</f>
        <v>Mayor</v>
      </c>
      <c r="J50" s="530" t="str">
        <f>'Mapa Final'!N49</f>
        <v xml:space="preserve">Alto </v>
      </c>
      <c r="K50" s="533" t="str">
        <f>'Mapa Final'!AA49</f>
        <v>Muy Baja</v>
      </c>
      <c r="L50" s="533" t="str">
        <f>'Mapa Final'!AE49</f>
        <v>Mayor</v>
      </c>
      <c r="M50" s="536" t="str">
        <f>'Mapa Final'!AG49</f>
        <v xml:space="preserve">Alto </v>
      </c>
      <c r="N50" s="533" t="str">
        <f>'Mapa Final'!AH49</f>
        <v>Evitar</v>
      </c>
      <c r="O50" s="588" t="s">
        <v>656</v>
      </c>
      <c r="P50" s="587" t="s">
        <v>179</v>
      </c>
      <c r="Q50" s="587"/>
      <c r="R50" s="581">
        <v>44652</v>
      </c>
      <c r="S50" s="581">
        <v>44742</v>
      </c>
      <c r="T50" s="584" t="s">
        <v>655</v>
      </c>
    </row>
    <row r="51" spans="1:20" ht="30" customHeight="1">
      <c r="A51" s="540"/>
      <c r="B51" s="576"/>
      <c r="C51" s="543"/>
      <c r="D51" s="579"/>
      <c r="E51" s="546"/>
      <c r="F51" s="546"/>
      <c r="G51" s="546"/>
      <c r="H51" s="549"/>
      <c r="I51" s="552"/>
      <c r="J51" s="531"/>
      <c r="K51" s="534"/>
      <c r="L51" s="534"/>
      <c r="M51" s="537"/>
      <c r="N51" s="534"/>
      <c r="O51" s="589"/>
      <c r="P51" s="582"/>
      <c r="Q51" s="582"/>
      <c r="R51" s="582"/>
      <c r="S51" s="582"/>
      <c r="T51" s="585"/>
    </row>
    <row r="52" spans="1:20" ht="30" customHeight="1">
      <c r="A52" s="540"/>
      <c r="B52" s="576"/>
      <c r="C52" s="543"/>
      <c r="D52" s="579"/>
      <c r="E52" s="546"/>
      <c r="F52" s="546"/>
      <c r="G52" s="546"/>
      <c r="H52" s="549"/>
      <c r="I52" s="552"/>
      <c r="J52" s="531"/>
      <c r="K52" s="534"/>
      <c r="L52" s="534"/>
      <c r="M52" s="537"/>
      <c r="N52" s="534"/>
      <c r="O52" s="589"/>
      <c r="P52" s="582"/>
      <c r="Q52" s="582"/>
      <c r="R52" s="582"/>
      <c r="S52" s="582"/>
      <c r="T52" s="585"/>
    </row>
    <row r="53" spans="1:20" ht="30" customHeight="1">
      <c r="A53" s="540"/>
      <c r="B53" s="576"/>
      <c r="C53" s="543"/>
      <c r="D53" s="579"/>
      <c r="E53" s="546"/>
      <c r="F53" s="546"/>
      <c r="G53" s="546"/>
      <c r="H53" s="549"/>
      <c r="I53" s="552"/>
      <c r="J53" s="531"/>
      <c r="K53" s="534"/>
      <c r="L53" s="534"/>
      <c r="M53" s="537"/>
      <c r="N53" s="534"/>
      <c r="O53" s="589"/>
      <c r="P53" s="582"/>
      <c r="Q53" s="582"/>
      <c r="R53" s="582"/>
      <c r="S53" s="582"/>
      <c r="T53" s="585"/>
    </row>
    <row r="54" spans="1:20" ht="30" customHeight="1" thickBot="1">
      <c r="A54" s="541"/>
      <c r="B54" s="577"/>
      <c r="C54" s="544"/>
      <c r="D54" s="580"/>
      <c r="E54" s="547"/>
      <c r="F54" s="547"/>
      <c r="G54" s="547"/>
      <c r="H54" s="550"/>
      <c r="I54" s="553"/>
      <c r="J54" s="532"/>
      <c r="K54" s="535"/>
      <c r="L54" s="535"/>
      <c r="M54" s="538"/>
      <c r="N54" s="535"/>
      <c r="O54" s="590"/>
      <c r="P54" s="583"/>
      <c r="Q54" s="583"/>
      <c r="R54" s="583"/>
      <c r="S54" s="583"/>
      <c r="T54" s="586"/>
    </row>
    <row r="55" spans="1:20" ht="44.25" customHeight="1">
      <c r="A55" s="539">
        <f>'Mapa Final'!A54</f>
        <v>10</v>
      </c>
      <c r="B55" s="521" t="str">
        <f>'Mapa Final'!B54</f>
        <v>Estados Financieros no razonables o extemporáneos</v>
      </c>
      <c r="C55" s="542" t="str">
        <f>'Mapa Final'!C54</f>
        <v>Incumplimiento de las metas establecidas</v>
      </c>
      <c r="D55" s="578"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545" t="str">
        <f>'Mapa Final'!E54</f>
        <v>Falta de revisión</v>
      </c>
      <c r="F55" s="545" t="str">
        <f>'Mapa Final'!F54</f>
        <v>Presentación extemporánea o elaboración errada de la información financiera hacia los entes de control</v>
      </c>
      <c r="G55" s="545" t="str">
        <f>'Mapa Final'!G54</f>
        <v>Ejecución y Administración de Procesos</v>
      </c>
      <c r="H55" s="548" t="str">
        <f>'Mapa Final'!I54</f>
        <v>Muy Baja</v>
      </c>
      <c r="I55" s="551" t="str">
        <f>'Mapa Final'!L54</f>
        <v>Leve</v>
      </c>
      <c r="J55" s="530" t="str">
        <f>'Mapa Final'!N54</f>
        <v>Bajo</v>
      </c>
      <c r="K55" s="533" t="str">
        <f>'Mapa Final'!AA54</f>
        <v>Muy Baja</v>
      </c>
      <c r="L55" s="533" t="str">
        <f>'Mapa Final'!AE54</f>
        <v>Leve</v>
      </c>
      <c r="M55" s="536" t="str">
        <f>'Mapa Final'!AG54</f>
        <v>Bajo</v>
      </c>
      <c r="N55" s="533" t="str">
        <f>'Mapa Final'!AH54</f>
        <v>Evitar</v>
      </c>
      <c r="O55" s="300" t="s">
        <v>659</v>
      </c>
      <c r="P55" s="587" t="s">
        <v>179</v>
      </c>
      <c r="Q55" s="587"/>
      <c r="R55" s="581">
        <v>44652</v>
      </c>
      <c r="S55" s="581">
        <v>44742</v>
      </c>
      <c r="T55" s="584" t="s">
        <v>670</v>
      </c>
    </row>
    <row r="56" spans="1:20" ht="44.25" customHeight="1">
      <c r="A56" s="540"/>
      <c r="B56" s="576"/>
      <c r="C56" s="543"/>
      <c r="D56" s="579"/>
      <c r="E56" s="546"/>
      <c r="F56" s="546"/>
      <c r="G56" s="546"/>
      <c r="H56" s="549"/>
      <c r="I56" s="552"/>
      <c r="J56" s="531"/>
      <c r="K56" s="534"/>
      <c r="L56" s="534"/>
      <c r="M56" s="537"/>
      <c r="N56" s="534"/>
      <c r="O56" s="301" t="s">
        <v>660</v>
      </c>
      <c r="P56" s="582"/>
      <c r="Q56" s="582"/>
      <c r="R56" s="582"/>
      <c r="S56" s="582"/>
      <c r="T56" s="585"/>
    </row>
    <row r="57" spans="1:20" ht="44.25" customHeight="1">
      <c r="A57" s="540"/>
      <c r="B57" s="576"/>
      <c r="C57" s="543"/>
      <c r="D57" s="579"/>
      <c r="E57" s="546"/>
      <c r="F57" s="546"/>
      <c r="G57" s="546"/>
      <c r="H57" s="549"/>
      <c r="I57" s="552"/>
      <c r="J57" s="531"/>
      <c r="K57" s="534"/>
      <c r="L57" s="534"/>
      <c r="M57" s="537"/>
      <c r="N57" s="534"/>
      <c r="O57" s="301" t="s">
        <v>661</v>
      </c>
      <c r="P57" s="582"/>
      <c r="Q57" s="582"/>
      <c r="R57" s="582"/>
      <c r="S57" s="582"/>
      <c r="T57" s="585"/>
    </row>
    <row r="58" spans="1:20" ht="44.25" customHeight="1" thickBot="1">
      <c r="A58" s="540"/>
      <c r="B58" s="576"/>
      <c r="C58" s="543"/>
      <c r="D58" s="579"/>
      <c r="E58" s="546"/>
      <c r="F58" s="546"/>
      <c r="G58" s="546"/>
      <c r="H58" s="549"/>
      <c r="I58" s="552"/>
      <c r="J58" s="531"/>
      <c r="K58" s="534"/>
      <c r="L58" s="534"/>
      <c r="M58" s="537"/>
      <c r="N58" s="534"/>
      <c r="O58" s="301" t="s">
        <v>662</v>
      </c>
      <c r="P58" s="582"/>
      <c r="Q58" s="582"/>
      <c r="R58" s="582"/>
      <c r="S58" s="582"/>
      <c r="T58" s="585"/>
    </row>
    <row r="59" spans="1:20" ht="44.25" customHeight="1" thickBot="1">
      <c r="A59" s="541"/>
      <c r="B59" s="577"/>
      <c r="C59" s="544"/>
      <c r="D59" s="580"/>
      <c r="E59" s="547"/>
      <c r="F59" s="547"/>
      <c r="G59" s="547"/>
      <c r="H59" s="550"/>
      <c r="I59" s="553"/>
      <c r="J59" s="532"/>
      <c r="K59" s="535"/>
      <c r="L59" s="535"/>
      <c r="M59" s="538"/>
      <c r="N59" s="535"/>
      <c r="O59" s="300" t="s">
        <v>658</v>
      </c>
      <c r="P59" s="583"/>
      <c r="Q59" s="583"/>
      <c r="R59" s="583"/>
      <c r="S59" s="583"/>
      <c r="T59" s="586"/>
    </row>
  </sheetData>
  <mergeCells count="210">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P15:P19"/>
    <mergeCell ref="Q15:Q19"/>
    <mergeCell ref="R15:R19"/>
    <mergeCell ref="S15:S19"/>
    <mergeCell ref="K15:K19"/>
    <mergeCell ref="L15:L19"/>
    <mergeCell ref="M15:M19"/>
    <mergeCell ref="N15:N19"/>
    <mergeCell ref="B15:B19"/>
    <mergeCell ref="P20:P24"/>
    <mergeCell ref="T10:T14"/>
    <mergeCell ref="A7:F7"/>
    <mergeCell ref="A1:C2"/>
    <mergeCell ref="A4:C4"/>
    <mergeCell ref="D4:N4"/>
    <mergeCell ref="O4:Q4"/>
    <mergeCell ref="A5:C5"/>
    <mergeCell ref="D5:N5"/>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7:O8"/>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P30:P34"/>
    <mergeCell ref="T35:T39"/>
    <mergeCell ref="N35:N39"/>
    <mergeCell ref="P35:P39"/>
    <mergeCell ref="Q35:Q39"/>
    <mergeCell ref="R35:R39"/>
    <mergeCell ref="S35:S39"/>
    <mergeCell ref="H35:H39"/>
    <mergeCell ref="L35:L39"/>
    <mergeCell ref="M35:M39"/>
    <mergeCell ref="A40:A44"/>
    <mergeCell ref="C40:C44"/>
    <mergeCell ref="D40:D44"/>
    <mergeCell ref="E40:E44"/>
    <mergeCell ref="F40:F44"/>
    <mergeCell ref="G40:G44"/>
    <mergeCell ref="H40:H44"/>
    <mergeCell ref="I40:I44"/>
    <mergeCell ref="J40:J44"/>
    <mergeCell ref="L40:L44"/>
    <mergeCell ref="M40:M44"/>
    <mergeCell ref="T45:T49"/>
    <mergeCell ref="N45:N49"/>
    <mergeCell ref="P45:P49"/>
    <mergeCell ref="Q45:Q49"/>
    <mergeCell ref="R45:R49"/>
    <mergeCell ref="S45:S49"/>
    <mergeCell ref="J45:J49"/>
    <mergeCell ref="K45:K49"/>
    <mergeCell ref="L45:L49"/>
    <mergeCell ref="Q40:Q44"/>
    <mergeCell ref="M45:M49"/>
    <mergeCell ref="R40:R44"/>
    <mergeCell ref="S40:S44"/>
    <mergeCell ref="T40:T44"/>
    <mergeCell ref="N40:N44"/>
    <mergeCell ref="P40:P44"/>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P50:P54"/>
    <mergeCell ref="T55:T59"/>
    <mergeCell ref="N55:N59"/>
    <mergeCell ref="P55:P59"/>
    <mergeCell ref="Q55:Q59"/>
    <mergeCell ref="R55:R59"/>
    <mergeCell ref="S55:S59"/>
    <mergeCell ref="H55:H59"/>
    <mergeCell ref="Q50:Q54"/>
    <mergeCell ref="R50:R54"/>
    <mergeCell ref="O50:O54"/>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2041" priority="871" operator="containsText" text="3- Moderado">
      <formula>NOT(ISERROR(SEARCH("3- Moderado",A7)))</formula>
    </cfRule>
    <cfRule type="containsText" dxfId="2040" priority="872" operator="containsText" text="6- Moderado">
      <formula>NOT(ISERROR(SEARCH("6- Moderado",A7)))</formula>
    </cfRule>
    <cfRule type="containsText" dxfId="2039" priority="873" operator="containsText" text="4- Moderado">
      <formula>NOT(ISERROR(SEARCH("4- Moderado",A7)))</formula>
    </cfRule>
    <cfRule type="containsText" dxfId="2038" priority="874" operator="containsText" text="3- Bajo">
      <formula>NOT(ISERROR(SEARCH("3- Bajo",A7)))</formula>
    </cfRule>
    <cfRule type="containsText" dxfId="2037" priority="875" operator="containsText" text="4- Bajo">
      <formula>NOT(ISERROR(SEARCH("4- Bajo",A7)))</formula>
    </cfRule>
    <cfRule type="containsText" dxfId="2036" priority="876" operator="containsText" text="1- Bajo">
      <formula>NOT(ISERROR(SEARCH("1- Bajo",A7)))</formula>
    </cfRule>
  </conditionalFormatting>
  <conditionalFormatting sqref="H8:J8">
    <cfRule type="containsText" dxfId="2035" priority="864" operator="containsText" text="3- Moderado">
      <formula>NOT(ISERROR(SEARCH("3- Moderado",H8)))</formula>
    </cfRule>
    <cfRule type="containsText" dxfId="2034" priority="865" operator="containsText" text="6- Moderado">
      <formula>NOT(ISERROR(SEARCH("6- Moderado",H8)))</formula>
    </cfRule>
    <cfRule type="containsText" dxfId="2033" priority="866" operator="containsText" text="4- Moderado">
      <formula>NOT(ISERROR(SEARCH("4- Moderado",H8)))</formula>
    </cfRule>
    <cfRule type="containsText" dxfId="2032" priority="867" operator="containsText" text="3- Bajo">
      <formula>NOT(ISERROR(SEARCH("3- Bajo",H8)))</formula>
    </cfRule>
    <cfRule type="containsText" dxfId="2031" priority="868" operator="containsText" text="4- Bajo">
      <formula>NOT(ISERROR(SEARCH("4- Bajo",H8)))</formula>
    </cfRule>
    <cfRule type="containsText" dxfId="2030" priority="870" operator="containsText" text="1- Bajo">
      <formula>NOT(ISERROR(SEARCH("1- Bajo",H8)))</formula>
    </cfRule>
  </conditionalFormatting>
  <conditionalFormatting sqref="J8 J60:J1048576">
    <cfRule type="containsText" dxfId="2029" priority="853" operator="containsText" text="25- Extremo">
      <formula>NOT(ISERROR(SEARCH("25- Extremo",J8)))</formula>
    </cfRule>
    <cfRule type="containsText" dxfId="2028" priority="854" operator="containsText" text="20- Extremo">
      <formula>NOT(ISERROR(SEARCH("20- Extremo",J8)))</formula>
    </cfRule>
    <cfRule type="containsText" dxfId="2027" priority="855" operator="containsText" text="15- Extremo">
      <formula>NOT(ISERROR(SEARCH("15- Extremo",J8)))</formula>
    </cfRule>
    <cfRule type="containsText" dxfId="2026" priority="856" operator="containsText" text="10- Extremo">
      <formula>NOT(ISERROR(SEARCH("10- Extremo",J8)))</formula>
    </cfRule>
    <cfRule type="containsText" dxfId="2025" priority="857" operator="containsText" text="5- Extremo">
      <formula>NOT(ISERROR(SEARCH("5- Extremo",J8)))</formula>
    </cfRule>
    <cfRule type="containsText" dxfId="2024" priority="858" operator="containsText" text="12- Alto">
      <formula>NOT(ISERROR(SEARCH("12- Alto",J8)))</formula>
    </cfRule>
    <cfRule type="containsText" dxfId="2023" priority="859" operator="containsText" text="10- Alto">
      <formula>NOT(ISERROR(SEARCH("10- Alto",J8)))</formula>
    </cfRule>
    <cfRule type="containsText" dxfId="2022" priority="860" operator="containsText" text="9- Alto">
      <formula>NOT(ISERROR(SEARCH("9- Alto",J8)))</formula>
    </cfRule>
    <cfRule type="containsText" dxfId="2021" priority="861" operator="containsText" text="8- Alto">
      <formula>NOT(ISERROR(SEARCH("8- Alto",J8)))</formula>
    </cfRule>
    <cfRule type="containsText" dxfId="2020" priority="862" operator="containsText" text="5- Alto">
      <formula>NOT(ISERROR(SEARCH("5- Alto",J8)))</formula>
    </cfRule>
    <cfRule type="containsText" dxfId="2019" priority="863" operator="containsText" text="4- Alto">
      <formula>NOT(ISERROR(SEARCH("4- Alto",J8)))</formula>
    </cfRule>
    <cfRule type="containsText" dxfId="2018" priority="869" operator="containsText" text="2- Bajo">
      <formula>NOT(ISERROR(SEARCH("2- Bajo",J8)))</formula>
    </cfRule>
  </conditionalFormatting>
  <conditionalFormatting sqref="K10:L10 K15:L15 K20:L20">
    <cfRule type="containsText" dxfId="2017" priority="847" operator="containsText" text="3- Moderado">
      <formula>NOT(ISERROR(SEARCH("3- Moderado",K10)))</formula>
    </cfRule>
    <cfRule type="containsText" dxfId="2016" priority="848" operator="containsText" text="6- Moderado">
      <formula>NOT(ISERROR(SEARCH("6- Moderado",K10)))</formula>
    </cfRule>
    <cfRule type="containsText" dxfId="2015" priority="849" operator="containsText" text="4- Moderado">
      <formula>NOT(ISERROR(SEARCH("4- Moderado",K10)))</formula>
    </cfRule>
    <cfRule type="containsText" dxfId="2014" priority="850" operator="containsText" text="3- Bajo">
      <formula>NOT(ISERROR(SEARCH("3- Bajo",K10)))</formula>
    </cfRule>
    <cfRule type="containsText" dxfId="2013" priority="851" operator="containsText" text="4- Bajo">
      <formula>NOT(ISERROR(SEARCH("4- Bajo",K10)))</formula>
    </cfRule>
    <cfRule type="containsText" dxfId="2012" priority="852" operator="containsText" text="1- Bajo">
      <formula>NOT(ISERROR(SEARCH("1- Bajo",K10)))</formula>
    </cfRule>
  </conditionalFormatting>
  <conditionalFormatting sqref="H10:I10 H15:I15 H20:I20">
    <cfRule type="containsText" dxfId="2011" priority="841" operator="containsText" text="3- Moderado">
      <formula>NOT(ISERROR(SEARCH("3- Moderado",H10)))</formula>
    </cfRule>
    <cfRule type="containsText" dxfId="2010" priority="842" operator="containsText" text="6- Moderado">
      <formula>NOT(ISERROR(SEARCH("6- Moderado",H10)))</formula>
    </cfRule>
    <cfRule type="containsText" dxfId="2009" priority="843" operator="containsText" text="4- Moderado">
      <formula>NOT(ISERROR(SEARCH("4- Moderado",H10)))</formula>
    </cfRule>
    <cfRule type="containsText" dxfId="2008" priority="844" operator="containsText" text="3- Bajo">
      <formula>NOT(ISERROR(SEARCH("3- Bajo",H10)))</formula>
    </cfRule>
    <cfRule type="containsText" dxfId="2007" priority="845" operator="containsText" text="4- Bajo">
      <formula>NOT(ISERROR(SEARCH("4- Bajo",H10)))</formula>
    </cfRule>
    <cfRule type="containsText" dxfId="2006" priority="846" operator="containsText" text="1- Bajo">
      <formula>NOT(ISERROR(SEARCH("1- Bajo",H10)))</formula>
    </cfRule>
  </conditionalFormatting>
  <conditionalFormatting sqref="A10:C10 E15 A15:B15 B20 B25 B30 B35 B40 B45 B50 B55 E10">
    <cfRule type="containsText" dxfId="2005" priority="835" operator="containsText" text="3- Moderado">
      <formula>NOT(ISERROR(SEARCH("3- Moderado",A10)))</formula>
    </cfRule>
    <cfRule type="containsText" dxfId="2004" priority="836" operator="containsText" text="6- Moderado">
      <formula>NOT(ISERROR(SEARCH("6- Moderado",A10)))</formula>
    </cfRule>
    <cfRule type="containsText" dxfId="2003" priority="837" operator="containsText" text="4- Moderado">
      <formula>NOT(ISERROR(SEARCH("4- Moderado",A10)))</formula>
    </cfRule>
    <cfRule type="containsText" dxfId="2002" priority="838" operator="containsText" text="3- Bajo">
      <formula>NOT(ISERROR(SEARCH("3- Bajo",A10)))</formula>
    </cfRule>
    <cfRule type="containsText" dxfId="2001" priority="839" operator="containsText" text="4- Bajo">
      <formula>NOT(ISERROR(SEARCH("4- Bajo",A10)))</formula>
    </cfRule>
    <cfRule type="containsText" dxfId="2000" priority="840" operator="containsText" text="1- Bajo">
      <formula>NOT(ISERROR(SEARCH("1- Bajo",A10)))</formula>
    </cfRule>
  </conditionalFormatting>
  <conditionalFormatting sqref="F10:G10 F15:G15">
    <cfRule type="containsText" dxfId="1999" priority="829" operator="containsText" text="3- Moderado">
      <formula>NOT(ISERROR(SEARCH("3- Moderado",F10)))</formula>
    </cfRule>
    <cfRule type="containsText" dxfId="1998" priority="830" operator="containsText" text="6- Moderado">
      <formula>NOT(ISERROR(SEARCH("6- Moderado",F10)))</formula>
    </cfRule>
    <cfRule type="containsText" dxfId="1997" priority="831" operator="containsText" text="4- Moderado">
      <formula>NOT(ISERROR(SEARCH("4- Moderado",F10)))</formula>
    </cfRule>
    <cfRule type="containsText" dxfId="1996" priority="832" operator="containsText" text="3- Bajo">
      <formula>NOT(ISERROR(SEARCH("3- Bajo",F10)))</formula>
    </cfRule>
    <cfRule type="containsText" dxfId="1995" priority="833" operator="containsText" text="4- Bajo">
      <formula>NOT(ISERROR(SEARCH("4- Bajo",F10)))</formula>
    </cfRule>
    <cfRule type="containsText" dxfId="1994" priority="834" operator="containsText" text="1- Bajo">
      <formula>NOT(ISERROR(SEARCH("1- Bajo",F10)))</formula>
    </cfRule>
  </conditionalFormatting>
  <conditionalFormatting sqref="K8">
    <cfRule type="containsText" dxfId="1993" priority="823" operator="containsText" text="3- Moderado">
      <formula>NOT(ISERROR(SEARCH("3- Moderado",K8)))</formula>
    </cfRule>
    <cfRule type="containsText" dxfId="1992" priority="824" operator="containsText" text="6- Moderado">
      <formula>NOT(ISERROR(SEARCH("6- Moderado",K8)))</formula>
    </cfRule>
    <cfRule type="containsText" dxfId="1991" priority="825" operator="containsText" text="4- Moderado">
      <formula>NOT(ISERROR(SEARCH("4- Moderado",K8)))</formula>
    </cfRule>
    <cfRule type="containsText" dxfId="1990" priority="826" operator="containsText" text="3- Bajo">
      <formula>NOT(ISERROR(SEARCH("3- Bajo",K8)))</formula>
    </cfRule>
    <cfRule type="containsText" dxfId="1989" priority="827" operator="containsText" text="4- Bajo">
      <formula>NOT(ISERROR(SEARCH("4- Bajo",K8)))</formula>
    </cfRule>
    <cfRule type="containsText" dxfId="1988" priority="828" operator="containsText" text="1- Bajo">
      <formula>NOT(ISERROR(SEARCH("1- Bajo",K8)))</formula>
    </cfRule>
  </conditionalFormatting>
  <conditionalFormatting sqref="L8">
    <cfRule type="containsText" dxfId="1987" priority="817" operator="containsText" text="3- Moderado">
      <formula>NOT(ISERROR(SEARCH("3- Moderado",L8)))</formula>
    </cfRule>
    <cfRule type="containsText" dxfId="1986" priority="818" operator="containsText" text="6- Moderado">
      <formula>NOT(ISERROR(SEARCH("6- Moderado",L8)))</formula>
    </cfRule>
    <cfRule type="containsText" dxfId="1985" priority="819" operator="containsText" text="4- Moderado">
      <formula>NOT(ISERROR(SEARCH("4- Moderado",L8)))</formula>
    </cfRule>
    <cfRule type="containsText" dxfId="1984" priority="820" operator="containsText" text="3- Bajo">
      <formula>NOT(ISERROR(SEARCH("3- Bajo",L8)))</formula>
    </cfRule>
    <cfRule type="containsText" dxfId="1983" priority="821" operator="containsText" text="4- Bajo">
      <formula>NOT(ISERROR(SEARCH("4- Bajo",L8)))</formula>
    </cfRule>
    <cfRule type="containsText" dxfId="1982" priority="822" operator="containsText" text="1- Bajo">
      <formula>NOT(ISERROR(SEARCH("1- Bajo",L8)))</formula>
    </cfRule>
  </conditionalFormatting>
  <conditionalFormatting sqref="M8">
    <cfRule type="containsText" dxfId="1981" priority="811" operator="containsText" text="3- Moderado">
      <formula>NOT(ISERROR(SEARCH("3- Moderado",M8)))</formula>
    </cfRule>
    <cfRule type="containsText" dxfId="1980" priority="812" operator="containsText" text="6- Moderado">
      <formula>NOT(ISERROR(SEARCH("6- Moderado",M8)))</formula>
    </cfRule>
    <cfRule type="containsText" dxfId="1979" priority="813" operator="containsText" text="4- Moderado">
      <formula>NOT(ISERROR(SEARCH("4- Moderado",M8)))</formula>
    </cfRule>
    <cfRule type="containsText" dxfId="1978" priority="814" operator="containsText" text="3- Bajo">
      <formula>NOT(ISERROR(SEARCH("3- Bajo",M8)))</formula>
    </cfRule>
    <cfRule type="containsText" dxfId="1977" priority="815" operator="containsText" text="4- Bajo">
      <formula>NOT(ISERROR(SEARCH("4- Bajo",M8)))</formula>
    </cfRule>
    <cfRule type="containsText" dxfId="1976" priority="816" operator="containsText" text="1- Bajo">
      <formula>NOT(ISERROR(SEARCH("1- Bajo",M8)))</formula>
    </cfRule>
  </conditionalFormatting>
  <conditionalFormatting sqref="J10:J24">
    <cfRule type="containsText" dxfId="1975" priority="806" operator="containsText" text="Bajo">
      <formula>NOT(ISERROR(SEARCH("Bajo",J10)))</formula>
    </cfRule>
    <cfRule type="containsText" dxfId="1974" priority="807" operator="containsText" text="Moderado">
      <formula>NOT(ISERROR(SEARCH("Moderado",J10)))</formula>
    </cfRule>
    <cfRule type="containsText" dxfId="1973" priority="808" operator="containsText" text="Alto">
      <formula>NOT(ISERROR(SEARCH("Alto",J10)))</formula>
    </cfRule>
    <cfRule type="containsText" dxfId="1972" priority="809" operator="containsText" text="Extremo">
      <formula>NOT(ISERROR(SEARCH("Extremo",J10)))</formula>
    </cfRule>
    <cfRule type="colorScale" priority="810">
      <colorScale>
        <cfvo type="min"/>
        <cfvo type="max"/>
        <color rgb="FFFF7128"/>
        <color rgb="FFFFEF9C"/>
      </colorScale>
    </cfRule>
  </conditionalFormatting>
  <conditionalFormatting sqref="M10:M24">
    <cfRule type="containsText" dxfId="1971" priority="741" operator="containsText" text="Moderado">
      <formula>NOT(ISERROR(SEARCH("Moderado",M10)))</formula>
    </cfRule>
    <cfRule type="containsText" dxfId="1970" priority="801" operator="containsText" text="Bajo">
      <formula>NOT(ISERROR(SEARCH("Bajo",M10)))</formula>
    </cfRule>
    <cfRule type="containsText" dxfId="1969" priority="802" operator="containsText" text="Moderado">
      <formula>NOT(ISERROR(SEARCH("Moderado",M10)))</formula>
    </cfRule>
    <cfRule type="containsText" dxfId="1968" priority="803" operator="containsText" text="Alto">
      <formula>NOT(ISERROR(SEARCH("Alto",M10)))</formula>
    </cfRule>
    <cfRule type="containsText" dxfId="1967" priority="804" operator="containsText" text="Extremo">
      <formula>NOT(ISERROR(SEARCH("Extremo",M10)))</formula>
    </cfRule>
    <cfRule type="colorScale" priority="805">
      <colorScale>
        <cfvo type="min"/>
        <cfvo type="max"/>
        <color rgb="FFFF7128"/>
        <color rgb="FFFFEF9C"/>
      </colorScale>
    </cfRule>
  </conditionalFormatting>
  <conditionalFormatting sqref="N10 N15 N20">
    <cfRule type="containsText" dxfId="1966" priority="795" operator="containsText" text="3- Moderado">
      <formula>NOT(ISERROR(SEARCH("3- Moderado",N10)))</formula>
    </cfRule>
    <cfRule type="containsText" dxfId="1965" priority="796" operator="containsText" text="6- Moderado">
      <formula>NOT(ISERROR(SEARCH("6- Moderado",N10)))</formula>
    </cfRule>
    <cfRule type="containsText" dxfId="1964" priority="797" operator="containsText" text="4- Moderado">
      <formula>NOT(ISERROR(SEARCH("4- Moderado",N10)))</formula>
    </cfRule>
    <cfRule type="containsText" dxfId="1963" priority="798" operator="containsText" text="3- Bajo">
      <formula>NOT(ISERROR(SEARCH("3- Bajo",N10)))</formula>
    </cfRule>
    <cfRule type="containsText" dxfId="1962" priority="799" operator="containsText" text="4- Bajo">
      <formula>NOT(ISERROR(SEARCH("4- Bajo",N10)))</formula>
    </cfRule>
    <cfRule type="containsText" dxfId="1961" priority="800" operator="containsText" text="1- Bajo">
      <formula>NOT(ISERROR(SEARCH("1- Bajo",N10)))</formula>
    </cfRule>
  </conditionalFormatting>
  <conditionalFormatting sqref="H10:H24">
    <cfRule type="containsText" dxfId="1960" priority="742" operator="containsText" text="Muy Alta">
      <formula>NOT(ISERROR(SEARCH("Muy Alta",H10)))</formula>
    </cfRule>
    <cfRule type="containsText" dxfId="1959" priority="743" operator="containsText" text="Alta">
      <formula>NOT(ISERROR(SEARCH("Alta",H10)))</formula>
    </cfRule>
    <cfRule type="containsText" dxfId="1958" priority="744" operator="containsText" text="Muy Alta">
      <formula>NOT(ISERROR(SEARCH("Muy Alta",H10)))</formula>
    </cfRule>
    <cfRule type="containsText" dxfId="1957" priority="749" operator="containsText" text="Muy Baja">
      <formula>NOT(ISERROR(SEARCH("Muy Baja",H10)))</formula>
    </cfRule>
    <cfRule type="containsText" dxfId="1956" priority="750" operator="containsText" text="Baja">
      <formula>NOT(ISERROR(SEARCH("Baja",H10)))</formula>
    </cfRule>
    <cfRule type="containsText" dxfId="1955" priority="751" operator="containsText" text="Media">
      <formula>NOT(ISERROR(SEARCH("Media",H10)))</formula>
    </cfRule>
    <cfRule type="containsText" dxfId="1954" priority="752" operator="containsText" text="Alta">
      <formula>NOT(ISERROR(SEARCH("Alta",H10)))</formula>
    </cfRule>
    <cfRule type="containsText" dxfId="1953" priority="754" operator="containsText" text="Muy Alta">
      <formula>NOT(ISERROR(SEARCH("Muy Alta",H10)))</formula>
    </cfRule>
  </conditionalFormatting>
  <conditionalFormatting sqref="I10:I24">
    <cfRule type="containsText" dxfId="1952" priority="745" operator="containsText" text="Catastrófico">
      <formula>NOT(ISERROR(SEARCH("Catastrófico",I10)))</formula>
    </cfRule>
    <cfRule type="containsText" dxfId="1951" priority="746" operator="containsText" text="Mayor">
      <formula>NOT(ISERROR(SEARCH("Mayor",I10)))</formula>
    </cfRule>
    <cfRule type="containsText" dxfId="1950" priority="747" operator="containsText" text="Menor">
      <formula>NOT(ISERROR(SEARCH("Menor",I10)))</formula>
    </cfRule>
    <cfRule type="containsText" dxfId="1949" priority="748" operator="containsText" text="Leve">
      <formula>NOT(ISERROR(SEARCH("Leve",I10)))</formula>
    </cfRule>
    <cfRule type="containsText" dxfId="1948" priority="753" operator="containsText" text="Moderado">
      <formula>NOT(ISERROR(SEARCH("Moderado",I10)))</formula>
    </cfRule>
  </conditionalFormatting>
  <conditionalFormatting sqref="K10:K24">
    <cfRule type="containsText" dxfId="1947" priority="740" operator="containsText" text="Media">
      <formula>NOT(ISERROR(SEARCH("Media",K10)))</formula>
    </cfRule>
  </conditionalFormatting>
  <conditionalFormatting sqref="L10:L24">
    <cfRule type="containsText" dxfId="1946" priority="739" operator="containsText" text="Moderado">
      <formula>NOT(ISERROR(SEARCH("Moderado",L10)))</formula>
    </cfRule>
  </conditionalFormatting>
  <conditionalFormatting sqref="C15">
    <cfRule type="containsText" dxfId="1945" priority="733" operator="containsText" text="3- Moderado">
      <formula>NOT(ISERROR(SEARCH("3- Moderado",C15)))</formula>
    </cfRule>
    <cfRule type="containsText" dxfId="1944" priority="734" operator="containsText" text="6- Moderado">
      <formula>NOT(ISERROR(SEARCH("6- Moderado",C15)))</formula>
    </cfRule>
    <cfRule type="containsText" dxfId="1943" priority="735" operator="containsText" text="4- Moderado">
      <formula>NOT(ISERROR(SEARCH("4- Moderado",C15)))</formula>
    </cfRule>
    <cfRule type="containsText" dxfId="1942" priority="736" operator="containsText" text="3- Bajo">
      <formula>NOT(ISERROR(SEARCH("3- Bajo",C15)))</formula>
    </cfRule>
    <cfRule type="containsText" dxfId="1941" priority="737" operator="containsText" text="4- Bajo">
      <formula>NOT(ISERROR(SEARCH("4- Bajo",C15)))</formula>
    </cfRule>
    <cfRule type="containsText" dxfId="1940" priority="738" operator="containsText" text="1- Bajo">
      <formula>NOT(ISERROR(SEARCH("1- Bajo",C15)))</formula>
    </cfRule>
  </conditionalFormatting>
  <conditionalFormatting sqref="J10:J24">
    <cfRule type="containsText" dxfId="1939" priority="726" operator="containsText" text="Moderado">
      <formula>NOT(ISERROR(SEARCH("Moderado",J10)))</formula>
    </cfRule>
  </conditionalFormatting>
  <conditionalFormatting sqref="J10:J24">
    <cfRule type="containsText" dxfId="1938" priority="724" operator="containsText" text="Bajo">
      <formula>NOT(ISERROR(SEARCH("Bajo",J10)))</formula>
    </cfRule>
    <cfRule type="containsText" dxfId="1937" priority="725" operator="containsText" text="Extremo">
      <formula>NOT(ISERROR(SEARCH("Extremo",J10)))</formula>
    </cfRule>
  </conditionalFormatting>
  <conditionalFormatting sqref="K10:K24">
    <cfRule type="containsText" dxfId="1936" priority="722" operator="containsText" text="Baja">
      <formula>NOT(ISERROR(SEARCH("Baja",K10)))</formula>
    </cfRule>
    <cfRule type="containsText" dxfId="1935" priority="723" operator="containsText" text="Muy Baja">
      <formula>NOT(ISERROR(SEARCH("Muy Baja",K10)))</formula>
    </cfRule>
  </conditionalFormatting>
  <conditionalFormatting sqref="K10:K24">
    <cfRule type="containsText" dxfId="1934" priority="720" operator="containsText" text="Muy Alta">
      <formula>NOT(ISERROR(SEARCH("Muy Alta",K10)))</formula>
    </cfRule>
    <cfRule type="containsText" dxfId="1933" priority="721" operator="containsText" text="Alta">
      <formula>NOT(ISERROR(SEARCH("Alta",K10)))</formula>
    </cfRule>
  </conditionalFormatting>
  <conditionalFormatting sqref="L10:L24">
    <cfRule type="containsText" dxfId="1932" priority="716" operator="containsText" text="Catastrófico">
      <formula>NOT(ISERROR(SEARCH("Catastrófico",L10)))</formula>
    </cfRule>
    <cfRule type="containsText" dxfId="1931" priority="717" operator="containsText" text="Mayor">
      <formula>NOT(ISERROR(SEARCH("Mayor",L10)))</formula>
    </cfRule>
    <cfRule type="containsText" dxfId="1930" priority="718" operator="containsText" text="Menor">
      <formula>NOT(ISERROR(SEARCH("Menor",L10)))</formula>
    </cfRule>
    <cfRule type="containsText" dxfId="1929" priority="719" operator="containsText" text="Leve">
      <formula>NOT(ISERROR(SEARCH("Leve",L10)))</formula>
    </cfRule>
  </conditionalFormatting>
  <conditionalFormatting sqref="A20 E20">
    <cfRule type="containsText" dxfId="1928" priority="710" operator="containsText" text="3- Moderado">
      <formula>NOT(ISERROR(SEARCH("3- Moderado",A20)))</formula>
    </cfRule>
    <cfRule type="containsText" dxfId="1927" priority="711" operator="containsText" text="6- Moderado">
      <formula>NOT(ISERROR(SEARCH("6- Moderado",A20)))</formula>
    </cfRule>
    <cfRule type="containsText" dxfId="1926" priority="712" operator="containsText" text="4- Moderado">
      <formula>NOT(ISERROR(SEARCH("4- Moderado",A20)))</formula>
    </cfRule>
    <cfRule type="containsText" dxfId="1925" priority="713" operator="containsText" text="3- Bajo">
      <formula>NOT(ISERROR(SEARCH("3- Bajo",A20)))</formula>
    </cfRule>
    <cfRule type="containsText" dxfId="1924" priority="714" operator="containsText" text="4- Bajo">
      <formula>NOT(ISERROR(SEARCH("4- Bajo",A20)))</formula>
    </cfRule>
    <cfRule type="containsText" dxfId="1923" priority="715" operator="containsText" text="1- Bajo">
      <formula>NOT(ISERROR(SEARCH("1- Bajo",A20)))</formula>
    </cfRule>
  </conditionalFormatting>
  <conditionalFormatting sqref="F20:G20">
    <cfRule type="containsText" dxfId="1922" priority="704" operator="containsText" text="3- Moderado">
      <formula>NOT(ISERROR(SEARCH("3- Moderado",F20)))</formula>
    </cfRule>
    <cfRule type="containsText" dxfId="1921" priority="705" operator="containsText" text="6- Moderado">
      <formula>NOT(ISERROR(SEARCH("6- Moderado",F20)))</formula>
    </cfRule>
    <cfRule type="containsText" dxfId="1920" priority="706" operator="containsText" text="4- Moderado">
      <formula>NOT(ISERROR(SEARCH("4- Moderado",F20)))</formula>
    </cfRule>
    <cfRule type="containsText" dxfId="1919" priority="707" operator="containsText" text="3- Bajo">
      <formula>NOT(ISERROR(SEARCH("3- Bajo",F20)))</formula>
    </cfRule>
    <cfRule type="containsText" dxfId="1918" priority="708" operator="containsText" text="4- Bajo">
      <formula>NOT(ISERROR(SEARCH("4- Bajo",F20)))</formula>
    </cfRule>
    <cfRule type="containsText" dxfId="1917" priority="709" operator="containsText" text="1- Bajo">
      <formula>NOT(ISERROR(SEARCH("1- Bajo",F20)))</formula>
    </cfRule>
  </conditionalFormatting>
  <conditionalFormatting sqref="C20">
    <cfRule type="containsText" dxfId="1916" priority="698" operator="containsText" text="3- Moderado">
      <formula>NOT(ISERROR(SEARCH("3- Moderado",C20)))</formula>
    </cfRule>
    <cfRule type="containsText" dxfId="1915" priority="699" operator="containsText" text="6- Moderado">
      <formula>NOT(ISERROR(SEARCH("6- Moderado",C20)))</formula>
    </cfRule>
    <cfRule type="containsText" dxfId="1914" priority="700" operator="containsText" text="4- Moderado">
      <formula>NOT(ISERROR(SEARCH("4- Moderado",C20)))</formula>
    </cfRule>
    <cfRule type="containsText" dxfId="1913" priority="701" operator="containsText" text="3- Bajo">
      <formula>NOT(ISERROR(SEARCH("3- Bajo",C20)))</formula>
    </cfRule>
    <cfRule type="containsText" dxfId="1912" priority="702" operator="containsText" text="4- Bajo">
      <formula>NOT(ISERROR(SEARCH("4- Bajo",C20)))</formula>
    </cfRule>
    <cfRule type="containsText" dxfId="1911" priority="703" operator="containsText" text="1- Bajo">
      <formula>NOT(ISERROR(SEARCH("1- Bajo",C20)))</formula>
    </cfRule>
  </conditionalFormatting>
  <conditionalFormatting sqref="K25:L25">
    <cfRule type="containsText" dxfId="1910" priority="686" operator="containsText" text="3- Moderado">
      <formula>NOT(ISERROR(SEARCH("3- Moderado",K25)))</formula>
    </cfRule>
    <cfRule type="containsText" dxfId="1909" priority="687" operator="containsText" text="6- Moderado">
      <formula>NOT(ISERROR(SEARCH("6- Moderado",K25)))</formula>
    </cfRule>
    <cfRule type="containsText" dxfId="1908" priority="688" operator="containsText" text="4- Moderado">
      <formula>NOT(ISERROR(SEARCH("4- Moderado",K25)))</formula>
    </cfRule>
    <cfRule type="containsText" dxfId="1907" priority="689" operator="containsText" text="3- Bajo">
      <formula>NOT(ISERROR(SEARCH("3- Bajo",K25)))</formula>
    </cfRule>
    <cfRule type="containsText" dxfId="1906" priority="690" operator="containsText" text="4- Bajo">
      <formula>NOT(ISERROR(SEARCH("4- Bajo",K25)))</formula>
    </cfRule>
    <cfRule type="containsText" dxfId="1905" priority="691" operator="containsText" text="1- Bajo">
      <formula>NOT(ISERROR(SEARCH("1- Bajo",K25)))</formula>
    </cfRule>
  </conditionalFormatting>
  <conditionalFormatting sqref="H25:I25">
    <cfRule type="containsText" dxfId="1904" priority="680" operator="containsText" text="3- Moderado">
      <formula>NOT(ISERROR(SEARCH("3- Moderado",H25)))</formula>
    </cfRule>
    <cfRule type="containsText" dxfId="1903" priority="681" operator="containsText" text="6- Moderado">
      <formula>NOT(ISERROR(SEARCH("6- Moderado",H25)))</formula>
    </cfRule>
    <cfRule type="containsText" dxfId="1902" priority="682" operator="containsText" text="4- Moderado">
      <formula>NOT(ISERROR(SEARCH("4- Moderado",H25)))</formula>
    </cfRule>
    <cfRule type="containsText" dxfId="1901" priority="683" operator="containsText" text="3- Bajo">
      <formula>NOT(ISERROR(SEARCH("3- Bajo",H25)))</formula>
    </cfRule>
    <cfRule type="containsText" dxfId="1900" priority="684" operator="containsText" text="4- Bajo">
      <formula>NOT(ISERROR(SEARCH("4- Bajo",H25)))</formula>
    </cfRule>
    <cfRule type="containsText" dxfId="1899" priority="685" operator="containsText" text="1- Bajo">
      <formula>NOT(ISERROR(SEARCH("1- Bajo",H25)))</formula>
    </cfRule>
  </conditionalFormatting>
  <conditionalFormatting sqref="A25 C25 E25">
    <cfRule type="containsText" dxfId="1898" priority="674" operator="containsText" text="3- Moderado">
      <formula>NOT(ISERROR(SEARCH("3- Moderado",A25)))</formula>
    </cfRule>
    <cfRule type="containsText" dxfId="1897" priority="675" operator="containsText" text="6- Moderado">
      <formula>NOT(ISERROR(SEARCH("6- Moderado",A25)))</formula>
    </cfRule>
    <cfRule type="containsText" dxfId="1896" priority="676" operator="containsText" text="4- Moderado">
      <formula>NOT(ISERROR(SEARCH("4- Moderado",A25)))</formula>
    </cfRule>
    <cfRule type="containsText" dxfId="1895" priority="677" operator="containsText" text="3- Bajo">
      <formula>NOT(ISERROR(SEARCH("3- Bajo",A25)))</formula>
    </cfRule>
    <cfRule type="containsText" dxfId="1894" priority="678" operator="containsText" text="4- Bajo">
      <formula>NOT(ISERROR(SEARCH("4- Bajo",A25)))</formula>
    </cfRule>
    <cfRule type="containsText" dxfId="1893" priority="679" operator="containsText" text="1- Bajo">
      <formula>NOT(ISERROR(SEARCH("1- Bajo",A25)))</formula>
    </cfRule>
  </conditionalFormatting>
  <conditionalFormatting sqref="F25:G25">
    <cfRule type="containsText" dxfId="1892" priority="668" operator="containsText" text="3- Moderado">
      <formula>NOT(ISERROR(SEARCH("3- Moderado",F25)))</formula>
    </cfRule>
    <cfRule type="containsText" dxfId="1891" priority="669" operator="containsText" text="6- Moderado">
      <formula>NOT(ISERROR(SEARCH("6- Moderado",F25)))</formula>
    </cfRule>
    <cfRule type="containsText" dxfId="1890" priority="670" operator="containsText" text="4- Moderado">
      <formula>NOT(ISERROR(SEARCH("4- Moderado",F25)))</formula>
    </cfRule>
    <cfRule type="containsText" dxfId="1889" priority="671" operator="containsText" text="3- Bajo">
      <formula>NOT(ISERROR(SEARCH("3- Bajo",F25)))</formula>
    </cfRule>
    <cfRule type="containsText" dxfId="1888" priority="672" operator="containsText" text="4- Bajo">
      <formula>NOT(ISERROR(SEARCH("4- Bajo",F25)))</formula>
    </cfRule>
    <cfRule type="containsText" dxfId="1887" priority="673" operator="containsText" text="1- Bajo">
      <formula>NOT(ISERROR(SEARCH("1- Bajo",F25)))</formula>
    </cfRule>
  </conditionalFormatting>
  <conditionalFormatting sqref="J25:J29">
    <cfRule type="containsText" dxfId="1886" priority="663" operator="containsText" text="Bajo">
      <formula>NOT(ISERROR(SEARCH("Bajo",J25)))</formula>
    </cfRule>
    <cfRule type="containsText" dxfId="1885" priority="664" operator="containsText" text="Moderado">
      <formula>NOT(ISERROR(SEARCH("Moderado",J25)))</formula>
    </cfRule>
    <cfRule type="containsText" dxfId="1884" priority="665" operator="containsText" text="Alto">
      <formula>NOT(ISERROR(SEARCH("Alto",J25)))</formula>
    </cfRule>
    <cfRule type="containsText" dxfId="1883" priority="666" operator="containsText" text="Extremo">
      <formula>NOT(ISERROR(SEARCH("Extremo",J25)))</formula>
    </cfRule>
    <cfRule type="colorScale" priority="667">
      <colorScale>
        <cfvo type="min"/>
        <cfvo type="max"/>
        <color rgb="FFFF7128"/>
        <color rgb="FFFFEF9C"/>
      </colorScale>
    </cfRule>
  </conditionalFormatting>
  <conditionalFormatting sqref="M25:M29">
    <cfRule type="containsText" dxfId="1882" priority="638" operator="containsText" text="Moderado">
      <formula>NOT(ISERROR(SEARCH("Moderado",M25)))</formula>
    </cfRule>
    <cfRule type="containsText" dxfId="1881" priority="658" operator="containsText" text="Bajo">
      <formula>NOT(ISERROR(SEARCH("Bajo",M25)))</formula>
    </cfRule>
    <cfRule type="containsText" dxfId="1880" priority="659" operator="containsText" text="Moderado">
      <formula>NOT(ISERROR(SEARCH("Moderado",M25)))</formula>
    </cfRule>
    <cfRule type="containsText" dxfId="1879" priority="660" operator="containsText" text="Alto">
      <formula>NOT(ISERROR(SEARCH("Alto",M25)))</formula>
    </cfRule>
    <cfRule type="containsText" dxfId="1878" priority="661" operator="containsText" text="Extremo">
      <formula>NOT(ISERROR(SEARCH("Extremo",M25)))</formula>
    </cfRule>
    <cfRule type="colorScale" priority="662">
      <colorScale>
        <cfvo type="min"/>
        <cfvo type="max"/>
        <color rgb="FFFF7128"/>
        <color rgb="FFFFEF9C"/>
      </colorScale>
    </cfRule>
  </conditionalFormatting>
  <conditionalFormatting sqref="N25">
    <cfRule type="containsText" dxfId="1877" priority="652" operator="containsText" text="3- Moderado">
      <formula>NOT(ISERROR(SEARCH("3- Moderado",N25)))</formula>
    </cfRule>
    <cfRule type="containsText" dxfId="1876" priority="653" operator="containsText" text="6- Moderado">
      <formula>NOT(ISERROR(SEARCH("6- Moderado",N25)))</formula>
    </cfRule>
    <cfRule type="containsText" dxfId="1875" priority="654" operator="containsText" text="4- Moderado">
      <formula>NOT(ISERROR(SEARCH("4- Moderado",N25)))</formula>
    </cfRule>
    <cfRule type="containsText" dxfId="1874" priority="655" operator="containsText" text="3- Bajo">
      <formula>NOT(ISERROR(SEARCH("3- Bajo",N25)))</formula>
    </cfRule>
    <cfRule type="containsText" dxfId="1873" priority="656" operator="containsText" text="4- Bajo">
      <formula>NOT(ISERROR(SEARCH("4- Bajo",N25)))</formula>
    </cfRule>
    <cfRule type="containsText" dxfId="1872" priority="657" operator="containsText" text="1- Bajo">
      <formula>NOT(ISERROR(SEARCH("1- Bajo",N25)))</formula>
    </cfRule>
  </conditionalFormatting>
  <conditionalFormatting sqref="H25:H29">
    <cfRule type="containsText" dxfId="1871" priority="639" operator="containsText" text="Muy Alta">
      <formula>NOT(ISERROR(SEARCH("Muy Alta",H25)))</formula>
    </cfRule>
    <cfRule type="containsText" dxfId="1870" priority="640" operator="containsText" text="Alta">
      <formula>NOT(ISERROR(SEARCH("Alta",H25)))</formula>
    </cfRule>
    <cfRule type="containsText" dxfId="1869" priority="641" operator="containsText" text="Muy Alta">
      <formula>NOT(ISERROR(SEARCH("Muy Alta",H25)))</formula>
    </cfRule>
    <cfRule type="containsText" dxfId="1868" priority="646" operator="containsText" text="Muy Baja">
      <formula>NOT(ISERROR(SEARCH("Muy Baja",H25)))</formula>
    </cfRule>
    <cfRule type="containsText" dxfId="1867" priority="647" operator="containsText" text="Baja">
      <formula>NOT(ISERROR(SEARCH("Baja",H25)))</formula>
    </cfRule>
    <cfRule type="containsText" dxfId="1866" priority="648" operator="containsText" text="Media">
      <formula>NOT(ISERROR(SEARCH("Media",H25)))</formula>
    </cfRule>
    <cfRule type="containsText" dxfId="1865" priority="649" operator="containsText" text="Alta">
      <formula>NOT(ISERROR(SEARCH("Alta",H25)))</formula>
    </cfRule>
    <cfRule type="containsText" dxfId="1864" priority="651" operator="containsText" text="Muy Alta">
      <formula>NOT(ISERROR(SEARCH("Muy Alta",H25)))</formula>
    </cfRule>
  </conditionalFormatting>
  <conditionalFormatting sqref="I25:I29">
    <cfRule type="containsText" dxfId="1863" priority="642" operator="containsText" text="Catastrófico">
      <formula>NOT(ISERROR(SEARCH("Catastrófico",I25)))</formula>
    </cfRule>
    <cfRule type="containsText" dxfId="1862" priority="643" operator="containsText" text="Mayor">
      <formula>NOT(ISERROR(SEARCH("Mayor",I25)))</formula>
    </cfRule>
    <cfRule type="containsText" dxfId="1861" priority="644" operator="containsText" text="Menor">
      <formula>NOT(ISERROR(SEARCH("Menor",I25)))</formula>
    </cfRule>
    <cfRule type="containsText" dxfId="1860" priority="645" operator="containsText" text="Leve">
      <formula>NOT(ISERROR(SEARCH("Leve",I25)))</formula>
    </cfRule>
    <cfRule type="containsText" dxfId="1859" priority="650" operator="containsText" text="Moderado">
      <formula>NOT(ISERROR(SEARCH("Moderado",I25)))</formula>
    </cfRule>
  </conditionalFormatting>
  <conditionalFormatting sqref="K25:K29">
    <cfRule type="containsText" dxfId="1858" priority="637" operator="containsText" text="Media">
      <formula>NOT(ISERROR(SEARCH("Media",K25)))</formula>
    </cfRule>
  </conditionalFormatting>
  <conditionalFormatting sqref="L25:L29">
    <cfRule type="containsText" dxfId="1857" priority="636" operator="containsText" text="Moderado">
      <formula>NOT(ISERROR(SEARCH("Moderado",L25)))</formula>
    </cfRule>
  </conditionalFormatting>
  <conditionalFormatting sqref="J25:J29">
    <cfRule type="containsText" dxfId="1856" priority="635" operator="containsText" text="Moderado">
      <formula>NOT(ISERROR(SEARCH("Moderado",J25)))</formula>
    </cfRule>
  </conditionalFormatting>
  <conditionalFormatting sqref="J25:J29">
    <cfRule type="containsText" dxfId="1855" priority="633" operator="containsText" text="Bajo">
      <formula>NOT(ISERROR(SEARCH("Bajo",J25)))</formula>
    </cfRule>
    <cfRule type="containsText" dxfId="1854" priority="634" operator="containsText" text="Extremo">
      <formula>NOT(ISERROR(SEARCH("Extremo",J25)))</formula>
    </cfRule>
  </conditionalFormatting>
  <conditionalFormatting sqref="K25:K29">
    <cfRule type="containsText" dxfId="1853" priority="631" operator="containsText" text="Baja">
      <formula>NOT(ISERROR(SEARCH("Baja",K25)))</formula>
    </cfRule>
    <cfRule type="containsText" dxfId="1852" priority="632" operator="containsText" text="Muy Baja">
      <formula>NOT(ISERROR(SEARCH("Muy Baja",K25)))</formula>
    </cfRule>
  </conditionalFormatting>
  <conditionalFormatting sqref="K25:K29">
    <cfRule type="containsText" dxfId="1851" priority="629" operator="containsText" text="Muy Alta">
      <formula>NOT(ISERROR(SEARCH("Muy Alta",K25)))</formula>
    </cfRule>
    <cfRule type="containsText" dxfId="1850" priority="630" operator="containsText" text="Alta">
      <formula>NOT(ISERROR(SEARCH("Alta",K25)))</formula>
    </cfRule>
  </conditionalFormatting>
  <conditionalFormatting sqref="L25:L29">
    <cfRule type="containsText" dxfId="1849" priority="625" operator="containsText" text="Catastrófico">
      <formula>NOT(ISERROR(SEARCH("Catastrófico",L25)))</formula>
    </cfRule>
    <cfRule type="containsText" dxfId="1848" priority="626" operator="containsText" text="Mayor">
      <formula>NOT(ISERROR(SEARCH("Mayor",L25)))</formula>
    </cfRule>
    <cfRule type="containsText" dxfId="1847" priority="627" operator="containsText" text="Menor">
      <formula>NOT(ISERROR(SEARCH("Menor",L25)))</formula>
    </cfRule>
    <cfRule type="containsText" dxfId="1846" priority="628" operator="containsText" text="Leve">
      <formula>NOT(ISERROR(SEARCH("Leve",L25)))</formula>
    </cfRule>
  </conditionalFormatting>
  <conditionalFormatting sqref="K30:L30">
    <cfRule type="containsText" dxfId="1845" priority="619" operator="containsText" text="3- Moderado">
      <formula>NOT(ISERROR(SEARCH("3- Moderado",K30)))</formula>
    </cfRule>
    <cfRule type="containsText" dxfId="1844" priority="620" operator="containsText" text="6- Moderado">
      <formula>NOT(ISERROR(SEARCH("6- Moderado",K30)))</formula>
    </cfRule>
    <cfRule type="containsText" dxfId="1843" priority="621" operator="containsText" text="4- Moderado">
      <formula>NOT(ISERROR(SEARCH("4- Moderado",K30)))</formula>
    </cfRule>
    <cfRule type="containsText" dxfId="1842" priority="622" operator="containsText" text="3- Bajo">
      <formula>NOT(ISERROR(SEARCH("3- Bajo",K30)))</formula>
    </cfRule>
    <cfRule type="containsText" dxfId="1841" priority="623" operator="containsText" text="4- Bajo">
      <formula>NOT(ISERROR(SEARCH("4- Bajo",K30)))</formula>
    </cfRule>
    <cfRule type="containsText" dxfId="1840" priority="624" operator="containsText" text="1- Bajo">
      <formula>NOT(ISERROR(SEARCH("1- Bajo",K30)))</formula>
    </cfRule>
  </conditionalFormatting>
  <conditionalFormatting sqref="H30:I30">
    <cfRule type="containsText" dxfId="1839" priority="613" operator="containsText" text="3- Moderado">
      <formula>NOT(ISERROR(SEARCH("3- Moderado",H30)))</formula>
    </cfRule>
    <cfRule type="containsText" dxfId="1838" priority="614" operator="containsText" text="6- Moderado">
      <formula>NOT(ISERROR(SEARCH("6- Moderado",H30)))</formula>
    </cfRule>
    <cfRule type="containsText" dxfId="1837" priority="615" operator="containsText" text="4- Moderado">
      <formula>NOT(ISERROR(SEARCH("4- Moderado",H30)))</formula>
    </cfRule>
    <cfRule type="containsText" dxfId="1836" priority="616" operator="containsText" text="3- Bajo">
      <formula>NOT(ISERROR(SEARCH("3- Bajo",H30)))</formula>
    </cfRule>
    <cfRule type="containsText" dxfId="1835" priority="617" operator="containsText" text="4- Bajo">
      <formula>NOT(ISERROR(SEARCH("4- Bajo",H30)))</formula>
    </cfRule>
    <cfRule type="containsText" dxfId="1834" priority="618" operator="containsText" text="1- Bajo">
      <formula>NOT(ISERROR(SEARCH("1- Bajo",H30)))</formula>
    </cfRule>
  </conditionalFormatting>
  <conditionalFormatting sqref="A30 C30 E30">
    <cfRule type="containsText" dxfId="1833" priority="607" operator="containsText" text="3- Moderado">
      <formula>NOT(ISERROR(SEARCH("3- Moderado",A30)))</formula>
    </cfRule>
    <cfRule type="containsText" dxfId="1832" priority="608" operator="containsText" text="6- Moderado">
      <formula>NOT(ISERROR(SEARCH("6- Moderado",A30)))</formula>
    </cfRule>
    <cfRule type="containsText" dxfId="1831" priority="609" operator="containsText" text="4- Moderado">
      <formula>NOT(ISERROR(SEARCH("4- Moderado",A30)))</formula>
    </cfRule>
    <cfRule type="containsText" dxfId="1830" priority="610" operator="containsText" text="3- Bajo">
      <formula>NOT(ISERROR(SEARCH("3- Bajo",A30)))</formula>
    </cfRule>
    <cfRule type="containsText" dxfId="1829" priority="611" operator="containsText" text="4- Bajo">
      <formula>NOT(ISERROR(SEARCH("4- Bajo",A30)))</formula>
    </cfRule>
    <cfRule type="containsText" dxfId="1828" priority="612" operator="containsText" text="1- Bajo">
      <formula>NOT(ISERROR(SEARCH("1- Bajo",A30)))</formula>
    </cfRule>
  </conditionalFormatting>
  <conditionalFormatting sqref="F30:G30">
    <cfRule type="containsText" dxfId="1827" priority="601" operator="containsText" text="3- Moderado">
      <formula>NOT(ISERROR(SEARCH("3- Moderado",F30)))</formula>
    </cfRule>
    <cfRule type="containsText" dxfId="1826" priority="602" operator="containsText" text="6- Moderado">
      <formula>NOT(ISERROR(SEARCH("6- Moderado",F30)))</formula>
    </cfRule>
    <cfRule type="containsText" dxfId="1825" priority="603" operator="containsText" text="4- Moderado">
      <formula>NOT(ISERROR(SEARCH("4- Moderado",F30)))</formula>
    </cfRule>
    <cfRule type="containsText" dxfId="1824" priority="604" operator="containsText" text="3- Bajo">
      <formula>NOT(ISERROR(SEARCH("3- Bajo",F30)))</formula>
    </cfRule>
    <cfRule type="containsText" dxfId="1823" priority="605" operator="containsText" text="4- Bajo">
      <formula>NOT(ISERROR(SEARCH("4- Bajo",F30)))</formula>
    </cfRule>
    <cfRule type="containsText" dxfId="1822" priority="606" operator="containsText" text="1- Bajo">
      <formula>NOT(ISERROR(SEARCH("1- Bajo",F30)))</formula>
    </cfRule>
  </conditionalFormatting>
  <conditionalFormatting sqref="J30:J34">
    <cfRule type="containsText" dxfId="1821" priority="596" operator="containsText" text="Bajo">
      <formula>NOT(ISERROR(SEARCH("Bajo",J30)))</formula>
    </cfRule>
    <cfRule type="containsText" dxfId="1820" priority="597" operator="containsText" text="Moderado">
      <formula>NOT(ISERROR(SEARCH("Moderado",J30)))</formula>
    </cfRule>
    <cfRule type="containsText" dxfId="1819" priority="598" operator="containsText" text="Alto">
      <formula>NOT(ISERROR(SEARCH("Alto",J30)))</formula>
    </cfRule>
    <cfRule type="containsText" dxfId="1818" priority="599" operator="containsText" text="Extremo">
      <formula>NOT(ISERROR(SEARCH("Extremo",J30)))</formula>
    </cfRule>
    <cfRule type="colorScale" priority="600">
      <colorScale>
        <cfvo type="min"/>
        <cfvo type="max"/>
        <color rgb="FFFF7128"/>
        <color rgb="FFFFEF9C"/>
      </colorScale>
    </cfRule>
  </conditionalFormatting>
  <conditionalFormatting sqref="M30:M34">
    <cfRule type="containsText" dxfId="1817" priority="571" operator="containsText" text="Moderado">
      <formula>NOT(ISERROR(SEARCH("Moderado",M30)))</formula>
    </cfRule>
    <cfRule type="containsText" dxfId="1816" priority="591" operator="containsText" text="Bajo">
      <formula>NOT(ISERROR(SEARCH("Bajo",M30)))</formula>
    </cfRule>
    <cfRule type="containsText" dxfId="1815" priority="592" operator="containsText" text="Moderado">
      <formula>NOT(ISERROR(SEARCH("Moderado",M30)))</formula>
    </cfRule>
    <cfRule type="containsText" dxfId="1814" priority="593" operator="containsText" text="Alto">
      <formula>NOT(ISERROR(SEARCH("Alto",M30)))</formula>
    </cfRule>
    <cfRule type="containsText" dxfId="1813" priority="594" operator="containsText" text="Extremo">
      <formula>NOT(ISERROR(SEARCH("Extremo",M30)))</formula>
    </cfRule>
    <cfRule type="colorScale" priority="595">
      <colorScale>
        <cfvo type="min"/>
        <cfvo type="max"/>
        <color rgb="FFFF7128"/>
        <color rgb="FFFFEF9C"/>
      </colorScale>
    </cfRule>
  </conditionalFormatting>
  <conditionalFormatting sqref="N30">
    <cfRule type="containsText" dxfId="1812" priority="585" operator="containsText" text="3- Moderado">
      <formula>NOT(ISERROR(SEARCH("3- Moderado",N30)))</formula>
    </cfRule>
    <cfRule type="containsText" dxfId="1811" priority="586" operator="containsText" text="6- Moderado">
      <formula>NOT(ISERROR(SEARCH("6- Moderado",N30)))</formula>
    </cfRule>
    <cfRule type="containsText" dxfId="1810" priority="587" operator="containsText" text="4- Moderado">
      <formula>NOT(ISERROR(SEARCH("4- Moderado",N30)))</formula>
    </cfRule>
    <cfRule type="containsText" dxfId="1809" priority="588" operator="containsText" text="3- Bajo">
      <formula>NOT(ISERROR(SEARCH("3- Bajo",N30)))</formula>
    </cfRule>
    <cfRule type="containsText" dxfId="1808" priority="589" operator="containsText" text="4- Bajo">
      <formula>NOT(ISERROR(SEARCH("4- Bajo",N30)))</formula>
    </cfRule>
    <cfRule type="containsText" dxfId="1807" priority="590" operator="containsText" text="1- Bajo">
      <formula>NOT(ISERROR(SEARCH("1- Bajo",N30)))</formula>
    </cfRule>
  </conditionalFormatting>
  <conditionalFormatting sqref="H30:H34">
    <cfRule type="containsText" dxfId="1806" priority="572" operator="containsText" text="Muy Alta">
      <formula>NOT(ISERROR(SEARCH("Muy Alta",H30)))</formula>
    </cfRule>
    <cfRule type="containsText" dxfId="1805" priority="573" operator="containsText" text="Alta">
      <formula>NOT(ISERROR(SEARCH("Alta",H30)))</formula>
    </cfRule>
    <cfRule type="containsText" dxfId="1804" priority="574" operator="containsText" text="Muy Alta">
      <formula>NOT(ISERROR(SEARCH("Muy Alta",H30)))</formula>
    </cfRule>
    <cfRule type="containsText" dxfId="1803" priority="579" operator="containsText" text="Muy Baja">
      <formula>NOT(ISERROR(SEARCH("Muy Baja",H30)))</formula>
    </cfRule>
    <cfRule type="containsText" dxfId="1802" priority="580" operator="containsText" text="Baja">
      <formula>NOT(ISERROR(SEARCH("Baja",H30)))</formula>
    </cfRule>
    <cfRule type="containsText" dxfId="1801" priority="581" operator="containsText" text="Media">
      <formula>NOT(ISERROR(SEARCH("Media",H30)))</formula>
    </cfRule>
    <cfRule type="containsText" dxfId="1800" priority="582" operator="containsText" text="Alta">
      <formula>NOT(ISERROR(SEARCH("Alta",H30)))</formula>
    </cfRule>
    <cfRule type="containsText" dxfId="1799" priority="584" operator="containsText" text="Muy Alta">
      <formula>NOT(ISERROR(SEARCH("Muy Alta",H30)))</formula>
    </cfRule>
  </conditionalFormatting>
  <conditionalFormatting sqref="I30:I34">
    <cfRule type="containsText" dxfId="1798" priority="575" operator="containsText" text="Catastrófico">
      <formula>NOT(ISERROR(SEARCH("Catastrófico",I30)))</formula>
    </cfRule>
    <cfRule type="containsText" dxfId="1797" priority="576" operator="containsText" text="Mayor">
      <formula>NOT(ISERROR(SEARCH("Mayor",I30)))</formula>
    </cfRule>
    <cfRule type="containsText" dxfId="1796" priority="577" operator="containsText" text="Menor">
      <formula>NOT(ISERROR(SEARCH("Menor",I30)))</formula>
    </cfRule>
    <cfRule type="containsText" dxfId="1795" priority="578" operator="containsText" text="Leve">
      <formula>NOT(ISERROR(SEARCH("Leve",I30)))</formula>
    </cfRule>
    <cfRule type="containsText" dxfId="1794" priority="583" operator="containsText" text="Moderado">
      <formula>NOT(ISERROR(SEARCH("Moderado",I30)))</formula>
    </cfRule>
  </conditionalFormatting>
  <conditionalFormatting sqref="K30:K34">
    <cfRule type="containsText" dxfId="1793" priority="570" operator="containsText" text="Media">
      <formula>NOT(ISERROR(SEARCH("Media",K30)))</formula>
    </cfRule>
  </conditionalFormatting>
  <conditionalFormatting sqref="L30:L34">
    <cfRule type="containsText" dxfId="1792" priority="569" operator="containsText" text="Moderado">
      <formula>NOT(ISERROR(SEARCH("Moderado",L30)))</formula>
    </cfRule>
  </conditionalFormatting>
  <conditionalFormatting sqref="J30:J34">
    <cfRule type="containsText" dxfId="1791" priority="568" operator="containsText" text="Moderado">
      <formula>NOT(ISERROR(SEARCH("Moderado",J30)))</formula>
    </cfRule>
  </conditionalFormatting>
  <conditionalFormatting sqref="J30:J34">
    <cfRule type="containsText" dxfId="1790" priority="566" operator="containsText" text="Bajo">
      <formula>NOT(ISERROR(SEARCH("Bajo",J30)))</formula>
    </cfRule>
    <cfRule type="containsText" dxfId="1789" priority="567" operator="containsText" text="Extremo">
      <formula>NOT(ISERROR(SEARCH("Extremo",J30)))</formula>
    </cfRule>
  </conditionalFormatting>
  <conditionalFormatting sqref="K30:K34">
    <cfRule type="containsText" dxfId="1788" priority="564" operator="containsText" text="Baja">
      <formula>NOT(ISERROR(SEARCH("Baja",K30)))</formula>
    </cfRule>
    <cfRule type="containsText" dxfId="1787" priority="565" operator="containsText" text="Muy Baja">
      <formula>NOT(ISERROR(SEARCH("Muy Baja",K30)))</formula>
    </cfRule>
  </conditionalFormatting>
  <conditionalFormatting sqref="K30:K34">
    <cfRule type="containsText" dxfId="1786" priority="562" operator="containsText" text="Muy Alta">
      <formula>NOT(ISERROR(SEARCH("Muy Alta",K30)))</formula>
    </cfRule>
    <cfRule type="containsText" dxfId="1785" priority="563" operator="containsText" text="Alta">
      <formula>NOT(ISERROR(SEARCH("Alta",K30)))</formula>
    </cfRule>
  </conditionalFormatting>
  <conditionalFormatting sqref="L30:L34">
    <cfRule type="containsText" dxfId="1784" priority="558" operator="containsText" text="Catastrófico">
      <formula>NOT(ISERROR(SEARCH("Catastrófico",L30)))</formula>
    </cfRule>
    <cfRule type="containsText" dxfId="1783" priority="559" operator="containsText" text="Mayor">
      <formula>NOT(ISERROR(SEARCH("Mayor",L30)))</formula>
    </cfRule>
    <cfRule type="containsText" dxfId="1782" priority="560" operator="containsText" text="Menor">
      <formula>NOT(ISERROR(SEARCH("Menor",L30)))</formula>
    </cfRule>
    <cfRule type="containsText" dxfId="1781" priority="561" operator="containsText" text="Leve">
      <formula>NOT(ISERROR(SEARCH("Leve",L30)))</formula>
    </cfRule>
  </conditionalFormatting>
  <conditionalFormatting sqref="K35:L35">
    <cfRule type="containsText" dxfId="1780" priority="552" operator="containsText" text="3- Moderado">
      <formula>NOT(ISERROR(SEARCH("3- Moderado",K35)))</formula>
    </cfRule>
    <cfRule type="containsText" dxfId="1779" priority="553" operator="containsText" text="6- Moderado">
      <formula>NOT(ISERROR(SEARCH("6- Moderado",K35)))</formula>
    </cfRule>
    <cfRule type="containsText" dxfId="1778" priority="554" operator="containsText" text="4- Moderado">
      <formula>NOT(ISERROR(SEARCH("4- Moderado",K35)))</formula>
    </cfRule>
    <cfRule type="containsText" dxfId="1777" priority="555" operator="containsText" text="3- Bajo">
      <formula>NOT(ISERROR(SEARCH("3- Bajo",K35)))</formula>
    </cfRule>
    <cfRule type="containsText" dxfId="1776" priority="556" operator="containsText" text="4- Bajo">
      <formula>NOT(ISERROR(SEARCH("4- Bajo",K35)))</formula>
    </cfRule>
    <cfRule type="containsText" dxfId="1775" priority="557" operator="containsText" text="1- Bajo">
      <formula>NOT(ISERROR(SEARCH("1- Bajo",K35)))</formula>
    </cfRule>
  </conditionalFormatting>
  <conditionalFormatting sqref="H35:I35">
    <cfRule type="containsText" dxfId="1774" priority="546" operator="containsText" text="3- Moderado">
      <formula>NOT(ISERROR(SEARCH("3- Moderado",H35)))</formula>
    </cfRule>
    <cfRule type="containsText" dxfId="1773" priority="547" operator="containsText" text="6- Moderado">
      <formula>NOT(ISERROR(SEARCH("6- Moderado",H35)))</formula>
    </cfRule>
    <cfRule type="containsText" dxfId="1772" priority="548" operator="containsText" text="4- Moderado">
      <formula>NOT(ISERROR(SEARCH("4- Moderado",H35)))</formula>
    </cfRule>
    <cfRule type="containsText" dxfId="1771" priority="549" operator="containsText" text="3- Bajo">
      <formula>NOT(ISERROR(SEARCH("3- Bajo",H35)))</formula>
    </cfRule>
    <cfRule type="containsText" dxfId="1770" priority="550" operator="containsText" text="4- Bajo">
      <formula>NOT(ISERROR(SEARCH("4- Bajo",H35)))</formula>
    </cfRule>
    <cfRule type="containsText" dxfId="1769" priority="551" operator="containsText" text="1- Bajo">
      <formula>NOT(ISERROR(SEARCH("1- Bajo",H35)))</formula>
    </cfRule>
  </conditionalFormatting>
  <conditionalFormatting sqref="A35 C35 E35">
    <cfRule type="containsText" dxfId="1768" priority="540" operator="containsText" text="3- Moderado">
      <formula>NOT(ISERROR(SEARCH("3- Moderado",A35)))</formula>
    </cfRule>
    <cfRule type="containsText" dxfId="1767" priority="541" operator="containsText" text="6- Moderado">
      <formula>NOT(ISERROR(SEARCH("6- Moderado",A35)))</formula>
    </cfRule>
    <cfRule type="containsText" dxfId="1766" priority="542" operator="containsText" text="4- Moderado">
      <formula>NOT(ISERROR(SEARCH("4- Moderado",A35)))</formula>
    </cfRule>
    <cfRule type="containsText" dxfId="1765" priority="543" operator="containsText" text="3- Bajo">
      <formula>NOT(ISERROR(SEARCH("3- Bajo",A35)))</formula>
    </cfRule>
    <cfRule type="containsText" dxfId="1764" priority="544" operator="containsText" text="4- Bajo">
      <formula>NOT(ISERROR(SEARCH("4- Bajo",A35)))</formula>
    </cfRule>
    <cfRule type="containsText" dxfId="1763" priority="545" operator="containsText" text="1- Bajo">
      <formula>NOT(ISERROR(SEARCH("1- Bajo",A35)))</formula>
    </cfRule>
  </conditionalFormatting>
  <conditionalFormatting sqref="F35:G35">
    <cfRule type="containsText" dxfId="1762" priority="534" operator="containsText" text="3- Moderado">
      <formula>NOT(ISERROR(SEARCH("3- Moderado",F35)))</formula>
    </cfRule>
    <cfRule type="containsText" dxfId="1761" priority="535" operator="containsText" text="6- Moderado">
      <formula>NOT(ISERROR(SEARCH("6- Moderado",F35)))</formula>
    </cfRule>
    <cfRule type="containsText" dxfId="1760" priority="536" operator="containsText" text="4- Moderado">
      <formula>NOT(ISERROR(SEARCH("4- Moderado",F35)))</formula>
    </cfRule>
    <cfRule type="containsText" dxfId="1759" priority="537" operator="containsText" text="3- Bajo">
      <formula>NOT(ISERROR(SEARCH("3- Bajo",F35)))</formula>
    </cfRule>
    <cfRule type="containsText" dxfId="1758" priority="538" operator="containsText" text="4- Bajo">
      <formula>NOT(ISERROR(SEARCH("4- Bajo",F35)))</formula>
    </cfRule>
    <cfRule type="containsText" dxfId="1757" priority="539" operator="containsText" text="1- Bajo">
      <formula>NOT(ISERROR(SEARCH("1- Bajo",F35)))</formula>
    </cfRule>
  </conditionalFormatting>
  <conditionalFormatting sqref="J35:J39">
    <cfRule type="containsText" dxfId="1756" priority="529" operator="containsText" text="Bajo">
      <formula>NOT(ISERROR(SEARCH("Bajo",J35)))</formula>
    </cfRule>
    <cfRule type="containsText" dxfId="1755" priority="530" operator="containsText" text="Moderado">
      <formula>NOT(ISERROR(SEARCH("Moderado",J35)))</formula>
    </cfRule>
    <cfRule type="containsText" dxfId="1754" priority="531" operator="containsText" text="Alto">
      <formula>NOT(ISERROR(SEARCH("Alto",J35)))</formula>
    </cfRule>
    <cfRule type="containsText" dxfId="1753" priority="532" operator="containsText" text="Extremo">
      <formula>NOT(ISERROR(SEARCH("Extremo",J35)))</formula>
    </cfRule>
    <cfRule type="colorScale" priority="533">
      <colorScale>
        <cfvo type="min"/>
        <cfvo type="max"/>
        <color rgb="FFFF7128"/>
        <color rgb="FFFFEF9C"/>
      </colorScale>
    </cfRule>
  </conditionalFormatting>
  <conditionalFormatting sqref="M35:M39">
    <cfRule type="containsText" dxfId="1752" priority="504" operator="containsText" text="Moderado">
      <formula>NOT(ISERROR(SEARCH("Moderado",M35)))</formula>
    </cfRule>
    <cfRule type="containsText" dxfId="1751" priority="524" operator="containsText" text="Bajo">
      <formula>NOT(ISERROR(SEARCH("Bajo",M35)))</formula>
    </cfRule>
    <cfRule type="containsText" dxfId="1750" priority="525" operator="containsText" text="Moderado">
      <formula>NOT(ISERROR(SEARCH("Moderado",M35)))</formula>
    </cfRule>
    <cfRule type="containsText" dxfId="1749" priority="526" operator="containsText" text="Alto">
      <formula>NOT(ISERROR(SEARCH("Alto",M35)))</formula>
    </cfRule>
    <cfRule type="containsText" dxfId="1748" priority="527" operator="containsText" text="Extremo">
      <formula>NOT(ISERROR(SEARCH("Extremo",M35)))</formula>
    </cfRule>
    <cfRule type="colorScale" priority="528">
      <colorScale>
        <cfvo type="min"/>
        <cfvo type="max"/>
        <color rgb="FFFF7128"/>
        <color rgb="FFFFEF9C"/>
      </colorScale>
    </cfRule>
  </conditionalFormatting>
  <conditionalFormatting sqref="N35">
    <cfRule type="containsText" dxfId="1747" priority="518" operator="containsText" text="3- Moderado">
      <formula>NOT(ISERROR(SEARCH("3- Moderado",N35)))</formula>
    </cfRule>
    <cfRule type="containsText" dxfId="1746" priority="519" operator="containsText" text="6- Moderado">
      <formula>NOT(ISERROR(SEARCH("6- Moderado",N35)))</formula>
    </cfRule>
    <cfRule type="containsText" dxfId="1745" priority="520" operator="containsText" text="4- Moderado">
      <formula>NOT(ISERROR(SEARCH("4- Moderado",N35)))</formula>
    </cfRule>
    <cfRule type="containsText" dxfId="1744" priority="521" operator="containsText" text="3- Bajo">
      <formula>NOT(ISERROR(SEARCH("3- Bajo",N35)))</formula>
    </cfRule>
    <cfRule type="containsText" dxfId="1743" priority="522" operator="containsText" text="4- Bajo">
      <formula>NOT(ISERROR(SEARCH("4- Bajo",N35)))</formula>
    </cfRule>
    <cfRule type="containsText" dxfId="1742" priority="523" operator="containsText" text="1- Bajo">
      <formula>NOT(ISERROR(SEARCH("1- Bajo",N35)))</formula>
    </cfRule>
  </conditionalFormatting>
  <conditionalFormatting sqref="H35:H39">
    <cfRule type="containsText" dxfId="1741" priority="505" operator="containsText" text="Muy Alta">
      <formula>NOT(ISERROR(SEARCH("Muy Alta",H35)))</formula>
    </cfRule>
    <cfRule type="containsText" dxfId="1740" priority="506" operator="containsText" text="Alta">
      <formula>NOT(ISERROR(SEARCH("Alta",H35)))</formula>
    </cfRule>
    <cfRule type="containsText" dxfId="1739" priority="507" operator="containsText" text="Muy Alta">
      <formula>NOT(ISERROR(SEARCH("Muy Alta",H35)))</formula>
    </cfRule>
    <cfRule type="containsText" dxfId="1738" priority="512" operator="containsText" text="Muy Baja">
      <formula>NOT(ISERROR(SEARCH("Muy Baja",H35)))</formula>
    </cfRule>
    <cfRule type="containsText" dxfId="1737" priority="513" operator="containsText" text="Baja">
      <formula>NOT(ISERROR(SEARCH("Baja",H35)))</formula>
    </cfRule>
    <cfRule type="containsText" dxfId="1736" priority="514" operator="containsText" text="Media">
      <formula>NOT(ISERROR(SEARCH("Media",H35)))</formula>
    </cfRule>
    <cfRule type="containsText" dxfId="1735" priority="515" operator="containsText" text="Alta">
      <formula>NOT(ISERROR(SEARCH("Alta",H35)))</formula>
    </cfRule>
    <cfRule type="containsText" dxfId="1734" priority="517" operator="containsText" text="Muy Alta">
      <formula>NOT(ISERROR(SEARCH("Muy Alta",H35)))</formula>
    </cfRule>
  </conditionalFormatting>
  <conditionalFormatting sqref="I35:I39">
    <cfRule type="containsText" dxfId="1733" priority="508" operator="containsText" text="Catastrófico">
      <formula>NOT(ISERROR(SEARCH("Catastrófico",I35)))</formula>
    </cfRule>
    <cfRule type="containsText" dxfId="1732" priority="509" operator="containsText" text="Mayor">
      <formula>NOT(ISERROR(SEARCH("Mayor",I35)))</formula>
    </cfRule>
    <cfRule type="containsText" dxfId="1731" priority="510" operator="containsText" text="Menor">
      <formula>NOT(ISERROR(SEARCH("Menor",I35)))</formula>
    </cfRule>
    <cfRule type="containsText" dxfId="1730" priority="511" operator="containsText" text="Leve">
      <formula>NOT(ISERROR(SEARCH("Leve",I35)))</formula>
    </cfRule>
    <cfRule type="containsText" dxfId="1729" priority="516" operator="containsText" text="Moderado">
      <formula>NOT(ISERROR(SEARCH("Moderado",I35)))</formula>
    </cfRule>
  </conditionalFormatting>
  <conditionalFormatting sqref="K35:K39">
    <cfRule type="containsText" dxfId="1728" priority="503" operator="containsText" text="Media">
      <formula>NOT(ISERROR(SEARCH("Media",K35)))</formula>
    </cfRule>
  </conditionalFormatting>
  <conditionalFormatting sqref="L35:L39">
    <cfRule type="containsText" dxfId="1727" priority="502" operator="containsText" text="Moderado">
      <formula>NOT(ISERROR(SEARCH("Moderado",L35)))</formula>
    </cfRule>
  </conditionalFormatting>
  <conditionalFormatting sqref="J35:J39">
    <cfRule type="containsText" dxfId="1726" priority="501" operator="containsText" text="Moderado">
      <formula>NOT(ISERROR(SEARCH("Moderado",J35)))</formula>
    </cfRule>
  </conditionalFormatting>
  <conditionalFormatting sqref="J35:J39">
    <cfRule type="containsText" dxfId="1725" priority="499" operator="containsText" text="Bajo">
      <formula>NOT(ISERROR(SEARCH("Bajo",J35)))</formula>
    </cfRule>
    <cfRule type="containsText" dxfId="1724" priority="500" operator="containsText" text="Extremo">
      <formula>NOT(ISERROR(SEARCH("Extremo",J35)))</formula>
    </cfRule>
  </conditionalFormatting>
  <conditionalFormatting sqref="K35:K39">
    <cfRule type="containsText" dxfId="1723" priority="497" operator="containsText" text="Baja">
      <formula>NOT(ISERROR(SEARCH("Baja",K35)))</formula>
    </cfRule>
    <cfRule type="containsText" dxfId="1722" priority="498" operator="containsText" text="Muy Baja">
      <formula>NOT(ISERROR(SEARCH("Muy Baja",K35)))</formula>
    </cfRule>
  </conditionalFormatting>
  <conditionalFormatting sqref="K35:K39">
    <cfRule type="containsText" dxfId="1721" priority="495" operator="containsText" text="Muy Alta">
      <formula>NOT(ISERROR(SEARCH("Muy Alta",K35)))</formula>
    </cfRule>
    <cfRule type="containsText" dxfId="1720" priority="496" operator="containsText" text="Alta">
      <formula>NOT(ISERROR(SEARCH("Alta",K35)))</formula>
    </cfRule>
  </conditionalFormatting>
  <conditionalFormatting sqref="L35:L39">
    <cfRule type="containsText" dxfId="1719" priority="491" operator="containsText" text="Catastrófico">
      <formula>NOT(ISERROR(SEARCH("Catastrófico",L35)))</formula>
    </cfRule>
    <cfRule type="containsText" dxfId="1718" priority="492" operator="containsText" text="Mayor">
      <formula>NOT(ISERROR(SEARCH("Mayor",L35)))</formula>
    </cfRule>
    <cfRule type="containsText" dxfId="1717" priority="493" operator="containsText" text="Menor">
      <formula>NOT(ISERROR(SEARCH("Menor",L35)))</formula>
    </cfRule>
    <cfRule type="containsText" dxfId="1716" priority="494" operator="containsText" text="Leve">
      <formula>NOT(ISERROR(SEARCH("Leve",L35)))</formula>
    </cfRule>
  </conditionalFormatting>
  <conditionalFormatting sqref="K40:L40">
    <cfRule type="containsText" dxfId="1715" priority="485" operator="containsText" text="3- Moderado">
      <formula>NOT(ISERROR(SEARCH("3- Moderado",K40)))</formula>
    </cfRule>
    <cfRule type="containsText" dxfId="1714" priority="486" operator="containsText" text="6- Moderado">
      <formula>NOT(ISERROR(SEARCH("6- Moderado",K40)))</formula>
    </cfRule>
    <cfRule type="containsText" dxfId="1713" priority="487" operator="containsText" text="4- Moderado">
      <formula>NOT(ISERROR(SEARCH("4- Moderado",K40)))</formula>
    </cfRule>
    <cfRule type="containsText" dxfId="1712" priority="488" operator="containsText" text="3- Bajo">
      <formula>NOT(ISERROR(SEARCH("3- Bajo",K40)))</formula>
    </cfRule>
    <cfRule type="containsText" dxfId="1711" priority="489" operator="containsText" text="4- Bajo">
      <formula>NOT(ISERROR(SEARCH("4- Bajo",K40)))</formula>
    </cfRule>
    <cfRule type="containsText" dxfId="1710" priority="490" operator="containsText" text="1- Bajo">
      <formula>NOT(ISERROR(SEARCH("1- Bajo",K40)))</formula>
    </cfRule>
  </conditionalFormatting>
  <conditionalFormatting sqref="H40:I40">
    <cfRule type="containsText" dxfId="1709" priority="479" operator="containsText" text="3- Moderado">
      <formula>NOT(ISERROR(SEARCH("3- Moderado",H40)))</formula>
    </cfRule>
    <cfRule type="containsText" dxfId="1708" priority="480" operator="containsText" text="6- Moderado">
      <formula>NOT(ISERROR(SEARCH("6- Moderado",H40)))</formula>
    </cfRule>
    <cfRule type="containsText" dxfId="1707" priority="481" operator="containsText" text="4- Moderado">
      <formula>NOT(ISERROR(SEARCH("4- Moderado",H40)))</formula>
    </cfRule>
    <cfRule type="containsText" dxfId="1706" priority="482" operator="containsText" text="3- Bajo">
      <formula>NOT(ISERROR(SEARCH("3- Bajo",H40)))</formula>
    </cfRule>
    <cfRule type="containsText" dxfId="1705" priority="483" operator="containsText" text="4- Bajo">
      <formula>NOT(ISERROR(SEARCH("4- Bajo",H40)))</formula>
    </cfRule>
    <cfRule type="containsText" dxfId="1704" priority="484" operator="containsText" text="1- Bajo">
      <formula>NOT(ISERROR(SEARCH("1- Bajo",H40)))</formula>
    </cfRule>
  </conditionalFormatting>
  <conditionalFormatting sqref="A40 C40:E40">
    <cfRule type="containsText" dxfId="1703" priority="473" operator="containsText" text="3- Moderado">
      <formula>NOT(ISERROR(SEARCH("3- Moderado",A40)))</formula>
    </cfRule>
    <cfRule type="containsText" dxfId="1702" priority="474" operator="containsText" text="6- Moderado">
      <formula>NOT(ISERROR(SEARCH("6- Moderado",A40)))</formula>
    </cfRule>
    <cfRule type="containsText" dxfId="1701" priority="475" operator="containsText" text="4- Moderado">
      <formula>NOT(ISERROR(SEARCH("4- Moderado",A40)))</formula>
    </cfRule>
    <cfRule type="containsText" dxfId="1700" priority="476" operator="containsText" text="3- Bajo">
      <formula>NOT(ISERROR(SEARCH("3- Bajo",A40)))</formula>
    </cfRule>
    <cfRule type="containsText" dxfId="1699" priority="477" operator="containsText" text="4- Bajo">
      <formula>NOT(ISERROR(SEARCH("4- Bajo",A40)))</formula>
    </cfRule>
    <cfRule type="containsText" dxfId="1698" priority="478" operator="containsText" text="1- Bajo">
      <formula>NOT(ISERROR(SEARCH("1- Bajo",A40)))</formula>
    </cfRule>
  </conditionalFormatting>
  <conditionalFormatting sqref="F40:G40">
    <cfRule type="containsText" dxfId="1697" priority="467" operator="containsText" text="3- Moderado">
      <formula>NOT(ISERROR(SEARCH("3- Moderado",F40)))</formula>
    </cfRule>
    <cfRule type="containsText" dxfId="1696" priority="468" operator="containsText" text="6- Moderado">
      <formula>NOT(ISERROR(SEARCH("6- Moderado",F40)))</formula>
    </cfRule>
    <cfRule type="containsText" dxfId="1695" priority="469" operator="containsText" text="4- Moderado">
      <formula>NOT(ISERROR(SEARCH("4- Moderado",F40)))</formula>
    </cfRule>
    <cfRule type="containsText" dxfId="1694" priority="470" operator="containsText" text="3- Bajo">
      <formula>NOT(ISERROR(SEARCH("3- Bajo",F40)))</formula>
    </cfRule>
    <cfRule type="containsText" dxfId="1693" priority="471" operator="containsText" text="4- Bajo">
      <formula>NOT(ISERROR(SEARCH("4- Bajo",F40)))</formula>
    </cfRule>
    <cfRule type="containsText" dxfId="1692" priority="472" operator="containsText" text="1- Bajo">
      <formula>NOT(ISERROR(SEARCH("1- Bajo",F40)))</formula>
    </cfRule>
  </conditionalFormatting>
  <conditionalFormatting sqref="J40:J44">
    <cfRule type="containsText" dxfId="1691" priority="462" operator="containsText" text="Bajo">
      <formula>NOT(ISERROR(SEARCH("Bajo",J40)))</formula>
    </cfRule>
    <cfRule type="containsText" dxfId="1690" priority="463" operator="containsText" text="Moderado">
      <formula>NOT(ISERROR(SEARCH("Moderado",J40)))</formula>
    </cfRule>
    <cfRule type="containsText" dxfId="1689" priority="464" operator="containsText" text="Alto">
      <formula>NOT(ISERROR(SEARCH("Alto",J40)))</formula>
    </cfRule>
    <cfRule type="containsText" dxfId="1688" priority="465" operator="containsText" text="Extremo">
      <formula>NOT(ISERROR(SEARCH("Extremo",J40)))</formula>
    </cfRule>
    <cfRule type="colorScale" priority="466">
      <colorScale>
        <cfvo type="min"/>
        <cfvo type="max"/>
        <color rgb="FFFF7128"/>
        <color rgb="FFFFEF9C"/>
      </colorScale>
    </cfRule>
  </conditionalFormatting>
  <conditionalFormatting sqref="M40:M44">
    <cfRule type="containsText" dxfId="1687" priority="437" operator="containsText" text="Moderado">
      <formula>NOT(ISERROR(SEARCH("Moderado",M40)))</formula>
    </cfRule>
    <cfRule type="containsText" dxfId="1686" priority="457" operator="containsText" text="Bajo">
      <formula>NOT(ISERROR(SEARCH("Bajo",M40)))</formula>
    </cfRule>
    <cfRule type="containsText" dxfId="1685" priority="458" operator="containsText" text="Moderado">
      <formula>NOT(ISERROR(SEARCH("Moderado",M40)))</formula>
    </cfRule>
    <cfRule type="containsText" dxfId="1684" priority="459" operator="containsText" text="Alto">
      <formula>NOT(ISERROR(SEARCH("Alto",M40)))</formula>
    </cfRule>
    <cfRule type="containsText" dxfId="1683" priority="460" operator="containsText" text="Extremo">
      <formula>NOT(ISERROR(SEARCH("Extremo",M40)))</formula>
    </cfRule>
    <cfRule type="colorScale" priority="461">
      <colorScale>
        <cfvo type="min"/>
        <cfvo type="max"/>
        <color rgb="FFFF7128"/>
        <color rgb="FFFFEF9C"/>
      </colorScale>
    </cfRule>
  </conditionalFormatting>
  <conditionalFormatting sqref="N40">
    <cfRule type="containsText" dxfId="1682" priority="451" operator="containsText" text="3- Moderado">
      <formula>NOT(ISERROR(SEARCH("3- Moderado",N40)))</formula>
    </cfRule>
    <cfRule type="containsText" dxfId="1681" priority="452" operator="containsText" text="6- Moderado">
      <formula>NOT(ISERROR(SEARCH("6- Moderado",N40)))</formula>
    </cfRule>
    <cfRule type="containsText" dxfId="1680" priority="453" operator="containsText" text="4- Moderado">
      <formula>NOT(ISERROR(SEARCH("4- Moderado",N40)))</formula>
    </cfRule>
    <cfRule type="containsText" dxfId="1679" priority="454" operator="containsText" text="3- Bajo">
      <formula>NOT(ISERROR(SEARCH("3- Bajo",N40)))</formula>
    </cfRule>
    <cfRule type="containsText" dxfId="1678" priority="455" operator="containsText" text="4- Bajo">
      <formula>NOT(ISERROR(SEARCH("4- Bajo",N40)))</formula>
    </cfRule>
    <cfRule type="containsText" dxfId="1677" priority="456" operator="containsText" text="1- Bajo">
      <formula>NOT(ISERROR(SEARCH("1- Bajo",N40)))</formula>
    </cfRule>
  </conditionalFormatting>
  <conditionalFormatting sqref="H40:H44">
    <cfRule type="containsText" dxfId="1676" priority="438" operator="containsText" text="Muy Alta">
      <formula>NOT(ISERROR(SEARCH("Muy Alta",H40)))</formula>
    </cfRule>
    <cfRule type="containsText" dxfId="1675" priority="439" operator="containsText" text="Alta">
      <formula>NOT(ISERROR(SEARCH("Alta",H40)))</formula>
    </cfRule>
    <cfRule type="containsText" dxfId="1674" priority="440" operator="containsText" text="Muy Alta">
      <formula>NOT(ISERROR(SEARCH("Muy Alta",H40)))</formula>
    </cfRule>
    <cfRule type="containsText" dxfId="1673" priority="445" operator="containsText" text="Muy Baja">
      <formula>NOT(ISERROR(SEARCH("Muy Baja",H40)))</formula>
    </cfRule>
    <cfRule type="containsText" dxfId="1672" priority="446" operator="containsText" text="Baja">
      <formula>NOT(ISERROR(SEARCH("Baja",H40)))</formula>
    </cfRule>
    <cfRule type="containsText" dxfId="1671" priority="447" operator="containsText" text="Media">
      <formula>NOT(ISERROR(SEARCH("Media",H40)))</formula>
    </cfRule>
    <cfRule type="containsText" dxfId="1670" priority="448" operator="containsText" text="Alta">
      <formula>NOT(ISERROR(SEARCH("Alta",H40)))</formula>
    </cfRule>
    <cfRule type="containsText" dxfId="1669" priority="450" operator="containsText" text="Muy Alta">
      <formula>NOT(ISERROR(SEARCH("Muy Alta",H40)))</formula>
    </cfRule>
  </conditionalFormatting>
  <conditionalFormatting sqref="I40:I44">
    <cfRule type="containsText" dxfId="1668" priority="441" operator="containsText" text="Catastrófico">
      <formula>NOT(ISERROR(SEARCH("Catastrófico",I40)))</formula>
    </cfRule>
    <cfRule type="containsText" dxfId="1667" priority="442" operator="containsText" text="Mayor">
      <formula>NOT(ISERROR(SEARCH("Mayor",I40)))</formula>
    </cfRule>
    <cfRule type="containsText" dxfId="1666" priority="443" operator="containsText" text="Menor">
      <formula>NOT(ISERROR(SEARCH("Menor",I40)))</formula>
    </cfRule>
    <cfRule type="containsText" dxfId="1665" priority="444" operator="containsText" text="Leve">
      <formula>NOT(ISERROR(SEARCH("Leve",I40)))</formula>
    </cfRule>
    <cfRule type="containsText" dxfId="1664" priority="449" operator="containsText" text="Moderado">
      <formula>NOT(ISERROR(SEARCH("Moderado",I40)))</formula>
    </cfRule>
  </conditionalFormatting>
  <conditionalFormatting sqref="K40:K44">
    <cfRule type="containsText" dxfId="1663" priority="436" operator="containsText" text="Media">
      <formula>NOT(ISERROR(SEARCH("Media",K40)))</formula>
    </cfRule>
  </conditionalFormatting>
  <conditionalFormatting sqref="L40:L44">
    <cfRule type="containsText" dxfId="1662" priority="435" operator="containsText" text="Moderado">
      <formula>NOT(ISERROR(SEARCH("Moderado",L40)))</formula>
    </cfRule>
  </conditionalFormatting>
  <conditionalFormatting sqref="J40:J44">
    <cfRule type="containsText" dxfId="1661" priority="434" operator="containsText" text="Moderado">
      <formula>NOT(ISERROR(SEARCH("Moderado",J40)))</formula>
    </cfRule>
  </conditionalFormatting>
  <conditionalFormatting sqref="J40:J44">
    <cfRule type="containsText" dxfId="1660" priority="432" operator="containsText" text="Bajo">
      <formula>NOT(ISERROR(SEARCH("Bajo",J40)))</formula>
    </cfRule>
    <cfRule type="containsText" dxfId="1659" priority="433" operator="containsText" text="Extremo">
      <formula>NOT(ISERROR(SEARCH("Extremo",J40)))</formula>
    </cfRule>
  </conditionalFormatting>
  <conditionalFormatting sqref="K40:K44">
    <cfRule type="containsText" dxfId="1658" priority="430" operator="containsText" text="Baja">
      <formula>NOT(ISERROR(SEARCH("Baja",K40)))</formula>
    </cfRule>
    <cfRule type="containsText" dxfId="1657" priority="431" operator="containsText" text="Muy Baja">
      <formula>NOT(ISERROR(SEARCH("Muy Baja",K40)))</formula>
    </cfRule>
  </conditionalFormatting>
  <conditionalFormatting sqref="K40:K44">
    <cfRule type="containsText" dxfId="1656" priority="428" operator="containsText" text="Muy Alta">
      <formula>NOT(ISERROR(SEARCH("Muy Alta",K40)))</formula>
    </cfRule>
    <cfRule type="containsText" dxfId="1655" priority="429" operator="containsText" text="Alta">
      <formula>NOT(ISERROR(SEARCH("Alta",K40)))</formula>
    </cfRule>
  </conditionalFormatting>
  <conditionalFormatting sqref="L40:L44">
    <cfRule type="containsText" dxfId="1654" priority="424" operator="containsText" text="Catastrófico">
      <formula>NOT(ISERROR(SEARCH("Catastrófico",L40)))</formula>
    </cfRule>
    <cfRule type="containsText" dxfId="1653" priority="425" operator="containsText" text="Mayor">
      <formula>NOT(ISERROR(SEARCH("Mayor",L40)))</formula>
    </cfRule>
    <cfRule type="containsText" dxfId="1652" priority="426" operator="containsText" text="Menor">
      <formula>NOT(ISERROR(SEARCH("Menor",L40)))</formula>
    </cfRule>
    <cfRule type="containsText" dxfId="1651" priority="427" operator="containsText" text="Leve">
      <formula>NOT(ISERROR(SEARCH("Leve",L40)))</formula>
    </cfRule>
  </conditionalFormatting>
  <conditionalFormatting sqref="K45:L45">
    <cfRule type="containsText" dxfId="1650" priority="418" operator="containsText" text="3- Moderado">
      <formula>NOT(ISERROR(SEARCH("3- Moderado",K45)))</formula>
    </cfRule>
    <cfRule type="containsText" dxfId="1649" priority="419" operator="containsText" text="6- Moderado">
      <formula>NOT(ISERROR(SEARCH("6- Moderado",K45)))</formula>
    </cfRule>
    <cfRule type="containsText" dxfId="1648" priority="420" operator="containsText" text="4- Moderado">
      <formula>NOT(ISERROR(SEARCH("4- Moderado",K45)))</formula>
    </cfRule>
    <cfRule type="containsText" dxfId="1647" priority="421" operator="containsText" text="3- Bajo">
      <formula>NOT(ISERROR(SEARCH("3- Bajo",K45)))</formula>
    </cfRule>
    <cfRule type="containsText" dxfId="1646" priority="422" operator="containsText" text="4- Bajo">
      <formula>NOT(ISERROR(SEARCH("4- Bajo",K45)))</formula>
    </cfRule>
    <cfRule type="containsText" dxfId="1645" priority="423" operator="containsText" text="1- Bajo">
      <formula>NOT(ISERROR(SEARCH("1- Bajo",K45)))</formula>
    </cfRule>
  </conditionalFormatting>
  <conditionalFormatting sqref="H45:I45">
    <cfRule type="containsText" dxfId="1644" priority="412" operator="containsText" text="3- Moderado">
      <formula>NOT(ISERROR(SEARCH("3- Moderado",H45)))</formula>
    </cfRule>
    <cfRule type="containsText" dxfId="1643" priority="413" operator="containsText" text="6- Moderado">
      <formula>NOT(ISERROR(SEARCH("6- Moderado",H45)))</formula>
    </cfRule>
    <cfRule type="containsText" dxfId="1642" priority="414" operator="containsText" text="4- Moderado">
      <formula>NOT(ISERROR(SEARCH("4- Moderado",H45)))</formula>
    </cfRule>
    <cfRule type="containsText" dxfId="1641" priority="415" operator="containsText" text="3- Bajo">
      <formula>NOT(ISERROR(SEARCH("3- Bajo",H45)))</formula>
    </cfRule>
    <cfRule type="containsText" dxfId="1640" priority="416" operator="containsText" text="4- Bajo">
      <formula>NOT(ISERROR(SEARCH("4- Bajo",H45)))</formula>
    </cfRule>
    <cfRule type="containsText" dxfId="1639" priority="417" operator="containsText" text="1- Bajo">
      <formula>NOT(ISERROR(SEARCH("1- Bajo",H45)))</formula>
    </cfRule>
  </conditionalFormatting>
  <conditionalFormatting sqref="A45 C45 E45">
    <cfRule type="containsText" dxfId="1638" priority="406" operator="containsText" text="3- Moderado">
      <formula>NOT(ISERROR(SEARCH("3- Moderado",A45)))</formula>
    </cfRule>
    <cfRule type="containsText" dxfId="1637" priority="407" operator="containsText" text="6- Moderado">
      <formula>NOT(ISERROR(SEARCH("6- Moderado",A45)))</formula>
    </cfRule>
    <cfRule type="containsText" dxfId="1636" priority="408" operator="containsText" text="4- Moderado">
      <formula>NOT(ISERROR(SEARCH("4- Moderado",A45)))</formula>
    </cfRule>
    <cfRule type="containsText" dxfId="1635" priority="409" operator="containsText" text="3- Bajo">
      <formula>NOT(ISERROR(SEARCH("3- Bajo",A45)))</formula>
    </cfRule>
    <cfRule type="containsText" dxfId="1634" priority="410" operator="containsText" text="4- Bajo">
      <formula>NOT(ISERROR(SEARCH("4- Bajo",A45)))</formula>
    </cfRule>
    <cfRule type="containsText" dxfId="1633" priority="411" operator="containsText" text="1- Bajo">
      <formula>NOT(ISERROR(SEARCH("1- Bajo",A45)))</formula>
    </cfRule>
  </conditionalFormatting>
  <conditionalFormatting sqref="F45:G45">
    <cfRule type="containsText" dxfId="1632" priority="400" operator="containsText" text="3- Moderado">
      <formula>NOT(ISERROR(SEARCH("3- Moderado",F45)))</formula>
    </cfRule>
    <cfRule type="containsText" dxfId="1631" priority="401" operator="containsText" text="6- Moderado">
      <formula>NOT(ISERROR(SEARCH("6- Moderado",F45)))</formula>
    </cfRule>
    <cfRule type="containsText" dxfId="1630" priority="402" operator="containsText" text="4- Moderado">
      <formula>NOT(ISERROR(SEARCH("4- Moderado",F45)))</formula>
    </cfRule>
    <cfRule type="containsText" dxfId="1629" priority="403" operator="containsText" text="3- Bajo">
      <formula>NOT(ISERROR(SEARCH("3- Bajo",F45)))</formula>
    </cfRule>
    <cfRule type="containsText" dxfId="1628" priority="404" operator="containsText" text="4- Bajo">
      <formula>NOT(ISERROR(SEARCH("4- Bajo",F45)))</formula>
    </cfRule>
    <cfRule type="containsText" dxfId="1627" priority="405" operator="containsText" text="1- Bajo">
      <formula>NOT(ISERROR(SEARCH("1- Bajo",F45)))</formula>
    </cfRule>
  </conditionalFormatting>
  <conditionalFormatting sqref="J45:J49">
    <cfRule type="containsText" dxfId="1626" priority="395" operator="containsText" text="Bajo">
      <formula>NOT(ISERROR(SEARCH("Bajo",J45)))</formula>
    </cfRule>
    <cfRule type="containsText" dxfId="1625" priority="396" operator="containsText" text="Moderado">
      <formula>NOT(ISERROR(SEARCH("Moderado",J45)))</formula>
    </cfRule>
    <cfRule type="containsText" dxfId="1624" priority="397" operator="containsText" text="Alto">
      <formula>NOT(ISERROR(SEARCH("Alto",J45)))</formula>
    </cfRule>
    <cfRule type="containsText" dxfId="1623" priority="398" operator="containsText" text="Extremo">
      <formula>NOT(ISERROR(SEARCH("Extremo",J45)))</formula>
    </cfRule>
    <cfRule type="colorScale" priority="399">
      <colorScale>
        <cfvo type="min"/>
        <cfvo type="max"/>
        <color rgb="FFFF7128"/>
        <color rgb="FFFFEF9C"/>
      </colorScale>
    </cfRule>
  </conditionalFormatting>
  <conditionalFormatting sqref="M45:M49">
    <cfRule type="containsText" dxfId="1622" priority="370" operator="containsText" text="Moderado">
      <formula>NOT(ISERROR(SEARCH("Moderado",M45)))</formula>
    </cfRule>
    <cfRule type="containsText" dxfId="1621" priority="390" operator="containsText" text="Bajo">
      <formula>NOT(ISERROR(SEARCH("Bajo",M45)))</formula>
    </cfRule>
    <cfRule type="containsText" dxfId="1620" priority="391" operator="containsText" text="Moderado">
      <formula>NOT(ISERROR(SEARCH("Moderado",M45)))</formula>
    </cfRule>
    <cfRule type="containsText" dxfId="1619" priority="392" operator="containsText" text="Alto">
      <formula>NOT(ISERROR(SEARCH("Alto",M45)))</formula>
    </cfRule>
    <cfRule type="containsText" dxfId="1618" priority="393" operator="containsText" text="Extremo">
      <formula>NOT(ISERROR(SEARCH("Extremo",M45)))</formula>
    </cfRule>
    <cfRule type="colorScale" priority="394">
      <colorScale>
        <cfvo type="min"/>
        <cfvo type="max"/>
        <color rgb="FFFF7128"/>
        <color rgb="FFFFEF9C"/>
      </colorScale>
    </cfRule>
  </conditionalFormatting>
  <conditionalFormatting sqref="N45">
    <cfRule type="containsText" dxfId="1617" priority="384" operator="containsText" text="3- Moderado">
      <formula>NOT(ISERROR(SEARCH("3- Moderado",N45)))</formula>
    </cfRule>
    <cfRule type="containsText" dxfId="1616" priority="385" operator="containsText" text="6- Moderado">
      <formula>NOT(ISERROR(SEARCH("6- Moderado",N45)))</formula>
    </cfRule>
    <cfRule type="containsText" dxfId="1615" priority="386" operator="containsText" text="4- Moderado">
      <formula>NOT(ISERROR(SEARCH("4- Moderado",N45)))</formula>
    </cfRule>
    <cfRule type="containsText" dxfId="1614" priority="387" operator="containsText" text="3- Bajo">
      <formula>NOT(ISERROR(SEARCH("3- Bajo",N45)))</formula>
    </cfRule>
    <cfRule type="containsText" dxfId="1613" priority="388" operator="containsText" text="4- Bajo">
      <formula>NOT(ISERROR(SEARCH("4- Bajo",N45)))</formula>
    </cfRule>
    <cfRule type="containsText" dxfId="1612" priority="389" operator="containsText" text="1- Bajo">
      <formula>NOT(ISERROR(SEARCH("1- Bajo",N45)))</formula>
    </cfRule>
  </conditionalFormatting>
  <conditionalFormatting sqref="H45:H49">
    <cfRule type="containsText" dxfId="1611" priority="371" operator="containsText" text="Muy Alta">
      <formula>NOT(ISERROR(SEARCH("Muy Alta",H45)))</formula>
    </cfRule>
    <cfRule type="containsText" dxfId="1610" priority="372" operator="containsText" text="Alta">
      <formula>NOT(ISERROR(SEARCH("Alta",H45)))</formula>
    </cfRule>
    <cfRule type="containsText" dxfId="1609" priority="373" operator="containsText" text="Muy Alta">
      <formula>NOT(ISERROR(SEARCH("Muy Alta",H45)))</formula>
    </cfRule>
    <cfRule type="containsText" dxfId="1608" priority="378" operator="containsText" text="Muy Baja">
      <formula>NOT(ISERROR(SEARCH("Muy Baja",H45)))</formula>
    </cfRule>
    <cfRule type="containsText" dxfId="1607" priority="379" operator="containsText" text="Baja">
      <formula>NOT(ISERROR(SEARCH("Baja",H45)))</formula>
    </cfRule>
    <cfRule type="containsText" dxfId="1606" priority="380" operator="containsText" text="Media">
      <formula>NOT(ISERROR(SEARCH("Media",H45)))</formula>
    </cfRule>
    <cfRule type="containsText" dxfId="1605" priority="381" operator="containsText" text="Alta">
      <formula>NOT(ISERROR(SEARCH("Alta",H45)))</formula>
    </cfRule>
    <cfRule type="containsText" dxfId="1604" priority="383" operator="containsText" text="Muy Alta">
      <formula>NOT(ISERROR(SEARCH("Muy Alta",H45)))</formula>
    </cfRule>
  </conditionalFormatting>
  <conditionalFormatting sqref="I45:I49">
    <cfRule type="containsText" dxfId="1603" priority="374" operator="containsText" text="Catastrófico">
      <formula>NOT(ISERROR(SEARCH("Catastrófico",I45)))</formula>
    </cfRule>
    <cfRule type="containsText" dxfId="1602" priority="375" operator="containsText" text="Mayor">
      <formula>NOT(ISERROR(SEARCH("Mayor",I45)))</formula>
    </cfRule>
    <cfRule type="containsText" dxfId="1601" priority="376" operator="containsText" text="Menor">
      <formula>NOT(ISERROR(SEARCH("Menor",I45)))</formula>
    </cfRule>
    <cfRule type="containsText" dxfId="1600" priority="377" operator="containsText" text="Leve">
      <formula>NOT(ISERROR(SEARCH("Leve",I45)))</formula>
    </cfRule>
    <cfRule type="containsText" dxfId="1599" priority="382" operator="containsText" text="Moderado">
      <formula>NOT(ISERROR(SEARCH("Moderado",I45)))</formula>
    </cfRule>
  </conditionalFormatting>
  <conditionalFormatting sqref="K45:K49">
    <cfRule type="containsText" dxfId="1598" priority="369" operator="containsText" text="Media">
      <formula>NOT(ISERROR(SEARCH("Media",K45)))</formula>
    </cfRule>
  </conditionalFormatting>
  <conditionalFormatting sqref="L45:L49">
    <cfRule type="containsText" dxfId="1597" priority="368" operator="containsText" text="Moderado">
      <formula>NOT(ISERROR(SEARCH("Moderado",L45)))</formula>
    </cfRule>
  </conditionalFormatting>
  <conditionalFormatting sqref="J45:J49">
    <cfRule type="containsText" dxfId="1596" priority="367" operator="containsText" text="Moderado">
      <formula>NOT(ISERROR(SEARCH("Moderado",J45)))</formula>
    </cfRule>
  </conditionalFormatting>
  <conditionalFormatting sqref="J45:J49">
    <cfRule type="containsText" dxfId="1595" priority="365" operator="containsText" text="Bajo">
      <formula>NOT(ISERROR(SEARCH("Bajo",J45)))</formula>
    </cfRule>
    <cfRule type="containsText" dxfId="1594" priority="366" operator="containsText" text="Extremo">
      <formula>NOT(ISERROR(SEARCH("Extremo",J45)))</formula>
    </cfRule>
  </conditionalFormatting>
  <conditionalFormatting sqref="K45:K49">
    <cfRule type="containsText" dxfId="1593" priority="363" operator="containsText" text="Baja">
      <formula>NOT(ISERROR(SEARCH("Baja",K45)))</formula>
    </cfRule>
    <cfRule type="containsText" dxfId="1592" priority="364" operator="containsText" text="Muy Baja">
      <formula>NOT(ISERROR(SEARCH("Muy Baja",K45)))</formula>
    </cfRule>
  </conditionalFormatting>
  <conditionalFormatting sqref="K45:K49">
    <cfRule type="containsText" dxfId="1591" priority="361" operator="containsText" text="Muy Alta">
      <formula>NOT(ISERROR(SEARCH("Muy Alta",K45)))</formula>
    </cfRule>
    <cfRule type="containsText" dxfId="1590" priority="362" operator="containsText" text="Alta">
      <formula>NOT(ISERROR(SEARCH("Alta",K45)))</formula>
    </cfRule>
  </conditionalFormatting>
  <conditionalFormatting sqref="L45:L49">
    <cfRule type="containsText" dxfId="1589" priority="357" operator="containsText" text="Catastrófico">
      <formula>NOT(ISERROR(SEARCH("Catastrófico",L45)))</formula>
    </cfRule>
    <cfRule type="containsText" dxfId="1588" priority="358" operator="containsText" text="Mayor">
      <formula>NOT(ISERROR(SEARCH("Mayor",L45)))</formula>
    </cfRule>
    <cfRule type="containsText" dxfId="1587" priority="359" operator="containsText" text="Menor">
      <formula>NOT(ISERROR(SEARCH("Menor",L45)))</formula>
    </cfRule>
    <cfRule type="containsText" dxfId="1586" priority="360" operator="containsText" text="Leve">
      <formula>NOT(ISERROR(SEARCH("Leve",L45)))</formula>
    </cfRule>
  </conditionalFormatting>
  <conditionalFormatting sqref="K50:L50">
    <cfRule type="containsText" dxfId="1585" priority="351" operator="containsText" text="3- Moderado">
      <formula>NOT(ISERROR(SEARCH("3- Moderado",K50)))</formula>
    </cfRule>
    <cfRule type="containsText" dxfId="1584" priority="352" operator="containsText" text="6- Moderado">
      <formula>NOT(ISERROR(SEARCH("6- Moderado",K50)))</formula>
    </cfRule>
    <cfRule type="containsText" dxfId="1583" priority="353" operator="containsText" text="4- Moderado">
      <formula>NOT(ISERROR(SEARCH("4- Moderado",K50)))</formula>
    </cfRule>
    <cfRule type="containsText" dxfId="1582" priority="354" operator="containsText" text="3- Bajo">
      <formula>NOT(ISERROR(SEARCH("3- Bajo",K50)))</formula>
    </cfRule>
    <cfRule type="containsText" dxfId="1581" priority="355" operator="containsText" text="4- Bajo">
      <formula>NOT(ISERROR(SEARCH("4- Bajo",K50)))</formula>
    </cfRule>
    <cfRule type="containsText" dxfId="1580" priority="356" operator="containsText" text="1- Bajo">
      <formula>NOT(ISERROR(SEARCH("1- Bajo",K50)))</formula>
    </cfRule>
  </conditionalFormatting>
  <conditionalFormatting sqref="H50:I50">
    <cfRule type="containsText" dxfId="1579" priority="345" operator="containsText" text="3- Moderado">
      <formula>NOT(ISERROR(SEARCH("3- Moderado",H50)))</formula>
    </cfRule>
    <cfRule type="containsText" dxfId="1578" priority="346" operator="containsText" text="6- Moderado">
      <formula>NOT(ISERROR(SEARCH("6- Moderado",H50)))</formula>
    </cfRule>
    <cfRule type="containsText" dxfId="1577" priority="347" operator="containsText" text="4- Moderado">
      <formula>NOT(ISERROR(SEARCH("4- Moderado",H50)))</formula>
    </cfRule>
    <cfRule type="containsText" dxfId="1576" priority="348" operator="containsText" text="3- Bajo">
      <formula>NOT(ISERROR(SEARCH("3- Bajo",H50)))</formula>
    </cfRule>
    <cfRule type="containsText" dxfId="1575" priority="349" operator="containsText" text="4- Bajo">
      <formula>NOT(ISERROR(SEARCH("4- Bajo",H50)))</formula>
    </cfRule>
    <cfRule type="containsText" dxfId="1574" priority="350" operator="containsText" text="1- Bajo">
      <formula>NOT(ISERROR(SEARCH("1- Bajo",H50)))</formula>
    </cfRule>
  </conditionalFormatting>
  <conditionalFormatting sqref="A50 C50 E50">
    <cfRule type="containsText" dxfId="1573" priority="339" operator="containsText" text="3- Moderado">
      <formula>NOT(ISERROR(SEARCH("3- Moderado",A50)))</formula>
    </cfRule>
    <cfRule type="containsText" dxfId="1572" priority="340" operator="containsText" text="6- Moderado">
      <formula>NOT(ISERROR(SEARCH("6- Moderado",A50)))</formula>
    </cfRule>
    <cfRule type="containsText" dxfId="1571" priority="341" operator="containsText" text="4- Moderado">
      <formula>NOT(ISERROR(SEARCH("4- Moderado",A50)))</formula>
    </cfRule>
    <cfRule type="containsText" dxfId="1570" priority="342" operator="containsText" text="3- Bajo">
      <formula>NOT(ISERROR(SEARCH("3- Bajo",A50)))</formula>
    </cfRule>
    <cfRule type="containsText" dxfId="1569" priority="343" operator="containsText" text="4- Bajo">
      <formula>NOT(ISERROR(SEARCH("4- Bajo",A50)))</formula>
    </cfRule>
    <cfRule type="containsText" dxfId="1568" priority="344" operator="containsText" text="1- Bajo">
      <formula>NOT(ISERROR(SEARCH("1- Bajo",A50)))</formula>
    </cfRule>
  </conditionalFormatting>
  <conditionalFormatting sqref="F50:G50">
    <cfRule type="containsText" dxfId="1567" priority="333" operator="containsText" text="3- Moderado">
      <formula>NOT(ISERROR(SEARCH("3- Moderado",F50)))</formula>
    </cfRule>
    <cfRule type="containsText" dxfId="1566" priority="334" operator="containsText" text="6- Moderado">
      <formula>NOT(ISERROR(SEARCH("6- Moderado",F50)))</formula>
    </cfRule>
    <cfRule type="containsText" dxfId="1565" priority="335" operator="containsText" text="4- Moderado">
      <formula>NOT(ISERROR(SEARCH("4- Moderado",F50)))</formula>
    </cfRule>
    <cfRule type="containsText" dxfId="1564" priority="336" operator="containsText" text="3- Bajo">
      <formula>NOT(ISERROR(SEARCH("3- Bajo",F50)))</formula>
    </cfRule>
    <cfRule type="containsText" dxfId="1563" priority="337" operator="containsText" text="4- Bajo">
      <formula>NOT(ISERROR(SEARCH("4- Bajo",F50)))</formula>
    </cfRule>
    <cfRule type="containsText" dxfId="1562" priority="338" operator="containsText" text="1- Bajo">
      <formula>NOT(ISERROR(SEARCH("1- Bajo",F50)))</formula>
    </cfRule>
  </conditionalFormatting>
  <conditionalFormatting sqref="J50:J54">
    <cfRule type="containsText" dxfId="1561" priority="328" operator="containsText" text="Bajo">
      <formula>NOT(ISERROR(SEARCH("Bajo",J50)))</formula>
    </cfRule>
    <cfRule type="containsText" dxfId="1560" priority="329" operator="containsText" text="Moderado">
      <formula>NOT(ISERROR(SEARCH("Moderado",J50)))</formula>
    </cfRule>
    <cfRule type="containsText" dxfId="1559" priority="330" operator="containsText" text="Alto">
      <formula>NOT(ISERROR(SEARCH("Alto",J50)))</formula>
    </cfRule>
    <cfRule type="containsText" dxfId="1558" priority="331" operator="containsText" text="Extremo">
      <formula>NOT(ISERROR(SEARCH("Extremo",J50)))</formula>
    </cfRule>
    <cfRule type="colorScale" priority="332">
      <colorScale>
        <cfvo type="min"/>
        <cfvo type="max"/>
        <color rgb="FFFF7128"/>
        <color rgb="FFFFEF9C"/>
      </colorScale>
    </cfRule>
  </conditionalFormatting>
  <conditionalFormatting sqref="M50:M54">
    <cfRule type="containsText" dxfId="1557" priority="303" operator="containsText" text="Moderado">
      <formula>NOT(ISERROR(SEARCH("Moderado",M50)))</formula>
    </cfRule>
    <cfRule type="containsText" dxfId="1556" priority="323" operator="containsText" text="Bajo">
      <formula>NOT(ISERROR(SEARCH("Bajo",M50)))</formula>
    </cfRule>
    <cfRule type="containsText" dxfId="1555" priority="324" operator="containsText" text="Moderado">
      <formula>NOT(ISERROR(SEARCH("Moderado",M50)))</formula>
    </cfRule>
    <cfRule type="containsText" dxfId="1554" priority="325" operator="containsText" text="Alto">
      <formula>NOT(ISERROR(SEARCH("Alto",M50)))</formula>
    </cfRule>
    <cfRule type="containsText" dxfId="1553" priority="326" operator="containsText" text="Extremo">
      <formula>NOT(ISERROR(SEARCH("Extremo",M50)))</formula>
    </cfRule>
    <cfRule type="colorScale" priority="327">
      <colorScale>
        <cfvo type="min"/>
        <cfvo type="max"/>
        <color rgb="FFFF7128"/>
        <color rgb="FFFFEF9C"/>
      </colorScale>
    </cfRule>
  </conditionalFormatting>
  <conditionalFormatting sqref="N50">
    <cfRule type="containsText" dxfId="1552" priority="317" operator="containsText" text="3- Moderado">
      <formula>NOT(ISERROR(SEARCH("3- Moderado",N50)))</formula>
    </cfRule>
    <cfRule type="containsText" dxfId="1551" priority="318" operator="containsText" text="6- Moderado">
      <formula>NOT(ISERROR(SEARCH("6- Moderado",N50)))</formula>
    </cfRule>
    <cfRule type="containsText" dxfId="1550" priority="319" operator="containsText" text="4- Moderado">
      <formula>NOT(ISERROR(SEARCH("4- Moderado",N50)))</formula>
    </cfRule>
    <cfRule type="containsText" dxfId="1549" priority="320" operator="containsText" text="3- Bajo">
      <formula>NOT(ISERROR(SEARCH("3- Bajo",N50)))</formula>
    </cfRule>
    <cfRule type="containsText" dxfId="1548" priority="321" operator="containsText" text="4- Bajo">
      <formula>NOT(ISERROR(SEARCH("4- Bajo",N50)))</formula>
    </cfRule>
    <cfRule type="containsText" dxfId="1547" priority="322" operator="containsText" text="1- Bajo">
      <formula>NOT(ISERROR(SEARCH("1- Bajo",N50)))</formula>
    </cfRule>
  </conditionalFormatting>
  <conditionalFormatting sqref="H50:H54">
    <cfRule type="containsText" dxfId="1546" priority="304" operator="containsText" text="Muy Alta">
      <formula>NOT(ISERROR(SEARCH("Muy Alta",H50)))</formula>
    </cfRule>
    <cfRule type="containsText" dxfId="1545" priority="305" operator="containsText" text="Alta">
      <formula>NOT(ISERROR(SEARCH("Alta",H50)))</formula>
    </cfRule>
    <cfRule type="containsText" dxfId="1544" priority="306" operator="containsText" text="Muy Alta">
      <formula>NOT(ISERROR(SEARCH("Muy Alta",H50)))</formula>
    </cfRule>
    <cfRule type="containsText" dxfId="1543" priority="311" operator="containsText" text="Muy Baja">
      <formula>NOT(ISERROR(SEARCH("Muy Baja",H50)))</formula>
    </cfRule>
    <cfRule type="containsText" dxfId="1542" priority="312" operator="containsText" text="Baja">
      <formula>NOT(ISERROR(SEARCH("Baja",H50)))</formula>
    </cfRule>
    <cfRule type="containsText" dxfId="1541" priority="313" operator="containsText" text="Media">
      <formula>NOT(ISERROR(SEARCH("Media",H50)))</formula>
    </cfRule>
    <cfRule type="containsText" dxfId="1540" priority="314" operator="containsText" text="Alta">
      <formula>NOT(ISERROR(SEARCH("Alta",H50)))</formula>
    </cfRule>
    <cfRule type="containsText" dxfId="1539" priority="316" operator="containsText" text="Muy Alta">
      <formula>NOT(ISERROR(SEARCH("Muy Alta",H50)))</formula>
    </cfRule>
  </conditionalFormatting>
  <conditionalFormatting sqref="I50:I54">
    <cfRule type="containsText" dxfId="1538" priority="307" operator="containsText" text="Catastrófico">
      <formula>NOT(ISERROR(SEARCH("Catastrófico",I50)))</formula>
    </cfRule>
    <cfRule type="containsText" dxfId="1537" priority="308" operator="containsText" text="Mayor">
      <formula>NOT(ISERROR(SEARCH("Mayor",I50)))</formula>
    </cfRule>
    <cfRule type="containsText" dxfId="1536" priority="309" operator="containsText" text="Menor">
      <formula>NOT(ISERROR(SEARCH("Menor",I50)))</formula>
    </cfRule>
    <cfRule type="containsText" dxfId="1535" priority="310" operator="containsText" text="Leve">
      <formula>NOT(ISERROR(SEARCH("Leve",I50)))</formula>
    </cfRule>
    <cfRule type="containsText" dxfId="1534" priority="315" operator="containsText" text="Moderado">
      <formula>NOT(ISERROR(SEARCH("Moderado",I50)))</formula>
    </cfRule>
  </conditionalFormatting>
  <conditionalFormatting sqref="K50:K54">
    <cfRule type="containsText" dxfId="1533" priority="302" operator="containsText" text="Media">
      <formula>NOT(ISERROR(SEARCH("Media",K50)))</formula>
    </cfRule>
  </conditionalFormatting>
  <conditionalFormatting sqref="L50:L54">
    <cfRule type="containsText" dxfId="1532" priority="301" operator="containsText" text="Moderado">
      <formula>NOT(ISERROR(SEARCH("Moderado",L50)))</formula>
    </cfRule>
  </conditionalFormatting>
  <conditionalFormatting sqref="J50:J54">
    <cfRule type="containsText" dxfId="1531" priority="300" operator="containsText" text="Moderado">
      <formula>NOT(ISERROR(SEARCH("Moderado",J50)))</formula>
    </cfRule>
  </conditionalFormatting>
  <conditionalFormatting sqref="J50:J54">
    <cfRule type="containsText" dxfId="1530" priority="298" operator="containsText" text="Bajo">
      <formula>NOT(ISERROR(SEARCH("Bajo",J50)))</formula>
    </cfRule>
    <cfRule type="containsText" dxfId="1529" priority="299" operator="containsText" text="Extremo">
      <formula>NOT(ISERROR(SEARCH("Extremo",J50)))</formula>
    </cfRule>
  </conditionalFormatting>
  <conditionalFormatting sqref="K50:K54">
    <cfRule type="containsText" dxfId="1528" priority="296" operator="containsText" text="Baja">
      <formula>NOT(ISERROR(SEARCH("Baja",K50)))</formula>
    </cfRule>
    <cfRule type="containsText" dxfId="1527" priority="297" operator="containsText" text="Muy Baja">
      <formula>NOT(ISERROR(SEARCH("Muy Baja",K50)))</formula>
    </cfRule>
  </conditionalFormatting>
  <conditionalFormatting sqref="K50:K54">
    <cfRule type="containsText" dxfId="1526" priority="294" operator="containsText" text="Muy Alta">
      <formula>NOT(ISERROR(SEARCH("Muy Alta",K50)))</formula>
    </cfRule>
    <cfRule type="containsText" dxfId="1525" priority="295" operator="containsText" text="Alta">
      <formula>NOT(ISERROR(SEARCH("Alta",K50)))</formula>
    </cfRule>
  </conditionalFormatting>
  <conditionalFormatting sqref="L50:L54">
    <cfRule type="containsText" dxfId="1524" priority="290" operator="containsText" text="Catastrófico">
      <formula>NOT(ISERROR(SEARCH("Catastrófico",L50)))</formula>
    </cfRule>
    <cfRule type="containsText" dxfId="1523" priority="291" operator="containsText" text="Mayor">
      <formula>NOT(ISERROR(SEARCH("Mayor",L50)))</formula>
    </cfRule>
    <cfRule type="containsText" dxfId="1522" priority="292" operator="containsText" text="Menor">
      <formula>NOT(ISERROR(SEARCH("Menor",L50)))</formula>
    </cfRule>
    <cfRule type="containsText" dxfId="1521" priority="293" operator="containsText" text="Leve">
      <formula>NOT(ISERROR(SEARCH("Leve",L50)))</formula>
    </cfRule>
  </conditionalFormatting>
  <conditionalFormatting sqref="K55:L55">
    <cfRule type="containsText" dxfId="1520" priority="284" operator="containsText" text="3- Moderado">
      <formula>NOT(ISERROR(SEARCH("3- Moderado",K55)))</formula>
    </cfRule>
    <cfRule type="containsText" dxfId="1519" priority="285" operator="containsText" text="6- Moderado">
      <formula>NOT(ISERROR(SEARCH("6- Moderado",K55)))</formula>
    </cfRule>
    <cfRule type="containsText" dxfId="1518" priority="286" operator="containsText" text="4- Moderado">
      <formula>NOT(ISERROR(SEARCH("4- Moderado",K55)))</formula>
    </cfRule>
    <cfRule type="containsText" dxfId="1517" priority="287" operator="containsText" text="3- Bajo">
      <formula>NOT(ISERROR(SEARCH("3- Bajo",K55)))</formula>
    </cfRule>
    <cfRule type="containsText" dxfId="1516" priority="288" operator="containsText" text="4- Bajo">
      <formula>NOT(ISERROR(SEARCH("4- Bajo",K55)))</formula>
    </cfRule>
    <cfRule type="containsText" dxfId="1515" priority="289" operator="containsText" text="1- Bajo">
      <formula>NOT(ISERROR(SEARCH("1- Bajo",K55)))</formula>
    </cfRule>
  </conditionalFormatting>
  <conditionalFormatting sqref="H55:I55">
    <cfRule type="containsText" dxfId="1514" priority="278" operator="containsText" text="3- Moderado">
      <formula>NOT(ISERROR(SEARCH("3- Moderado",H55)))</formula>
    </cfRule>
    <cfRule type="containsText" dxfId="1513" priority="279" operator="containsText" text="6- Moderado">
      <formula>NOT(ISERROR(SEARCH("6- Moderado",H55)))</formula>
    </cfRule>
    <cfRule type="containsText" dxfId="1512" priority="280" operator="containsText" text="4- Moderado">
      <formula>NOT(ISERROR(SEARCH("4- Moderado",H55)))</formula>
    </cfRule>
    <cfRule type="containsText" dxfId="1511" priority="281" operator="containsText" text="3- Bajo">
      <formula>NOT(ISERROR(SEARCH("3- Bajo",H55)))</formula>
    </cfRule>
    <cfRule type="containsText" dxfId="1510" priority="282" operator="containsText" text="4- Bajo">
      <formula>NOT(ISERROR(SEARCH("4- Bajo",H55)))</formula>
    </cfRule>
    <cfRule type="containsText" dxfId="1509" priority="283" operator="containsText" text="1- Bajo">
      <formula>NOT(ISERROR(SEARCH("1- Bajo",H55)))</formula>
    </cfRule>
  </conditionalFormatting>
  <conditionalFormatting sqref="A55 C55 E55">
    <cfRule type="containsText" dxfId="1508" priority="272" operator="containsText" text="3- Moderado">
      <formula>NOT(ISERROR(SEARCH("3- Moderado",A55)))</formula>
    </cfRule>
    <cfRule type="containsText" dxfId="1507" priority="273" operator="containsText" text="6- Moderado">
      <formula>NOT(ISERROR(SEARCH("6- Moderado",A55)))</formula>
    </cfRule>
    <cfRule type="containsText" dxfId="1506" priority="274" operator="containsText" text="4- Moderado">
      <formula>NOT(ISERROR(SEARCH("4- Moderado",A55)))</formula>
    </cfRule>
    <cfRule type="containsText" dxfId="1505" priority="275" operator="containsText" text="3- Bajo">
      <formula>NOT(ISERROR(SEARCH("3- Bajo",A55)))</formula>
    </cfRule>
    <cfRule type="containsText" dxfId="1504" priority="276" operator="containsText" text="4- Bajo">
      <formula>NOT(ISERROR(SEARCH("4- Bajo",A55)))</formula>
    </cfRule>
    <cfRule type="containsText" dxfId="1503" priority="277" operator="containsText" text="1- Bajo">
      <formula>NOT(ISERROR(SEARCH("1- Bajo",A55)))</formula>
    </cfRule>
  </conditionalFormatting>
  <conditionalFormatting sqref="F55:G55">
    <cfRule type="containsText" dxfId="1502" priority="266" operator="containsText" text="3- Moderado">
      <formula>NOT(ISERROR(SEARCH("3- Moderado",F55)))</formula>
    </cfRule>
    <cfRule type="containsText" dxfId="1501" priority="267" operator="containsText" text="6- Moderado">
      <formula>NOT(ISERROR(SEARCH("6- Moderado",F55)))</formula>
    </cfRule>
    <cfRule type="containsText" dxfId="1500" priority="268" operator="containsText" text="4- Moderado">
      <formula>NOT(ISERROR(SEARCH("4- Moderado",F55)))</formula>
    </cfRule>
    <cfRule type="containsText" dxfId="1499" priority="269" operator="containsText" text="3- Bajo">
      <formula>NOT(ISERROR(SEARCH("3- Bajo",F55)))</formula>
    </cfRule>
    <cfRule type="containsText" dxfId="1498" priority="270" operator="containsText" text="4- Bajo">
      <formula>NOT(ISERROR(SEARCH("4- Bajo",F55)))</formula>
    </cfRule>
    <cfRule type="containsText" dxfId="1497" priority="271" operator="containsText" text="1- Bajo">
      <formula>NOT(ISERROR(SEARCH("1- Bajo",F55)))</formula>
    </cfRule>
  </conditionalFormatting>
  <conditionalFormatting sqref="N55">
    <cfRule type="containsText" dxfId="1496" priority="250" operator="containsText" text="3- Moderado">
      <formula>NOT(ISERROR(SEARCH("3- Moderado",N55)))</formula>
    </cfRule>
    <cfRule type="containsText" dxfId="1495" priority="251" operator="containsText" text="6- Moderado">
      <formula>NOT(ISERROR(SEARCH("6- Moderado",N55)))</formula>
    </cfRule>
    <cfRule type="containsText" dxfId="1494" priority="252" operator="containsText" text="4- Moderado">
      <formula>NOT(ISERROR(SEARCH("4- Moderado",N55)))</formula>
    </cfRule>
    <cfRule type="containsText" dxfId="1493" priority="253" operator="containsText" text="3- Bajo">
      <formula>NOT(ISERROR(SEARCH("3- Bajo",N55)))</formula>
    </cfRule>
    <cfRule type="containsText" dxfId="1492" priority="254" operator="containsText" text="4- Bajo">
      <formula>NOT(ISERROR(SEARCH("4- Bajo",N55)))</formula>
    </cfRule>
    <cfRule type="containsText" dxfId="1491" priority="255" operator="containsText" text="1- Bajo">
      <formula>NOT(ISERROR(SEARCH("1- Bajo",N55)))</formula>
    </cfRule>
  </conditionalFormatting>
  <conditionalFormatting sqref="H55:H59">
    <cfRule type="containsText" dxfId="1490" priority="237" operator="containsText" text="Muy Alta">
      <formula>NOT(ISERROR(SEARCH("Muy Alta",H55)))</formula>
    </cfRule>
    <cfRule type="containsText" dxfId="1489" priority="238" operator="containsText" text="Alta">
      <formula>NOT(ISERROR(SEARCH("Alta",H55)))</formula>
    </cfRule>
    <cfRule type="containsText" dxfId="1488" priority="239" operator="containsText" text="Muy Alta">
      <formula>NOT(ISERROR(SEARCH("Muy Alta",H55)))</formula>
    </cfRule>
    <cfRule type="containsText" dxfId="1487" priority="244" operator="containsText" text="Muy Baja">
      <formula>NOT(ISERROR(SEARCH("Muy Baja",H55)))</formula>
    </cfRule>
    <cfRule type="containsText" dxfId="1486" priority="245" operator="containsText" text="Baja">
      <formula>NOT(ISERROR(SEARCH("Baja",H55)))</formula>
    </cfRule>
    <cfRule type="containsText" dxfId="1485" priority="246" operator="containsText" text="Media">
      <formula>NOT(ISERROR(SEARCH("Media",H55)))</formula>
    </cfRule>
    <cfRule type="containsText" dxfId="1484" priority="247" operator="containsText" text="Alta">
      <formula>NOT(ISERROR(SEARCH("Alta",H55)))</formula>
    </cfRule>
    <cfRule type="containsText" dxfId="1483" priority="249" operator="containsText" text="Muy Alta">
      <formula>NOT(ISERROR(SEARCH("Muy Alta",H55)))</formula>
    </cfRule>
  </conditionalFormatting>
  <conditionalFormatting sqref="I55:I59">
    <cfRule type="containsText" dxfId="1482" priority="240" operator="containsText" text="Catastrófico">
      <formula>NOT(ISERROR(SEARCH("Catastrófico",I55)))</formula>
    </cfRule>
    <cfRule type="containsText" dxfId="1481" priority="241" operator="containsText" text="Mayor">
      <formula>NOT(ISERROR(SEARCH("Mayor",I55)))</formula>
    </cfRule>
    <cfRule type="containsText" dxfId="1480" priority="242" operator="containsText" text="Menor">
      <formula>NOT(ISERROR(SEARCH("Menor",I55)))</formula>
    </cfRule>
    <cfRule type="containsText" dxfId="1479" priority="243" operator="containsText" text="Leve">
      <formula>NOT(ISERROR(SEARCH("Leve",I55)))</formula>
    </cfRule>
    <cfRule type="containsText" dxfId="1478" priority="248" operator="containsText" text="Moderado">
      <formula>NOT(ISERROR(SEARCH("Moderado",I55)))</formula>
    </cfRule>
  </conditionalFormatting>
  <conditionalFormatting sqref="K55:K59">
    <cfRule type="containsText" dxfId="1477" priority="235" operator="containsText" text="Media">
      <formula>NOT(ISERROR(SEARCH("Media",K55)))</formula>
    </cfRule>
  </conditionalFormatting>
  <conditionalFormatting sqref="L55:L59">
    <cfRule type="containsText" dxfId="1476" priority="234" operator="containsText" text="Moderado">
      <formula>NOT(ISERROR(SEARCH("Moderado",L55)))</formula>
    </cfRule>
  </conditionalFormatting>
  <conditionalFormatting sqref="J55:J59">
    <cfRule type="containsText" dxfId="1475" priority="233" operator="containsText" text="Moderado">
      <formula>NOT(ISERROR(SEARCH("Moderado",J55)))</formula>
    </cfRule>
  </conditionalFormatting>
  <conditionalFormatting sqref="J55:J59">
    <cfRule type="containsText" dxfId="1474" priority="231" operator="containsText" text="Bajo">
      <formula>NOT(ISERROR(SEARCH("Bajo",J55)))</formula>
    </cfRule>
    <cfRule type="containsText" dxfId="1473" priority="232" operator="containsText" text="Extremo">
      <formula>NOT(ISERROR(SEARCH("Extremo",J55)))</formula>
    </cfRule>
  </conditionalFormatting>
  <conditionalFormatting sqref="K55:K59">
    <cfRule type="containsText" dxfId="1472" priority="229" operator="containsText" text="Baja">
      <formula>NOT(ISERROR(SEARCH("Baja",K55)))</formula>
    </cfRule>
    <cfRule type="containsText" dxfId="1471" priority="230" operator="containsText" text="Muy Baja">
      <formula>NOT(ISERROR(SEARCH("Muy Baja",K55)))</formula>
    </cfRule>
  </conditionalFormatting>
  <conditionalFormatting sqref="K55:K59">
    <cfRule type="containsText" dxfId="1470" priority="227" operator="containsText" text="Muy Alta">
      <formula>NOT(ISERROR(SEARCH("Muy Alta",K55)))</formula>
    </cfRule>
    <cfRule type="containsText" dxfId="1469" priority="228" operator="containsText" text="Alta">
      <formula>NOT(ISERROR(SEARCH("Alta",K55)))</formula>
    </cfRule>
  </conditionalFormatting>
  <conditionalFormatting sqref="L55:L59">
    <cfRule type="containsText" dxfId="1468" priority="223" operator="containsText" text="Catastrófico">
      <formula>NOT(ISERROR(SEARCH("Catastrófico",L55)))</formula>
    </cfRule>
    <cfRule type="containsText" dxfId="1467" priority="224" operator="containsText" text="Mayor">
      <formula>NOT(ISERROR(SEARCH("Mayor",L55)))</formula>
    </cfRule>
    <cfRule type="containsText" dxfId="1466" priority="225" operator="containsText" text="Menor">
      <formula>NOT(ISERROR(SEARCH("Menor",L55)))</formula>
    </cfRule>
    <cfRule type="containsText" dxfId="1465" priority="226" operator="containsText" text="Leve">
      <formula>NOT(ISERROR(SEARCH("Leve",L55)))</formula>
    </cfRule>
  </conditionalFormatting>
  <conditionalFormatting sqref="O12:O13">
    <cfRule type="containsText" dxfId="1464" priority="163" operator="containsText" text="3- Moderado">
      <formula>NOT(ISERROR(SEARCH("3- Moderado",O12)))</formula>
    </cfRule>
    <cfRule type="containsText" dxfId="1463" priority="164" operator="containsText" text="6- Moderado">
      <formula>NOT(ISERROR(SEARCH("6- Moderado",O12)))</formula>
    </cfRule>
    <cfRule type="containsText" dxfId="1462" priority="165" operator="containsText" text="4- Moderado">
      <formula>NOT(ISERROR(SEARCH("4- Moderado",O12)))</formula>
    </cfRule>
    <cfRule type="containsText" dxfId="1461" priority="166" operator="containsText" text="3- Bajo">
      <formula>NOT(ISERROR(SEARCH("3- Bajo",O12)))</formula>
    </cfRule>
    <cfRule type="containsText" dxfId="1460" priority="167" operator="containsText" text="4- Bajo">
      <formula>NOT(ISERROR(SEARCH("4- Bajo",O12)))</formula>
    </cfRule>
    <cfRule type="containsText" dxfId="1459" priority="168" operator="containsText" text="1- Bajo">
      <formula>NOT(ISERROR(SEARCH("1- Bajo",O12)))</formula>
    </cfRule>
  </conditionalFormatting>
  <conditionalFormatting sqref="O24">
    <cfRule type="containsText" dxfId="1458" priority="151" operator="containsText" text="3- Moderado">
      <formula>NOT(ISERROR(SEARCH("3- Moderado",O24)))</formula>
    </cfRule>
    <cfRule type="containsText" dxfId="1457" priority="152" operator="containsText" text="6- Moderado">
      <formula>NOT(ISERROR(SEARCH("6- Moderado",O24)))</formula>
    </cfRule>
    <cfRule type="containsText" dxfId="1456" priority="153" operator="containsText" text="4- Moderado">
      <formula>NOT(ISERROR(SEARCH("4- Moderado",O24)))</formula>
    </cfRule>
    <cfRule type="containsText" dxfId="1455" priority="154" operator="containsText" text="3- Bajo">
      <formula>NOT(ISERROR(SEARCH("3- Bajo",O24)))</formula>
    </cfRule>
    <cfRule type="containsText" dxfId="1454" priority="155" operator="containsText" text="4- Bajo">
      <formula>NOT(ISERROR(SEARCH("4- Bajo",O24)))</formula>
    </cfRule>
    <cfRule type="containsText" dxfId="1453" priority="156" operator="containsText" text="1- Bajo">
      <formula>NOT(ISERROR(SEARCH("1- Bajo",O24)))</formula>
    </cfRule>
  </conditionalFormatting>
  <conditionalFormatting sqref="O28:O29">
    <cfRule type="containsText" dxfId="1452" priority="145" operator="containsText" text="3- Moderado">
      <formula>NOT(ISERROR(SEARCH("3- Moderado",O28)))</formula>
    </cfRule>
    <cfRule type="containsText" dxfId="1451" priority="146" operator="containsText" text="6- Moderado">
      <formula>NOT(ISERROR(SEARCH("6- Moderado",O28)))</formula>
    </cfRule>
    <cfRule type="containsText" dxfId="1450" priority="147" operator="containsText" text="4- Moderado">
      <formula>NOT(ISERROR(SEARCH("4- Moderado",O28)))</formula>
    </cfRule>
    <cfRule type="containsText" dxfId="1449" priority="148" operator="containsText" text="3- Bajo">
      <formula>NOT(ISERROR(SEARCH("3- Bajo",O28)))</formula>
    </cfRule>
    <cfRule type="containsText" dxfId="1448" priority="149" operator="containsText" text="4- Bajo">
      <formula>NOT(ISERROR(SEARCH("4- Bajo",O28)))</formula>
    </cfRule>
    <cfRule type="containsText" dxfId="1447" priority="150" operator="containsText" text="1- Bajo">
      <formula>NOT(ISERROR(SEARCH("1- Bajo",O28)))</formula>
    </cfRule>
  </conditionalFormatting>
  <conditionalFormatting sqref="O45:O47">
    <cfRule type="containsText" dxfId="1446" priority="121" operator="containsText" text="3- Moderado">
      <formula>NOT(ISERROR(SEARCH("3- Moderado",O45)))</formula>
    </cfRule>
    <cfRule type="containsText" dxfId="1445" priority="122" operator="containsText" text="6- Moderado">
      <formula>NOT(ISERROR(SEARCH("6- Moderado",O45)))</formula>
    </cfRule>
    <cfRule type="containsText" dxfId="1444" priority="123" operator="containsText" text="4- Moderado">
      <formula>NOT(ISERROR(SEARCH("4- Moderado",O45)))</formula>
    </cfRule>
    <cfRule type="containsText" dxfId="1443" priority="124" operator="containsText" text="3- Bajo">
      <formula>NOT(ISERROR(SEARCH("3- Bajo",O45)))</formula>
    </cfRule>
    <cfRule type="containsText" dxfId="1442" priority="125" operator="containsText" text="4- Bajo">
      <formula>NOT(ISERROR(SEARCH("4- Bajo",O45)))</formula>
    </cfRule>
    <cfRule type="containsText" dxfId="1441" priority="126" operator="containsText" text="1- Bajo">
      <formula>NOT(ISERROR(SEARCH("1- Bajo",O45)))</formula>
    </cfRule>
  </conditionalFormatting>
  <conditionalFormatting sqref="O50">
    <cfRule type="containsText" dxfId="1440" priority="115" operator="containsText" text="3- Moderado">
      <formula>NOT(ISERROR(SEARCH("3- Moderado",O50)))</formula>
    </cfRule>
    <cfRule type="containsText" dxfId="1439" priority="116" operator="containsText" text="6- Moderado">
      <formula>NOT(ISERROR(SEARCH("6- Moderado",O50)))</formula>
    </cfRule>
    <cfRule type="containsText" dxfId="1438" priority="117" operator="containsText" text="4- Moderado">
      <formula>NOT(ISERROR(SEARCH("4- Moderado",O50)))</formula>
    </cfRule>
    <cfRule type="containsText" dxfId="1437" priority="118" operator="containsText" text="3- Bajo">
      <formula>NOT(ISERROR(SEARCH("3- Bajo",O50)))</formula>
    </cfRule>
    <cfRule type="containsText" dxfId="1436" priority="119" operator="containsText" text="4- Bajo">
      <formula>NOT(ISERROR(SEARCH("4- Bajo",O50)))</formula>
    </cfRule>
    <cfRule type="containsText" dxfId="1435" priority="120" operator="containsText" text="1- Bajo">
      <formula>NOT(ISERROR(SEARCH("1- Bajo",O50)))</formula>
    </cfRule>
  </conditionalFormatting>
  <conditionalFormatting sqref="O14">
    <cfRule type="containsText" dxfId="1434" priority="109" operator="containsText" text="3- Moderado">
      <formula>NOT(ISERROR(SEARCH("3- Moderado",O14)))</formula>
    </cfRule>
    <cfRule type="containsText" dxfId="1433" priority="110" operator="containsText" text="6- Moderado">
      <formula>NOT(ISERROR(SEARCH("6- Moderado",O14)))</formula>
    </cfRule>
    <cfRule type="containsText" dxfId="1432" priority="111" operator="containsText" text="4- Moderado">
      <formula>NOT(ISERROR(SEARCH("4- Moderado",O14)))</formula>
    </cfRule>
    <cfRule type="containsText" dxfId="1431" priority="112" operator="containsText" text="3- Bajo">
      <formula>NOT(ISERROR(SEARCH("3- Bajo",O14)))</formula>
    </cfRule>
    <cfRule type="containsText" dxfId="1430" priority="113" operator="containsText" text="4- Bajo">
      <formula>NOT(ISERROR(SEARCH("4- Bajo",O14)))</formula>
    </cfRule>
    <cfRule type="containsText" dxfId="1429" priority="114" operator="containsText" text="1- Bajo">
      <formula>NOT(ISERROR(SEARCH("1- Bajo",O14)))</formula>
    </cfRule>
  </conditionalFormatting>
  <conditionalFormatting sqref="J55:J59">
    <cfRule type="containsText" dxfId="1428" priority="1105" operator="containsText" text="Bajo">
      <formula>NOT(ISERROR(SEARCH("Bajo",J55)))</formula>
    </cfRule>
    <cfRule type="containsText" dxfId="1427" priority="1106" operator="containsText" text="Moderado">
      <formula>NOT(ISERROR(SEARCH("Moderado",J55)))</formula>
    </cfRule>
    <cfRule type="containsText" dxfId="1426" priority="1107" operator="containsText" text="Alto">
      <formula>NOT(ISERROR(SEARCH("Alto",J55)))</formula>
    </cfRule>
    <cfRule type="containsText" dxfId="1425" priority="1108" operator="containsText" text="Extremo">
      <formula>NOT(ISERROR(SEARCH("Extremo",J55)))</formula>
    </cfRule>
    <cfRule type="colorScale" priority="1109">
      <colorScale>
        <cfvo type="min"/>
        <cfvo type="max"/>
        <color rgb="FFFF7128"/>
        <color rgb="FFFFEF9C"/>
      </colorScale>
    </cfRule>
  </conditionalFormatting>
  <conditionalFormatting sqref="M55:M59">
    <cfRule type="containsText" dxfId="1424" priority="1110" operator="containsText" text="Moderado">
      <formula>NOT(ISERROR(SEARCH("Moderado",M55)))</formula>
    </cfRule>
    <cfRule type="containsText" dxfId="1423" priority="1111" operator="containsText" text="Bajo">
      <formula>NOT(ISERROR(SEARCH("Bajo",M55)))</formula>
    </cfRule>
    <cfRule type="containsText" dxfId="1422" priority="1112" operator="containsText" text="Moderado">
      <formula>NOT(ISERROR(SEARCH("Moderado",M55)))</formula>
    </cfRule>
    <cfRule type="containsText" dxfId="1421" priority="1113" operator="containsText" text="Alto">
      <formula>NOT(ISERROR(SEARCH("Alto",M55)))</formula>
    </cfRule>
    <cfRule type="containsText" dxfId="1420" priority="1114" operator="containsText" text="Extremo">
      <formula>NOT(ISERROR(SEARCH("Extremo",M55)))</formula>
    </cfRule>
    <cfRule type="colorScale" priority="1115">
      <colorScale>
        <cfvo type="min"/>
        <cfvo type="max"/>
        <color rgb="FFFF7128"/>
        <color rgb="FFFFEF9C"/>
      </colorScale>
    </cfRule>
  </conditionalFormatting>
  <conditionalFormatting sqref="O15:O19">
    <cfRule type="containsText" dxfId="1419" priority="103" operator="containsText" text="3- Moderado">
      <formula>NOT(ISERROR(SEARCH("3- Moderado",O15)))</formula>
    </cfRule>
    <cfRule type="containsText" dxfId="1418" priority="104" operator="containsText" text="6- Moderado">
      <formula>NOT(ISERROR(SEARCH("6- Moderado",O15)))</formula>
    </cfRule>
    <cfRule type="containsText" dxfId="1417" priority="105" operator="containsText" text="4- Moderado">
      <formula>NOT(ISERROR(SEARCH("4- Moderado",O15)))</formula>
    </cfRule>
    <cfRule type="containsText" dxfId="1416" priority="106" operator="containsText" text="3- Bajo">
      <formula>NOT(ISERROR(SEARCH("3- Bajo",O15)))</formula>
    </cfRule>
    <cfRule type="containsText" dxfId="1415" priority="107" operator="containsText" text="4- Bajo">
      <formula>NOT(ISERROR(SEARCH("4- Bajo",O15)))</formula>
    </cfRule>
    <cfRule type="containsText" dxfId="1414" priority="108" operator="containsText" text="1- Bajo">
      <formula>NOT(ISERROR(SEARCH("1- Bajo",O15)))</formula>
    </cfRule>
  </conditionalFormatting>
  <conditionalFormatting sqref="O20:O23">
    <cfRule type="containsText" dxfId="1413" priority="97" operator="containsText" text="3- Moderado">
      <formula>NOT(ISERROR(SEARCH("3- Moderado",O20)))</formula>
    </cfRule>
    <cfRule type="containsText" dxfId="1412" priority="98" operator="containsText" text="6- Moderado">
      <formula>NOT(ISERROR(SEARCH("6- Moderado",O20)))</formula>
    </cfRule>
    <cfRule type="containsText" dxfId="1411" priority="99" operator="containsText" text="4- Moderado">
      <formula>NOT(ISERROR(SEARCH("4- Moderado",O20)))</formula>
    </cfRule>
    <cfRule type="containsText" dxfId="1410" priority="100" operator="containsText" text="3- Bajo">
      <formula>NOT(ISERROR(SEARCH("3- Bajo",O20)))</formula>
    </cfRule>
    <cfRule type="containsText" dxfId="1409" priority="101" operator="containsText" text="4- Bajo">
      <formula>NOT(ISERROR(SEARCH("4- Bajo",O20)))</formula>
    </cfRule>
    <cfRule type="containsText" dxfId="1408" priority="102" operator="containsText" text="1- Bajo">
      <formula>NOT(ISERROR(SEARCH("1- Bajo",O20)))</formula>
    </cfRule>
  </conditionalFormatting>
  <conditionalFormatting sqref="O30:O34">
    <cfRule type="containsText" dxfId="1407" priority="91" operator="containsText" text="3- Moderado">
      <formula>NOT(ISERROR(SEARCH("3- Moderado",O30)))</formula>
    </cfRule>
    <cfRule type="containsText" dxfId="1406" priority="92" operator="containsText" text="6- Moderado">
      <formula>NOT(ISERROR(SEARCH("6- Moderado",O30)))</formula>
    </cfRule>
    <cfRule type="containsText" dxfId="1405" priority="93" operator="containsText" text="4- Moderado">
      <formula>NOT(ISERROR(SEARCH("4- Moderado",O30)))</formula>
    </cfRule>
    <cfRule type="containsText" dxfId="1404" priority="94" operator="containsText" text="3- Bajo">
      <formula>NOT(ISERROR(SEARCH("3- Bajo",O30)))</formula>
    </cfRule>
    <cfRule type="containsText" dxfId="1403" priority="95" operator="containsText" text="4- Bajo">
      <formula>NOT(ISERROR(SEARCH("4- Bajo",O30)))</formula>
    </cfRule>
    <cfRule type="containsText" dxfId="1402" priority="96" operator="containsText" text="1- Bajo">
      <formula>NOT(ISERROR(SEARCH("1- Bajo",O30)))</formula>
    </cfRule>
  </conditionalFormatting>
  <conditionalFormatting sqref="D35">
    <cfRule type="containsText" dxfId="1401" priority="85" operator="containsText" text="3- Moderado">
      <formula>NOT(ISERROR(SEARCH("3- Moderado",D35)))</formula>
    </cfRule>
    <cfRule type="containsText" dxfId="1400" priority="86" operator="containsText" text="6- Moderado">
      <formula>NOT(ISERROR(SEARCH("6- Moderado",D35)))</formula>
    </cfRule>
    <cfRule type="containsText" dxfId="1399" priority="87" operator="containsText" text="4- Moderado">
      <formula>NOT(ISERROR(SEARCH("4- Moderado",D35)))</formula>
    </cfRule>
    <cfRule type="containsText" dxfId="1398" priority="88" operator="containsText" text="3- Bajo">
      <formula>NOT(ISERROR(SEARCH("3- Bajo",D35)))</formula>
    </cfRule>
    <cfRule type="containsText" dxfId="1397" priority="89" operator="containsText" text="4- Bajo">
      <formula>NOT(ISERROR(SEARCH("4- Bajo",D35)))</formula>
    </cfRule>
    <cfRule type="containsText" dxfId="1396" priority="90" operator="containsText" text="1- Bajo">
      <formula>NOT(ISERROR(SEARCH("1- Bajo",D35)))</formula>
    </cfRule>
  </conditionalFormatting>
  <conditionalFormatting sqref="D45">
    <cfRule type="containsText" dxfId="1395" priority="79" operator="containsText" text="3- Moderado">
      <formula>NOT(ISERROR(SEARCH("3- Moderado",D45)))</formula>
    </cfRule>
    <cfRule type="containsText" dxfId="1394" priority="80" operator="containsText" text="6- Moderado">
      <formula>NOT(ISERROR(SEARCH("6- Moderado",D45)))</formula>
    </cfRule>
    <cfRule type="containsText" dxfId="1393" priority="81" operator="containsText" text="4- Moderado">
      <formula>NOT(ISERROR(SEARCH("4- Moderado",D45)))</formula>
    </cfRule>
    <cfRule type="containsText" dxfId="1392" priority="82" operator="containsText" text="3- Bajo">
      <formula>NOT(ISERROR(SEARCH("3- Bajo",D45)))</formula>
    </cfRule>
    <cfRule type="containsText" dxfId="1391" priority="83" operator="containsText" text="4- Bajo">
      <formula>NOT(ISERROR(SEARCH("4- Bajo",D45)))</formula>
    </cfRule>
    <cfRule type="containsText" dxfId="1390" priority="84" operator="containsText" text="1- Bajo">
      <formula>NOT(ISERROR(SEARCH("1- Bajo",D45)))</formula>
    </cfRule>
  </conditionalFormatting>
  <conditionalFormatting sqref="D50">
    <cfRule type="containsText" dxfId="1389" priority="73" operator="containsText" text="3- Moderado">
      <formula>NOT(ISERROR(SEARCH("3- Moderado",D50)))</formula>
    </cfRule>
    <cfRule type="containsText" dxfId="1388" priority="74" operator="containsText" text="6- Moderado">
      <formula>NOT(ISERROR(SEARCH("6- Moderado",D50)))</formula>
    </cfRule>
    <cfRule type="containsText" dxfId="1387" priority="75" operator="containsText" text="4- Moderado">
      <formula>NOT(ISERROR(SEARCH("4- Moderado",D50)))</formula>
    </cfRule>
    <cfRule type="containsText" dxfId="1386" priority="76" operator="containsText" text="3- Bajo">
      <formula>NOT(ISERROR(SEARCH("3- Bajo",D50)))</formula>
    </cfRule>
    <cfRule type="containsText" dxfId="1385" priority="77" operator="containsText" text="4- Bajo">
      <formula>NOT(ISERROR(SEARCH("4- Bajo",D50)))</formula>
    </cfRule>
    <cfRule type="containsText" dxfId="1384" priority="78" operator="containsText" text="1- Bajo">
      <formula>NOT(ISERROR(SEARCH("1- Bajo",D50)))</formula>
    </cfRule>
  </conditionalFormatting>
  <conditionalFormatting sqref="D55">
    <cfRule type="containsText" dxfId="1383" priority="67" operator="containsText" text="3- Moderado">
      <formula>NOT(ISERROR(SEARCH("3- Moderado",D55)))</formula>
    </cfRule>
    <cfRule type="containsText" dxfId="1382" priority="68" operator="containsText" text="6- Moderado">
      <formula>NOT(ISERROR(SEARCH("6- Moderado",D55)))</formula>
    </cfRule>
    <cfRule type="containsText" dxfId="1381" priority="69" operator="containsText" text="4- Moderado">
      <formula>NOT(ISERROR(SEARCH("4- Moderado",D55)))</formula>
    </cfRule>
    <cfRule type="containsText" dxfId="1380" priority="70" operator="containsText" text="3- Bajo">
      <formula>NOT(ISERROR(SEARCH("3- Bajo",D55)))</formula>
    </cfRule>
    <cfRule type="containsText" dxfId="1379" priority="71" operator="containsText" text="4- Bajo">
      <formula>NOT(ISERROR(SEARCH("4- Bajo",D55)))</formula>
    </cfRule>
    <cfRule type="containsText" dxfId="1378" priority="72" operator="containsText" text="1- Bajo">
      <formula>NOT(ISERROR(SEARCH("1- Bajo",D55)))</formula>
    </cfRule>
  </conditionalFormatting>
  <conditionalFormatting sqref="D30">
    <cfRule type="containsText" dxfId="1377" priority="61" operator="containsText" text="3- Moderado">
      <formula>NOT(ISERROR(SEARCH("3- Moderado",D30)))</formula>
    </cfRule>
    <cfRule type="containsText" dxfId="1376" priority="62" operator="containsText" text="6- Moderado">
      <formula>NOT(ISERROR(SEARCH("6- Moderado",D30)))</formula>
    </cfRule>
    <cfRule type="containsText" dxfId="1375" priority="63" operator="containsText" text="4- Moderado">
      <formula>NOT(ISERROR(SEARCH("4- Moderado",D30)))</formula>
    </cfRule>
    <cfRule type="containsText" dxfId="1374" priority="64" operator="containsText" text="3- Bajo">
      <formula>NOT(ISERROR(SEARCH("3- Bajo",D30)))</formula>
    </cfRule>
    <cfRule type="containsText" dxfId="1373" priority="65" operator="containsText" text="4- Bajo">
      <formula>NOT(ISERROR(SEARCH("4- Bajo",D30)))</formula>
    </cfRule>
    <cfRule type="containsText" dxfId="1372" priority="66" operator="containsText" text="1- Bajo">
      <formula>NOT(ISERROR(SEARCH("1- Bajo",D30)))</formula>
    </cfRule>
  </conditionalFormatting>
  <conditionalFormatting sqref="D25">
    <cfRule type="containsText" dxfId="1371" priority="55" operator="containsText" text="3- Moderado">
      <formula>NOT(ISERROR(SEARCH("3- Moderado",D25)))</formula>
    </cfRule>
    <cfRule type="containsText" dxfId="1370" priority="56" operator="containsText" text="6- Moderado">
      <formula>NOT(ISERROR(SEARCH("6- Moderado",D25)))</formula>
    </cfRule>
    <cfRule type="containsText" dxfId="1369" priority="57" operator="containsText" text="4- Moderado">
      <formula>NOT(ISERROR(SEARCH("4- Moderado",D25)))</formula>
    </cfRule>
    <cfRule type="containsText" dxfId="1368" priority="58" operator="containsText" text="3- Bajo">
      <formula>NOT(ISERROR(SEARCH("3- Bajo",D25)))</formula>
    </cfRule>
    <cfRule type="containsText" dxfId="1367" priority="59" operator="containsText" text="4- Bajo">
      <formula>NOT(ISERROR(SEARCH("4- Bajo",D25)))</formula>
    </cfRule>
    <cfRule type="containsText" dxfId="1366" priority="60" operator="containsText" text="1- Bajo">
      <formula>NOT(ISERROR(SEARCH("1- Bajo",D25)))</formula>
    </cfRule>
  </conditionalFormatting>
  <conditionalFormatting sqref="D20">
    <cfRule type="containsText" dxfId="1365" priority="49" operator="containsText" text="3- Moderado">
      <formula>NOT(ISERROR(SEARCH("3- Moderado",D20)))</formula>
    </cfRule>
    <cfRule type="containsText" dxfId="1364" priority="50" operator="containsText" text="6- Moderado">
      <formula>NOT(ISERROR(SEARCH("6- Moderado",D20)))</formula>
    </cfRule>
    <cfRule type="containsText" dxfId="1363" priority="51" operator="containsText" text="4- Moderado">
      <formula>NOT(ISERROR(SEARCH("4- Moderado",D20)))</formula>
    </cfRule>
    <cfRule type="containsText" dxfId="1362" priority="52" operator="containsText" text="3- Bajo">
      <formula>NOT(ISERROR(SEARCH("3- Bajo",D20)))</formula>
    </cfRule>
    <cfRule type="containsText" dxfId="1361" priority="53" operator="containsText" text="4- Bajo">
      <formula>NOT(ISERROR(SEARCH("4- Bajo",D20)))</formula>
    </cfRule>
    <cfRule type="containsText" dxfId="1360" priority="54" operator="containsText" text="1- Bajo">
      <formula>NOT(ISERROR(SEARCH("1- Bajo",D20)))</formula>
    </cfRule>
  </conditionalFormatting>
  <conditionalFormatting sqref="D15">
    <cfRule type="containsText" dxfId="1359" priority="43" operator="containsText" text="3- Moderado">
      <formula>NOT(ISERROR(SEARCH("3- Moderado",D15)))</formula>
    </cfRule>
    <cfRule type="containsText" dxfId="1358" priority="44" operator="containsText" text="6- Moderado">
      <formula>NOT(ISERROR(SEARCH("6- Moderado",D15)))</formula>
    </cfRule>
    <cfRule type="containsText" dxfId="1357" priority="45" operator="containsText" text="4- Moderado">
      <formula>NOT(ISERROR(SEARCH("4- Moderado",D15)))</formula>
    </cfRule>
    <cfRule type="containsText" dxfId="1356" priority="46" operator="containsText" text="3- Bajo">
      <formula>NOT(ISERROR(SEARCH("3- Bajo",D15)))</formula>
    </cfRule>
    <cfRule type="containsText" dxfId="1355" priority="47" operator="containsText" text="4- Bajo">
      <formula>NOT(ISERROR(SEARCH("4- Bajo",D15)))</formula>
    </cfRule>
    <cfRule type="containsText" dxfId="1354" priority="48" operator="containsText" text="1- Bajo">
      <formula>NOT(ISERROR(SEARCH("1- Bajo",D15)))</formula>
    </cfRule>
  </conditionalFormatting>
  <conditionalFormatting sqref="D10">
    <cfRule type="containsText" dxfId="1353" priority="37" operator="containsText" text="3- Moderado">
      <formula>NOT(ISERROR(SEARCH("3- Moderado",D10)))</formula>
    </cfRule>
    <cfRule type="containsText" dxfId="1352" priority="38" operator="containsText" text="6- Moderado">
      <formula>NOT(ISERROR(SEARCH("6- Moderado",D10)))</formula>
    </cfRule>
    <cfRule type="containsText" dxfId="1351" priority="39" operator="containsText" text="4- Moderado">
      <formula>NOT(ISERROR(SEARCH("4- Moderado",D10)))</formula>
    </cfRule>
    <cfRule type="containsText" dxfId="1350" priority="40" operator="containsText" text="3- Bajo">
      <formula>NOT(ISERROR(SEARCH("3- Bajo",D10)))</formula>
    </cfRule>
    <cfRule type="containsText" dxfId="1349" priority="41" operator="containsText" text="4- Bajo">
      <formula>NOT(ISERROR(SEARCH("4- Bajo",D10)))</formula>
    </cfRule>
    <cfRule type="containsText" dxfId="1348" priority="42" operator="containsText" text="1- Bajo">
      <formula>NOT(ISERROR(SEARCH("1- Bajo",D10)))</formula>
    </cfRule>
  </conditionalFormatting>
  <conditionalFormatting sqref="O25:O27">
    <cfRule type="containsText" dxfId="1347" priority="31" operator="containsText" text="3- Moderado">
      <formula>NOT(ISERROR(SEARCH("3- Moderado",O25)))</formula>
    </cfRule>
    <cfRule type="containsText" dxfId="1346" priority="32" operator="containsText" text="6- Moderado">
      <formula>NOT(ISERROR(SEARCH("6- Moderado",O25)))</formula>
    </cfRule>
    <cfRule type="containsText" dxfId="1345" priority="33" operator="containsText" text="4- Moderado">
      <formula>NOT(ISERROR(SEARCH("4- Moderado",O25)))</formula>
    </cfRule>
    <cfRule type="containsText" dxfId="1344" priority="34" operator="containsText" text="3- Bajo">
      <formula>NOT(ISERROR(SEARCH("3- Bajo",O25)))</formula>
    </cfRule>
    <cfRule type="containsText" dxfId="1343" priority="35" operator="containsText" text="4- Bajo">
      <formula>NOT(ISERROR(SEARCH("4- Bajo",O25)))</formula>
    </cfRule>
    <cfRule type="containsText" dxfId="1342" priority="36" operator="containsText" text="1- Bajo">
      <formula>NOT(ISERROR(SEARCH("1- Bajo",O25)))</formula>
    </cfRule>
  </conditionalFormatting>
  <conditionalFormatting sqref="O40:O42">
    <cfRule type="containsText" dxfId="1341" priority="25" operator="containsText" text="3- Moderado">
      <formula>NOT(ISERROR(SEARCH("3- Moderado",O40)))</formula>
    </cfRule>
    <cfRule type="containsText" dxfId="1340" priority="26" operator="containsText" text="6- Moderado">
      <formula>NOT(ISERROR(SEARCH("6- Moderado",O40)))</formula>
    </cfRule>
    <cfRule type="containsText" dxfId="1339" priority="27" operator="containsText" text="4- Moderado">
      <formula>NOT(ISERROR(SEARCH("4- Moderado",O40)))</formula>
    </cfRule>
    <cfRule type="containsText" dxfId="1338" priority="28" operator="containsText" text="3- Bajo">
      <formula>NOT(ISERROR(SEARCH("3- Bajo",O40)))</formula>
    </cfRule>
    <cfRule type="containsText" dxfId="1337" priority="29" operator="containsText" text="4- Bajo">
      <formula>NOT(ISERROR(SEARCH("4- Bajo",O40)))</formula>
    </cfRule>
    <cfRule type="containsText" dxfId="1336" priority="30" operator="containsText" text="1- Bajo">
      <formula>NOT(ISERROR(SEARCH("1- Bajo",O40)))</formula>
    </cfRule>
  </conditionalFormatting>
  <conditionalFormatting sqref="O43">
    <cfRule type="containsText" dxfId="1335" priority="19" operator="containsText" text="3- Moderado">
      <formula>NOT(ISERROR(SEARCH("3- Moderado",O43)))</formula>
    </cfRule>
    <cfRule type="containsText" dxfId="1334" priority="20" operator="containsText" text="6- Moderado">
      <formula>NOT(ISERROR(SEARCH("6- Moderado",O43)))</formula>
    </cfRule>
    <cfRule type="containsText" dxfId="1333" priority="21" operator="containsText" text="4- Moderado">
      <formula>NOT(ISERROR(SEARCH("4- Moderado",O43)))</formula>
    </cfRule>
    <cfRule type="containsText" dxfId="1332" priority="22" operator="containsText" text="3- Bajo">
      <formula>NOT(ISERROR(SEARCH("3- Bajo",O43)))</formula>
    </cfRule>
    <cfRule type="containsText" dxfId="1331" priority="23" operator="containsText" text="4- Bajo">
      <formula>NOT(ISERROR(SEARCH("4- Bajo",O43)))</formula>
    </cfRule>
    <cfRule type="containsText" dxfId="1330" priority="24" operator="containsText" text="1- Bajo">
      <formula>NOT(ISERROR(SEARCH("1- Bajo",O43)))</formula>
    </cfRule>
  </conditionalFormatting>
  <conditionalFormatting sqref="O49">
    <cfRule type="containsText" dxfId="1329" priority="13" operator="containsText" text="3- Moderado">
      <formula>NOT(ISERROR(SEARCH("3- Moderado",O49)))</formula>
    </cfRule>
    <cfRule type="containsText" dxfId="1328" priority="14" operator="containsText" text="6- Moderado">
      <formula>NOT(ISERROR(SEARCH("6- Moderado",O49)))</formula>
    </cfRule>
    <cfRule type="containsText" dxfId="1327" priority="15" operator="containsText" text="4- Moderado">
      <formula>NOT(ISERROR(SEARCH("4- Moderado",O49)))</formula>
    </cfRule>
    <cfRule type="containsText" dxfId="1326" priority="16" operator="containsText" text="3- Bajo">
      <formula>NOT(ISERROR(SEARCH("3- Bajo",O49)))</formula>
    </cfRule>
    <cfRule type="containsText" dxfId="1325" priority="17" operator="containsText" text="4- Bajo">
      <formula>NOT(ISERROR(SEARCH("4- Bajo",O49)))</formula>
    </cfRule>
    <cfRule type="containsText" dxfId="1324" priority="18" operator="containsText" text="1- Bajo">
      <formula>NOT(ISERROR(SEARCH("1- Bajo",O49)))</formula>
    </cfRule>
  </conditionalFormatting>
  <conditionalFormatting sqref="O48">
    <cfRule type="containsText" dxfId="1323" priority="7" operator="containsText" text="3- Moderado">
      <formula>NOT(ISERROR(SEARCH("3- Moderado",O48)))</formula>
    </cfRule>
    <cfRule type="containsText" dxfId="1322" priority="8" operator="containsText" text="6- Moderado">
      <formula>NOT(ISERROR(SEARCH("6- Moderado",O48)))</formula>
    </cfRule>
    <cfRule type="containsText" dxfId="1321" priority="9" operator="containsText" text="4- Moderado">
      <formula>NOT(ISERROR(SEARCH("4- Moderado",O48)))</formula>
    </cfRule>
    <cfRule type="containsText" dxfId="1320" priority="10" operator="containsText" text="3- Bajo">
      <formula>NOT(ISERROR(SEARCH("3- Bajo",O48)))</formula>
    </cfRule>
    <cfRule type="containsText" dxfId="1319" priority="11" operator="containsText" text="4- Bajo">
      <formula>NOT(ISERROR(SEARCH("4- Bajo",O48)))</formula>
    </cfRule>
    <cfRule type="containsText" dxfId="1318" priority="12" operator="containsText" text="1- Bajo">
      <formula>NOT(ISERROR(SEARCH("1- Bajo",O48)))</formula>
    </cfRule>
  </conditionalFormatting>
  <conditionalFormatting sqref="O35:O36">
    <cfRule type="containsText" dxfId="1317" priority="1" operator="containsText" text="3- Moderado">
      <formula>NOT(ISERROR(SEARCH("3- Moderado",O35)))</formula>
    </cfRule>
    <cfRule type="containsText" dxfId="1316" priority="2" operator="containsText" text="6- Moderado">
      <formula>NOT(ISERROR(SEARCH("6- Moderado",O35)))</formula>
    </cfRule>
    <cfRule type="containsText" dxfId="1315" priority="3" operator="containsText" text="4- Moderado">
      <formula>NOT(ISERROR(SEARCH("4- Moderado",O35)))</formula>
    </cfRule>
    <cfRule type="containsText" dxfId="1314" priority="4" operator="containsText" text="3- Bajo">
      <formula>NOT(ISERROR(SEARCH("3- Bajo",O35)))</formula>
    </cfRule>
    <cfRule type="containsText" dxfId="1313" priority="5" operator="containsText" text="4- Bajo">
      <formula>NOT(ISERROR(SEARCH("4- Bajo",O35)))</formula>
    </cfRule>
    <cfRule type="containsText" dxfId="1312" priority="6" operator="containsText" text="1- Bajo">
      <formula>NOT(ISERROR(SEARCH("1- Bajo",O35)))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pageSetup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80"/>
  <sheetViews>
    <sheetView topLeftCell="A8" zoomScale="85" zoomScaleNormal="85" workbookViewId="0">
      <selection activeCell="O10" sqref="O10:O14"/>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hidden="1" customWidth="1"/>
    <col min="9" max="9" width="11.42578125" style="198" hidden="1" customWidth="1"/>
    <col min="10" max="10" width="10.140625" style="199" hidden="1" customWidth="1"/>
    <col min="11" max="11" width="11.42578125" style="198" hidden="1" customWidth="1"/>
    <col min="12" max="12" width="10.85546875" style="198" hidden="1" customWidth="1"/>
    <col min="13" max="13" width="18.28515625" style="198" hidden="1" customWidth="1"/>
    <col min="14" max="14" width="18.28515625" bestFit="1" customWidth="1"/>
    <col min="15" max="15" width="46.140625" customWidth="1"/>
    <col min="16" max="16" width="15" customWidth="1"/>
    <col min="17" max="17" width="15.85546875" customWidth="1"/>
    <col min="18" max="18" width="16" customWidth="1"/>
    <col min="19" max="19" width="16.28515625" customWidth="1"/>
    <col min="20" max="20" width="48" customWidth="1"/>
    <col min="21" max="176" width="11.42578125" style="121"/>
  </cols>
  <sheetData>
    <row r="1" spans="1:278" s="156" customFormat="1" ht="16.5" customHeight="1">
      <c r="A1" s="437"/>
      <c r="B1" s="438"/>
      <c r="C1" s="438"/>
      <c r="D1" s="567" t="s">
        <v>384</v>
      </c>
      <c r="E1" s="567"/>
      <c r="F1" s="567"/>
      <c r="G1" s="567"/>
      <c r="H1" s="567"/>
      <c r="I1" s="567"/>
      <c r="J1" s="567"/>
      <c r="K1" s="567"/>
      <c r="L1" s="567"/>
      <c r="M1" s="567"/>
      <c r="N1" s="567"/>
      <c r="O1" s="567"/>
      <c r="P1" s="567"/>
      <c r="Q1" s="568"/>
      <c r="R1" s="429" t="s">
        <v>67</v>
      </c>
      <c r="S1" s="429"/>
      <c r="T1" s="429"/>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39"/>
      <c r="B2" s="440"/>
      <c r="C2" s="440"/>
      <c r="D2" s="569"/>
      <c r="E2" s="569"/>
      <c r="F2" s="569"/>
      <c r="G2" s="569"/>
      <c r="H2" s="569"/>
      <c r="I2" s="569"/>
      <c r="J2" s="569"/>
      <c r="K2" s="569"/>
      <c r="L2" s="569"/>
      <c r="M2" s="569"/>
      <c r="N2" s="569"/>
      <c r="O2" s="569"/>
      <c r="P2" s="569"/>
      <c r="Q2" s="570"/>
      <c r="R2" s="429"/>
      <c r="S2" s="429"/>
      <c r="T2" s="429"/>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212"/>
      <c r="D3" s="569"/>
      <c r="E3" s="569"/>
      <c r="F3" s="569"/>
      <c r="G3" s="569"/>
      <c r="H3" s="569"/>
      <c r="I3" s="569"/>
      <c r="J3" s="569"/>
      <c r="K3" s="569"/>
      <c r="L3" s="569"/>
      <c r="M3" s="569"/>
      <c r="N3" s="569"/>
      <c r="O3" s="569"/>
      <c r="P3" s="569"/>
      <c r="Q3" s="570"/>
      <c r="R3" s="429"/>
      <c r="S3" s="429"/>
      <c r="T3" s="429"/>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30" t="s">
        <v>0</v>
      </c>
      <c r="B4" s="431"/>
      <c r="C4" s="432"/>
      <c r="D4" s="433" t="str">
        <f>'Mapa Final'!D4</f>
        <v>Gestión financiera y presupuestal</v>
      </c>
      <c r="E4" s="434"/>
      <c r="F4" s="434"/>
      <c r="G4" s="434"/>
      <c r="H4" s="434"/>
      <c r="I4" s="434"/>
      <c r="J4" s="434"/>
      <c r="K4" s="434"/>
      <c r="L4" s="434"/>
      <c r="M4" s="434"/>
      <c r="N4" s="435"/>
      <c r="O4" s="436"/>
      <c r="P4" s="436"/>
      <c r="Q4" s="436"/>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30" t="s">
        <v>1</v>
      </c>
      <c r="B5" s="431"/>
      <c r="C5" s="432"/>
      <c r="D5" s="441"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42"/>
      <c r="F5" s="442"/>
      <c r="G5" s="442"/>
      <c r="H5" s="442"/>
      <c r="I5" s="442"/>
      <c r="J5" s="442"/>
      <c r="K5" s="442"/>
      <c r="L5" s="442"/>
      <c r="M5" s="442"/>
      <c r="N5" s="443"/>
      <c r="O5" s="1"/>
      <c r="P5" s="1"/>
      <c r="Q5" s="1"/>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30" t="s">
        <v>2</v>
      </c>
      <c r="B6" s="431"/>
      <c r="C6" s="432"/>
      <c r="D6" s="441" t="str">
        <f>'Mapa Final'!D6</f>
        <v xml:space="preserve">Nivel Central </v>
      </c>
      <c r="E6" s="442"/>
      <c r="F6" s="442"/>
      <c r="G6" s="442"/>
      <c r="H6" s="442"/>
      <c r="I6" s="442"/>
      <c r="J6" s="442"/>
      <c r="K6" s="442"/>
      <c r="L6" s="442"/>
      <c r="M6" s="442"/>
      <c r="N6" s="443"/>
      <c r="O6" s="1"/>
      <c r="P6" s="1"/>
      <c r="Q6" s="1"/>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39.75" customHeight="1" thickTop="1" thickBot="1">
      <c r="A7" s="562" t="s">
        <v>360</v>
      </c>
      <c r="B7" s="563"/>
      <c r="C7" s="563"/>
      <c r="D7" s="563"/>
      <c r="E7" s="563"/>
      <c r="F7" s="564"/>
      <c r="G7" s="200"/>
      <c r="H7" s="565" t="s">
        <v>361</v>
      </c>
      <c r="I7" s="565"/>
      <c r="J7" s="565"/>
      <c r="K7" s="565" t="s">
        <v>362</v>
      </c>
      <c r="L7" s="565"/>
      <c r="M7" s="565"/>
      <c r="N7" s="566" t="s">
        <v>363</v>
      </c>
      <c r="O7" s="571" t="s">
        <v>364</v>
      </c>
      <c r="P7" s="573" t="s">
        <v>365</v>
      </c>
      <c r="Q7" s="574"/>
      <c r="R7" s="573" t="s">
        <v>366</v>
      </c>
      <c r="S7" s="574"/>
      <c r="T7" s="575" t="s">
        <v>387</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13" t="s">
        <v>10</v>
      </c>
      <c r="F8" s="213" t="s">
        <v>11</v>
      </c>
      <c r="G8" s="213" t="s">
        <v>12</v>
      </c>
      <c r="H8" s="203" t="s">
        <v>368</v>
      </c>
      <c r="I8" s="203" t="s">
        <v>38</v>
      </c>
      <c r="J8" s="203" t="s">
        <v>369</v>
      </c>
      <c r="K8" s="203" t="s">
        <v>368</v>
      </c>
      <c r="L8" s="203" t="s">
        <v>370</v>
      </c>
      <c r="M8" s="203" t="s">
        <v>369</v>
      </c>
      <c r="N8" s="566"/>
      <c r="O8" s="572"/>
      <c r="P8" s="204" t="s">
        <v>371</v>
      </c>
      <c r="Q8" s="204" t="s">
        <v>372</v>
      </c>
      <c r="R8" s="204" t="s">
        <v>373</v>
      </c>
      <c r="S8" s="204" t="s">
        <v>374</v>
      </c>
      <c r="T8" s="575"/>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57"/>
      <c r="B9" s="558"/>
      <c r="C9" s="558"/>
      <c r="D9" s="558"/>
      <c r="E9" s="558"/>
      <c r="F9" s="558"/>
      <c r="G9" s="558"/>
      <c r="H9" s="558"/>
      <c r="I9" s="558"/>
      <c r="J9" s="558"/>
      <c r="K9" s="558"/>
      <c r="L9" s="558"/>
      <c r="M9" s="558"/>
      <c r="N9" s="558"/>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279" customFormat="1" ht="15" customHeight="1">
      <c r="A10" s="616">
        <f>'Mapa Final'!A10</f>
        <v>1</v>
      </c>
      <c r="B10" s="598" t="str">
        <f>'Mapa Final'!B10</f>
        <v>Insuficiente información para elaborarlos planes financieros</v>
      </c>
      <c r="C10" s="619" t="str">
        <f>'Mapa Final'!C10</f>
        <v>Incumplimiento de las metas establecidas</v>
      </c>
      <c r="D10" s="619"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392" t="str">
        <f>'Mapa Final'!E10</f>
        <v>Falta de información</v>
      </c>
      <c r="F10" s="392"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392" t="str">
        <f>'Mapa Final'!G10</f>
        <v>Ejecución y Administración de Procesos</v>
      </c>
      <c r="H10" s="613" t="str">
        <f>'Mapa Final'!I10</f>
        <v>Muy Baja</v>
      </c>
      <c r="I10" s="607" t="str">
        <f>'Mapa Final'!L10</f>
        <v>Leve</v>
      </c>
      <c r="J10" s="607" t="str">
        <f>'Mapa Final'!N10</f>
        <v>Bajo</v>
      </c>
      <c r="K10" s="610" t="str">
        <f>'Mapa Final'!AA10</f>
        <v>Muy Baja</v>
      </c>
      <c r="L10" s="610" t="str">
        <f>'Mapa Final'!AE10</f>
        <v>Leve</v>
      </c>
      <c r="M10" s="613" t="str">
        <f>'Mapa Final'!AG10</f>
        <v>Bajo</v>
      </c>
      <c r="N10" s="610" t="str">
        <f>'Mapa Final'!AH10</f>
        <v>Evitar</v>
      </c>
      <c r="O10" s="654"/>
      <c r="P10" s="623"/>
      <c r="Q10" s="623"/>
      <c r="R10" s="626"/>
      <c r="S10" s="626"/>
      <c r="T10" s="654" t="s">
        <v>672</v>
      </c>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8"/>
      <c r="CA10" s="278"/>
      <c r="CB10" s="278"/>
      <c r="CC10" s="278"/>
      <c r="CD10" s="278"/>
      <c r="CE10" s="278"/>
      <c r="CF10" s="278"/>
      <c r="CG10" s="278"/>
      <c r="CH10" s="278"/>
      <c r="CI10" s="278"/>
      <c r="CJ10" s="278"/>
      <c r="CK10" s="278"/>
      <c r="CL10" s="278"/>
      <c r="CM10" s="278"/>
      <c r="CN10" s="278"/>
      <c r="CO10" s="278"/>
      <c r="CP10" s="278"/>
      <c r="CQ10" s="278"/>
      <c r="CR10" s="278"/>
      <c r="CS10" s="278"/>
      <c r="CT10" s="278"/>
      <c r="CU10" s="278"/>
      <c r="CV10" s="278"/>
      <c r="CW10" s="278"/>
      <c r="CX10" s="278"/>
      <c r="CY10" s="278"/>
      <c r="CZ10" s="278"/>
      <c r="DA10" s="278"/>
      <c r="DB10" s="278"/>
      <c r="DC10" s="278"/>
      <c r="DD10" s="278"/>
      <c r="DE10" s="278"/>
      <c r="DF10" s="278"/>
      <c r="DG10" s="278"/>
      <c r="DH10" s="278"/>
      <c r="DI10" s="278"/>
      <c r="DJ10" s="278"/>
      <c r="DK10" s="278"/>
      <c r="DL10" s="278"/>
      <c r="DM10" s="278"/>
      <c r="DN10" s="278"/>
      <c r="DO10" s="278"/>
      <c r="DP10" s="278"/>
      <c r="DQ10" s="278"/>
      <c r="DR10" s="278"/>
      <c r="DS10" s="278"/>
      <c r="DT10" s="278"/>
      <c r="DU10" s="278"/>
      <c r="DV10" s="278"/>
      <c r="DW10" s="278"/>
      <c r="DX10" s="278"/>
      <c r="DY10" s="278"/>
      <c r="DZ10" s="278"/>
      <c r="EA10" s="278"/>
      <c r="EB10" s="278"/>
      <c r="EC10" s="278"/>
      <c r="ED10" s="278"/>
      <c r="EE10" s="278"/>
      <c r="EF10" s="278"/>
      <c r="EG10" s="278"/>
      <c r="EH10" s="278"/>
      <c r="EI10" s="278"/>
      <c r="EJ10" s="278"/>
      <c r="EK10" s="278"/>
      <c r="EL10" s="278"/>
      <c r="EM10" s="278"/>
      <c r="EN10" s="278"/>
      <c r="EO10" s="278"/>
      <c r="EP10" s="278"/>
      <c r="EQ10" s="278"/>
      <c r="ER10" s="278"/>
      <c r="ES10" s="278"/>
      <c r="ET10" s="278"/>
      <c r="EU10" s="278"/>
      <c r="EV10" s="278"/>
      <c r="EW10" s="278"/>
      <c r="EX10" s="278"/>
      <c r="EY10" s="278"/>
      <c r="EZ10" s="278"/>
      <c r="FA10" s="278"/>
      <c r="FB10" s="278"/>
      <c r="FC10" s="278"/>
      <c r="FD10" s="278"/>
      <c r="FE10" s="278"/>
      <c r="FF10" s="278"/>
      <c r="FG10" s="278"/>
      <c r="FH10" s="278"/>
      <c r="FI10" s="278"/>
      <c r="FJ10" s="278"/>
      <c r="FK10" s="278"/>
      <c r="FL10" s="278"/>
      <c r="FM10" s="278"/>
      <c r="FN10" s="278"/>
      <c r="FO10" s="278"/>
      <c r="FP10" s="278"/>
      <c r="FQ10" s="278"/>
      <c r="FR10" s="278"/>
      <c r="FS10" s="278"/>
      <c r="FT10" s="278"/>
    </row>
    <row r="11" spans="1:278" s="279" customFormat="1" ht="38.450000000000003" customHeight="1">
      <c r="A11" s="617"/>
      <c r="B11" s="599"/>
      <c r="C11" s="620"/>
      <c r="D11" s="620"/>
      <c r="E11" s="390"/>
      <c r="F11" s="390"/>
      <c r="G11" s="390"/>
      <c r="H11" s="614"/>
      <c r="I11" s="608"/>
      <c r="J11" s="608"/>
      <c r="K11" s="611"/>
      <c r="L11" s="611"/>
      <c r="M11" s="614"/>
      <c r="N11" s="611"/>
      <c r="O11" s="655"/>
      <c r="P11" s="624"/>
      <c r="Q11" s="624"/>
      <c r="R11" s="624"/>
      <c r="S11" s="624"/>
      <c r="T11" s="657"/>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c r="BW11" s="278"/>
      <c r="BX11" s="278"/>
      <c r="BY11" s="278"/>
      <c r="BZ11" s="278"/>
      <c r="CA11" s="278"/>
      <c r="CB11" s="278"/>
      <c r="CC11" s="278"/>
      <c r="CD11" s="278"/>
      <c r="CE11" s="278"/>
      <c r="CF11" s="278"/>
      <c r="CG11" s="278"/>
      <c r="CH11" s="278"/>
      <c r="CI11" s="278"/>
      <c r="CJ11" s="278"/>
      <c r="CK11" s="278"/>
      <c r="CL11" s="278"/>
      <c r="CM11" s="278"/>
      <c r="CN11" s="278"/>
      <c r="CO11" s="278"/>
      <c r="CP11" s="278"/>
      <c r="CQ11" s="278"/>
      <c r="CR11" s="278"/>
      <c r="CS11" s="278"/>
      <c r="CT11" s="278"/>
      <c r="CU11" s="278"/>
      <c r="CV11" s="278"/>
      <c r="CW11" s="278"/>
      <c r="CX11" s="278"/>
      <c r="CY11" s="278"/>
      <c r="CZ11" s="278"/>
      <c r="DA11" s="278"/>
      <c r="DB11" s="278"/>
      <c r="DC11" s="278"/>
      <c r="DD11" s="278"/>
      <c r="DE11" s="278"/>
      <c r="DF11" s="278"/>
      <c r="DG11" s="278"/>
      <c r="DH11" s="278"/>
      <c r="DI11" s="278"/>
      <c r="DJ11" s="278"/>
      <c r="DK11" s="278"/>
      <c r="DL11" s="278"/>
      <c r="DM11" s="278"/>
      <c r="DN11" s="278"/>
      <c r="DO11" s="278"/>
      <c r="DP11" s="278"/>
      <c r="DQ11" s="278"/>
      <c r="DR11" s="278"/>
      <c r="DS11" s="278"/>
      <c r="DT11" s="278"/>
      <c r="DU11" s="278"/>
      <c r="DV11" s="278"/>
      <c r="DW11" s="278"/>
      <c r="DX11" s="278"/>
      <c r="DY11" s="278"/>
      <c r="DZ11" s="278"/>
      <c r="EA11" s="278"/>
      <c r="EB11" s="278"/>
      <c r="EC11" s="278"/>
      <c r="ED11" s="278"/>
      <c r="EE11" s="278"/>
      <c r="EF11" s="278"/>
      <c r="EG11" s="278"/>
      <c r="EH11" s="278"/>
      <c r="EI11" s="278"/>
      <c r="EJ11" s="278"/>
      <c r="EK11" s="278"/>
      <c r="EL11" s="278"/>
      <c r="EM11" s="278"/>
      <c r="EN11" s="278"/>
      <c r="EO11" s="278"/>
      <c r="EP11" s="278"/>
      <c r="EQ11" s="278"/>
      <c r="ER11" s="278"/>
      <c r="ES11" s="278"/>
      <c r="ET11" s="278"/>
      <c r="EU11" s="278"/>
      <c r="EV11" s="278"/>
      <c r="EW11" s="278"/>
      <c r="EX11" s="278"/>
      <c r="EY11" s="278"/>
      <c r="EZ11" s="278"/>
      <c r="FA11" s="278"/>
      <c r="FB11" s="278"/>
      <c r="FC11" s="278"/>
      <c r="FD11" s="278"/>
      <c r="FE11" s="278"/>
      <c r="FF11" s="278"/>
      <c r="FG11" s="278"/>
      <c r="FH11" s="278"/>
      <c r="FI11" s="278"/>
      <c r="FJ11" s="278"/>
      <c r="FK11" s="278"/>
      <c r="FL11" s="278"/>
      <c r="FM11" s="278"/>
      <c r="FN11" s="278"/>
      <c r="FO11" s="278"/>
      <c r="FP11" s="278"/>
      <c r="FQ11" s="278"/>
      <c r="FR11" s="278"/>
      <c r="FS11" s="278"/>
      <c r="FT11" s="278"/>
    </row>
    <row r="12" spans="1:278" s="279" customFormat="1" ht="40.9" customHeight="1">
      <c r="A12" s="617"/>
      <c r="B12" s="599"/>
      <c r="C12" s="620"/>
      <c r="D12" s="620"/>
      <c r="E12" s="390"/>
      <c r="F12" s="390"/>
      <c r="G12" s="390"/>
      <c r="H12" s="614"/>
      <c r="I12" s="608"/>
      <c r="J12" s="608"/>
      <c r="K12" s="611"/>
      <c r="L12" s="611"/>
      <c r="M12" s="614"/>
      <c r="N12" s="611"/>
      <c r="O12" s="655"/>
      <c r="P12" s="624"/>
      <c r="Q12" s="624"/>
      <c r="R12" s="624"/>
      <c r="S12" s="624"/>
      <c r="T12" s="657"/>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c r="BW12" s="278"/>
      <c r="BX12" s="278"/>
      <c r="BY12" s="278"/>
      <c r="BZ12" s="278"/>
      <c r="CA12" s="278"/>
      <c r="CB12" s="278"/>
      <c r="CC12" s="278"/>
      <c r="CD12" s="278"/>
      <c r="CE12" s="278"/>
      <c r="CF12" s="278"/>
      <c r="CG12" s="278"/>
      <c r="CH12" s="278"/>
      <c r="CI12" s="278"/>
      <c r="CJ12" s="278"/>
      <c r="CK12" s="278"/>
      <c r="CL12" s="278"/>
      <c r="CM12" s="278"/>
      <c r="CN12" s="278"/>
      <c r="CO12" s="278"/>
      <c r="CP12" s="278"/>
      <c r="CQ12" s="278"/>
      <c r="CR12" s="278"/>
      <c r="CS12" s="278"/>
      <c r="CT12" s="278"/>
      <c r="CU12" s="278"/>
      <c r="CV12" s="278"/>
      <c r="CW12" s="278"/>
      <c r="CX12" s="278"/>
      <c r="CY12" s="278"/>
      <c r="CZ12" s="278"/>
      <c r="DA12" s="278"/>
      <c r="DB12" s="278"/>
      <c r="DC12" s="278"/>
      <c r="DD12" s="278"/>
      <c r="DE12" s="278"/>
      <c r="DF12" s="278"/>
      <c r="DG12" s="278"/>
      <c r="DH12" s="278"/>
      <c r="DI12" s="278"/>
      <c r="DJ12" s="278"/>
      <c r="DK12" s="278"/>
      <c r="DL12" s="278"/>
      <c r="DM12" s="278"/>
      <c r="DN12" s="278"/>
      <c r="DO12" s="278"/>
      <c r="DP12" s="278"/>
      <c r="DQ12" s="278"/>
      <c r="DR12" s="278"/>
      <c r="DS12" s="278"/>
      <c r="DT12" s="278"/>
      <c r="DU12" s="278"/>
      <c r="DV12" s="278"/>
      <c r="DW12" s="278"/>
      <c r="DX12" s="278"/>
      <c r="DY12" s="278"/>
      <c r="DZ12" s="278"/>
      <c r="EA12" s="278"/>
      <c r="EB12" s="278"/>
      <c r="EC12" s="278"/>
      <c r="ED12" s="278"/>
      <c r="EE12" s="278"/>
      <c r="EF12" s="278"/>
      <c r="EG12" s="278"/>
      <c r="EH12" s="278"/>
      <c r="EI12" s="278"/>
      <c r="EJ12" s="278"/>
      <c r="EK12" s="278"/>
      <c r="EL12" s="278"/>
      <c r="EM12" s="278"/>
      <c r="EN12" s="278"/>
      <c r="EO12" s="278"/>
      <c r="EP12" s="278"/>
      <c r="EQ12" s="278"/>
      <c r="ER12" s="278"/>
      <c r="ES12" s="278"/>
      <c r="ET12" s="278"/>
      <c r="EU12" s="278"/>
      <c r="EV12" s="278"/>
      <c r="EW12" s="278"/>
      <c r="EX12" s="278"/>
      <c r="EY12" s="278"/>
      <c r="EZ12" s="278"/>
      <c r="FA12" s="278"/>
      <c r="FB12" s="278"/>
      <c r="FC12" s="278"/>
      <c r="FD12" s="278"/>
      <c r="FE12" s="278"/>
      <c r="FF12" s="278"/>
      <c r="FG12" s="278"/>
      <c r="FH12" s="278"/>
      <c r="FI12" s="278"/>
      <c r="FJ12" s="278"/>
      <c r="FK12" s="278"/>
      <c r="FL12" s="278"/>
      <c r="FM12" s="278"/>
      <c r="FN12" s="278"/>
      <c r="FO12" s="278"/>
      <c r="FP12" s="278"/>
      <c r="FQ12" s="278"/>
      <c r="FR12" s="278"/>
      <c r="FS12" s="278"/>
      <c r="FT12" s="278"/>
    </row>
    <row r="13" spans="1:278" s="279" customFormat="1" ht="86.25" customHeight="1">
      <c r="A13" s="617"/>
      <c r="B13" s="599"/>
      <c r="C13" s="620"/>
      <c r="D13" s="620"/>
      <c r="E13" s="390"/>
      <c r="F13" s="390"/>
      <c r="G13" s="390"/>
      <c r="H13" s="614"/>
      <c r="I13" s="608"/>
      <c r="J13" s="608"/>
      <c r="K13" s="611"/>
      <c r="L13" s="611"/>
      <c r="M13" s="614"/>
      <c r="N13" s="611"/>
      <c r="O13" s="655"/>
      <c r="P13" s="624"/>
      <c r="Q13" s="624"/>
      <c r="R13" s="624"/>
      <c r="S13" s="624"/>
      <c r="T13" s="657"/>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c r="BW13" s="278"/>
      <c r="BX13" s="278"/>
      <c r="BY13" s="278"/>
      <c r="BZ13" s="278"/>
      <c r="CA13" s="278"/>
      <c r="CB13" s="278"/>
      <c r="CC13" s="278"/>
      <c r="CD13" s="278"/>
      <c r="CE13" s="278"/>
      <c r="CF13" s="278"/>
      <c r="CG13" s="278"/>
      <c r="CH13" s="278"/>
      <c r="CI13" s="278"/>
      <c r="CJ13" s="278"/>
      <c r="CK13" s="278"/>
      <c r="CL13" s="278"/>
      <c r="CM13" s="278"/>
      <c r="CN13" s="278"/>
      <c r="CO13" s="278"/>
      <c r="CP13" s="278"/>
      <c r="CQ13" s="278"/>
      <c r="CR13" s="278"/>
      <c r="CS13" s="278"/>
      <c r="CT13" s="278"/>
      <c r="CU13" s="278"/>
      <c r="CV13" s="278"/>
      <c r="CW13" s="278"/>
      <c r="CX13" s="278"/>
      <c r="CY13" s="278"/>
      <c r="CZ13" s="278"/>
      <c r="DA13" s="278"/>
      <c r="DB13" s="278"/>
      <c r="DC13" s="278"/>
      <c r="DD13" s="278"/>
      <c r="DE13" s="278"/>
      <c r="DF13" s="278"/>
      <c r="DG13" s="278"/>
      <c r="DH13" s="278"/>
      <c r="DI13" s="278"/>
      <c r="DJ13" s="278"/>
      <c r="DK13" s="278"/>
      <c r="DL13" s="278"/>
      <c r="DM13" s="278"/>
      <c r="DN13" s="278"/>
      <c r="DO13" s="278"/>
      <c r="DP13" s="278"/>
      <c r="DQ13" s="278"/>
      <c r="DR13" s="278"/>
      <c r="DS13" s="278"/>
      <c r="DT13" s="278"/>
      <c r="DU13" s="278"/>
      <c r="DV13" s="278"/>
      <c r="DW13" s="278"/>
      <c r="DX13" s="278"/>
      <c r="DY13" s="278"/>
      <c r="DZ13" s="278"/>
      <c r="EA13" s="278"/>
      <c r="EB13" s="278"/>
      <c r="EC13" s="278"/>
      <c r="ED13" s="278"/>
      <c r="EE13" s="278"/>
      <c r="EF13" s="278"/>
      <c r="EG13" s="278"/>
      <c r="EH13" s="278"/>
      <c r="EI13" s="278"/>
      <c r="EJ13" s="278"/>
      <c r="EK13" s="278"/>
      <c r="EL13" s="278"/>
      <c r="EM13" s="278"/>
      <c r="EN13" s="278"/>
      <c r="EO13" s="278"/>
      <c r="EP13" s="278"/>
      <c r="EQ13" s="278"/>
      <c r="ER13" s="278"/>
      <c r="ES13" s="278"/>
      <c r="ET13" s="278"/>
      <c r="EU13" s="278"/>
      <c r="EV13" s="278"/>
      <c r="EW13" s="278"/>
      <c r="EX13" s="278"/>
      <c r="EY13" s="278"/>
      <c r="EZ13" s="278"/>
      <c r="FA13" s="278"/>
      <c r="FB13" s="278"/>
      <c r="FC13" s="278"/>
      <c r="FD13" s="278"/>
      <c r="FE13" s="278"/>
      <c r="FF13" s="278"/>
      <c r="FG13" s="278"/>
      <c r="FH13" s="278"/>
      <c r="FI13" s="278"/>
      <c r="FJ13" s="278"/>
      <c r="FK13" s="278"/>
      <c r="FL13" s="278"/>
      <c r="FM13" s="278"/>
      <c r="FN13" s="278"/>
      <c r="FO13" s="278"/>
      <c r="FP13" s="278"/>
      <c r="FQ13" s="278"/>
      <c r="FR13" s="278"/>
      <c r="FS13" s="278"/>
      <c r="FT13" s="278"/>
    </row>
    <row r="14" spans="1:278" s="279" customFormat="1" ht="238.5" customHeight="1" thickBot="1">
      <c r="A14" s="618"/>
      <c r="B14" s="600"/>
      <c r="C14" s="621"/>
      <c r="D14" s="621"/>
      <c r="E14" s="622"/>
      <c r="F14" s="622"/>
      <c r="G14" s="622"/>
      <c r="H14" s="615"/>
      <c r="I14" s="609"/>
      <c r="J14" s="609"/>
      <c r="K14" s="612"/>
      <c r="L14" s="612"/>
      <c r="M14" s="615"/>
      <c r="N14" s="612"/>
      <c r="O14" s="656"/>
      <c r="P14" s="625"/>
      <c r="Q14" s="625"/>
      <c r="R14" s="625"/>
      <c r="S14" s="625"/>
      <c r="T14" s="65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c r="BS14" s="278"/>
      <c r="BT14" s="278"/>
      <c r="BU14" s="278"/>
      <c r="BV14" s="278"/>
      <c r="BW14" s="278"/>
      <c r="BX14" s="278"/>
      <c r="BY14" s="278"/>
      <c r="BZ14" s="278"/>
      <c r="CA14" s="278"/>
      <c r="CB14" s="278"/>
      <c r="CC14" s="278"/>
      <c r="CD14" s="278"/>
      <c r="CE14" s="278"/>
      <c r="CF14" s="278"/>
      <c r="CG14" s="278"/>
      <c r="CH14" s="278"/>
      <c r="CI14" s="278"/>
      <c r="CJ14" s="278"/>
      <c r="CK14" s="278"/>
      <c r="CL14" s="278"/>
      <c r="CM14" s="278"/>
      <c r="CN14" s="278"/>
      <c r="CO14" s="278"/>
      <c r="CP14" s="278"/>
      <c r="CQ14" s="278"/>
      <c r="CR14" s="278"/>
      <c r="CS14" s="278"/>
      <c r="CT14" s="278"/>
      <c r="CU14" s="278"/>
      <c r="CV14" s="278"/>
      <c r="CW14" s="278"/>
      <c r="CX14" s="278"/>
      <c r="CY14" s="278"/>
      <c r="CZ14" s="278"/>
      <c r="DA14" s="278"/>
      <c r="DB14" s="278"/>
      <c r="DC14" s="278"/>
      <c r="DD14" s="278"/>
      <c r="DE14" s="278"/>
      <c r="DF14" s="278"/>
      <c r="DG14" s="278"/>
      <c r="DH14" s="278"/>
      <c r="DI14" s="278"/>
      <c r="DJ14" s="278"/>
      <c r="DK14" s="278"/>
      <c r="DL14" s="278"/>
      <c r="DM14" s="278"/>
      <c r="DN14" s="278"/>
      <c r="DO14" s="278"/>
      <c r="DP14" s="278"/>
      <c r="DQ14" s="278"/>
      <c r="DR14" s="278"/>
      <c r="DS14" s="278"/>
      <c r="DT14" s="278"/>
      <c r="DU14" s="278"/>
      <c r="DV14" s="278"/>
      <c r="DW14" s="278"/>
      <c r="DX14" s="278"/>
      <c r="DY14" s="278"/>
      <c r="DZ14" s="278"/>
      <c r="EA14" s="278"/>
      <c r="EB14" s="278"/>
      <c r="EC14" s="278"/>
      <c r="ED14" s="278"/>
      <c r="EE14" s="278"/>
      <c r="EF14" s="278"/>
      <c r="EG14" s="278"/>
      <c r="EH14" s="278"/>
      <c r="EI14" s="278"/>
      <c r="EJ14" s="278"/>
      <c r="EK14" s="278"/>
      <c r="EL14" s="278"/>
      <c r="EM14" s="278"/>
      <c r="EN14" s="278"/>
      <c r="EO14" s="278"/>
      <c r="EP14" s="278"/>
      <c r="EQ14" s="278"/>
      <c r="ER14" s="278"/>
      <c r="ES14" s="278"/>
      <c r="ET14" s="278"/>
      <c r="EU14" s="278"/>
      <c r="EV14" s="278"/>
      <c r="EW14" s="278"/>
      <c r="EX14" s="278"/>
      <c r="EY14" s="278"/>
      <c r="EZ14" s="278"/>
      <c r="FA14" s="278"/>
      <c r="FB14" s="278"/>
      <c r="FC14" s="278"/>
      <c r="FD14" s="278"/>
      <c r="FE14" s="278"/>
      <c r="FF14" s="278"/>
      <c r="FG14" s="278"/>
      <c r="FH14" s="278"/>
      <c r="FI14" s="278"/>
      <c r="FJ14" s="278"/>
      <c r="FK14" s="278"/>
      <c r="FL14" s="278"/>
      <c r="FM14" s="278"/>
      <c r="FN14" s="278"/>
      <c r="FO14" s="278"/>
      <c r="FP14" s="278"/>
      <c r="FQ14" s="278"/>
      <c r="FR14" s="278"/>
      <c r="FS14" s="278"/>
      <c r="FT14" s="278"/>
    </row>
    <row r="15" spans="1:278" s="279" customFormat="1" ht="21.6" customHeight="1">
      <c r="A15" s="616">
        <f>'Mapa Final'!A14</f>
        <v>2</v>
      </c>
      <c r="B15" s="598" t="str">
        <f>'Mapa Final'!B14</f>
        <v>Hurto de dinero y perdida de cheques</v>
      </c>
      <c r="C15" s="619" t="str">
        <f>'Mapa Final'!C14</f>
        <v>Afectación Económica</v>
      </c>
      <c r="D15" s="619"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392" t="str">
        <f>'Mapa Final'!E14</f>
        <v>Falta de control</v>
      </c>
      <c r="F15" s="392" t="str">
        <f>'Mapa Final'!F14</f>
        <v xml:space="preserve">Pérdida de dinero o cheques en las cuentas de la Rama Judicial </v>
      </c>
      <c r="G15" s="392" t="str">
        <f>'Mapa Final'!G14</f>
        <v>Ejecución y Administración de Procesos</v>
      </c>
      <c r="H15" s="613" t="str">
        <f>'Mapa Final'!I14</f>
        <v>Muy Baja</v>
      </c>
      <c r="I15" s="607" t="str">
        <f>'Mapa Final'!L14</f>
        <v>Mayor</v>
      </c>
      <c r="J15" s="607" t="str">
        <f>'Mapa Final'!N14</f>
        <v xml:space="preserve">Alto </v>
      </c>
      <c r="K15" s="610" t="str">
        <f>'Mapa Final'!AA14</f>
        <v>Muy Baja</v>
      </c>
      <c r="L15" s="610" t="str">
        <f>'Mapa Final'!AE14</f>
        <v>Mayor</v>
      </c>
      <c r="M15" s="613" t="str">
        <f>'Mapa Final'!AG14</f>
        <v xml:space="preserve">Alto </v>
      </c>
      <c r="N15" s="610" t="str">
        <f>'Mapa Final'!AH14</f>
        <v>Evitar</v>
      </c>
      <c r="O15" s="261"/>
      <c r="P15" s="623"/>
      <c r="Q15" s="623"/>
      <c r="R15" s="626"/>
      <c r="S15" s="626"/>
      <c r="T15" s="627" t="s">
        <v>673</v>
      </c>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8"/>
      <c r="CF15" s="278"/>
      <c r="CG15" s="278"/>
      <c r="CH15" s="278"/>
      <c r="CI15" s="278"/>
      <c r="CJ15" s="278"/>
      <c r="CK15" s="278"/>
      <c r="CL15" s="278"/>
      <c r="CM15" s="278"/>
      <c r="CN15" s="278"/>
      <c r="CO15" s="278"/>
      <c r="CP15" s="278"/>
      <c r="CQ15" s="278"/>
      <c r="CR15" s="278"/>
      <c r="CS15" s="278"/>
      <c r="CT15" s="278"/>
      <c r="CU15" s="278"/>
      <c r="CV15" s="278"/>
      <c r="CW15" s="278"/>
      <c r="CX15" s="278"/>
      <c r="CY15" s="278"/>
      <c r="CZ15" s="278"/>
      <c r="DA15" s="278"/>
      <c r="DB15" s="278"/>
      <c r="DC15" s="278"/>
      <c r="DD15" s="278"/>
      <c r="DE15" s="278"/>
      <c r="DF15" s="278"/>
      <c r="DG15" s="278"/>
      <c r="DH15" s="278"/>
      <c r="DI15" s="278"/>
      <c r="DJ15" s="278"/>
      <c r="DK15" s="278"/>
      <c r="DL15" s="278"/>
      <c r="DM15" s="278"/>
      <c r="DN15" s="278"/>
      <c r="DO15" s="278"/>
      <c r="DP15" s="278"/>
      <c r="DQ15" s="278"/>
      <c r="DR15" s="278"/>
      <c r="DS15" s="278"/>
      <c r="DT15" s="278"/>
      <c r="DU15" s="278"/>
      <c r="DV15" s="278"/>
      <c r="DW15" s="278"/>
      <c r="DX15" s="278"/>
      <c r="DY15" s="278"/>
      <c r="DZ15" s="278"/>
      <c r="EA15" s="278"/>
      <c r="EB15" s="278"/>
      <c r="EC15" s="278"/>
      <c r="ED15" s="278"/>
      <c r="EE15" s="278"/>
      <c r="EF15" s="278"/>
      <c r="EG15" s="278"/>
      <c r="EH15" s="278"/>
      <c r="EI15" s="278"/>
      <c r="EJ15" s="278"/>
      <c r="EK15" s="278"/>
      <c r="EL15" s="278"/>
      <c r="EM15" s="278"/>
      <c r="EN15" s="278"/>
      <c r="EO15" s="278"/>
      <c r="EP15" s="278"/>
      <c r="EQ15" s="278"/>
      <c r="ER15" s="278"/>
      <c r="ES15" s="278"/>
      <c r="ET15" s="278"/>
      <c r="EU15" s="278"/>
      <c r="EV15" s="278"/>
      <c r="EW15" s="278"/>
      <c r="EX15" s="278"/>
      <c r="EY15" s="278"/>
      <c r="EZ15" s="278"/>
      <c r="FA15" s="278"/>
      <c r="FB15" s="278"/>
      <c r="FC15" s="278"/>
      <c r="FD15" s="278"/>
      <c r="FE15" s="278"/>
      <c r="FF15" s="278"/>
      <c r="FG15" s="278"/>
      <c r="FH15" s="278"/>
      <c r="FI15" s="278"/>
      <c r="FJ15" s="278"/>
      <c r="FK15" s="278"/>
      <c r="FL15" s="278"/>
      <c r="FM15" s="278"/>
      <c r="FN15" s="278"/>
      <c r="FO15" s="278"/>
      <c r="FP15" s="278"/>
      <c r="FQ15" s="278"/>
      <c r="FR15" s="278"/>
      <c r="FS15" s="278"/>
      <c r="FT15" s="278"/>
    </row>
    <row r="16" spans="1:278" s="279" customFormat="1" ht="21.6" customHeight="1">
      <c r="A16" s="617"/>
      <c r="B16" s="599"/>
      <c r="C16" s="620"/>
      <c r="D16" s="620"/>
      <c r="E16" s="390"/>
      <c r="F16" s="390"/>
      <c r="G16" s="390"/>
      <c r="H16" s="614"/>
      <c r="I16" s="608"/>
      <c r="J16" s="608"/>
      <c r="K16" s="611"/>
      <c r="L16" s="611"/>
      <c r="M16" s="614"/>
      <c r="N16" s="611"/>
      <c r="O16" s="261"/>
      <c r="P16" s="624"/>
      <c r="Q16" s="624"/>
      <c r="R16" s="624"/>
      <c r="S16" s="624"/>
      <c r="T16" s="62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8"/>
      <c r="CF16" s="278"/>
      <c r="CG16" s="278"/>
      <c r="CH16" s="278"/>
      <c r="CI16" s="278"/>
      <c r="CJ16" s="278"/>
      <c r="CK16" s="278"/>
      <c r="CL16" s="278"/>
      <c r="CM16" s="278"/>
      <c r="CN16" s="278"/>
      <c r="CO16" s="278"/>
      <c r="CP16" s="278"/>
      <c r="CQ16" s="278"/>
      <c r="CR16" s="278"/>
      <c r="CS16" s="278"/>
      <c r="CT16" s="278"/>
      <c r="CU16" s="278"/>
      <c r="CV16" s="278"/>
      <c r="CW16" s="278"/>
      <c r="CX16" s="278"/>
      <c r="CY16" s="278"/>
      <c r="CZ16" s="278"/>
      <c r="DA16" s="278"/>
      <c r="DB16" s="278"/>
      <c r="DC16" s="278"/>
      <c r="DD16" s="278"/>
      <c r="DE16" s="278"/>
      <c r="DF16" s="278"/>
      <c r="DG16" s="278"/>
      <c r="DH16" s="278"/>
      <c r="DI16" s="278"/>
      <c r="DJ16" s="278"/>
      <c r="DK16" s="278"/>
      <c r="DL16" s="278"/>
      <c r="DM16" s="278"/>
      <c r="DN16" s="278"/>
      <c r="DO16" s="278"/>
      <c r="DP16" s="278"/>
      <c r="DQ16" s="278"/>
      <c r="DR16" s="278"/>
      <c r="DS16" s="278"/>
      <c r="DT16" s="278"/>
      <c r="DU16" s="278"/>
      <c r="DV16" s="278"/>
      <c r="DW16" s="278"/>
      <c r="DX16" s="278"/>
      <c r="DY16" s="278"/>
      <c r="DZ16" s="278"/>
      <c r="EA16" s="278"/>
      <c r="EB16" s="278"/>
      <c r="EC16" s="278"/>
      <c r="ED16" s="278"/>
      <c r="EE16" s="278"/>
      <c r="EF16" s="278"/>
      <c r="EG16" s="278"/>
      <c r="EH16" s="278"/>
      <c r="EI16" s="278"/>
      <c r="EJ16" s="278"/>
      <c r="EK16" s="278"/>
      <c r="EL16" s="278"/>
      <c r="EM16" s="278"/>
      <c r="EN16" s="278"/>
      <c r="EO16" s="278"/>
      <c r="EP16" s="278"/>
      <c r="EQ16" s="278"/>
      <c r="ER16" s="278"/>
      <c r="ES16" s="278"/>
      <c r="ET16" s="278"/>
      <c r="EU16" s="278"/>
      <c r="EV16" s="278"/>
      <c r="EW16" s="278"/>
      <c r="EX16" s="278"/>
      <c r="EY16" s="278"/>
      <c r="EZ16" s="278"/>
      <c r="FA16" s="278"/>
      <c r="FB16" s="278"/>
      <c r="FC16" s="278"/>
      <c r="FD16" s="278"/>
      <c r="FE16" s="278"/>
      <c r="FF16" s="278"/>
      <c r="FG16" s="278"/>
      <c r="FH16" s="278"/>
      <c r="FI16" s="278"/>
      <c r="FJ16" s="278"/>
      <c r="FK16" s="278"/>
      <c r="FL16" s="278"/>
      <c r="FM16" s="278"/>
      <c r="FN16" s="278"/>
      <c r="FO16" s="278"/>
      <c r="FP16" s="278"/>
      <c r="FQ16" s="278"/>
      <c r="FR16" s="278"/>
      <c r="FS16" s="278"/>
      <c r="FT16" s="278"/>
    </row>
    <row r="17" spans="1:176" s="279" customFormat="1" ht="21.6" customHeight="1">
      <c r="A17" s="617"/>
      <c r="B17" s="599"/>
      <c r="C17" s="620"/>
      <c r="D17" s="620"/>
      <c r="E17" s="390"/>
      <c r="F17" s="390"/>
      <c r="G17" s="390"/>
      <c r="H17" s="614"/>
      <c r="I17" s="608"/>
      <c r="J17" s="608"/>
      <c r="K17" s="611"/>
      <c r="L17" s="611"/>
      <c r="M17" s="614"/>
      <c r="N17" s="611"/>
      <c r="O17" s="261"/>
      <c r="P17" s="624"/>
      <c r="Q17" s="624"/>
      <c r="R17" s="624"/>
      <c r="S17" s="624"/>
      <c r="T17" s="62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c r="BW17" s="278"/>
      <c r="BX17" s="278"/>
      <c r="BY17" s="278"/>
      <c r="BZ17" s="278"/>
      <c r="CA17" s="278"/>
      <c r="CB17" s="278"/>
      <c r="CC17" s="278"/>
      <c r="CD17" s="278"/>
      <c r="CE17" s="278"/>
      <c r="CF17" s="278"/>
      <c r="CG17" s="278"/>
      <c r="CH17" s="278"/>
      <c r="CI17" s="278"/>
      <c r="CJ17" s="278"/>
      <c r="CK17" s="278"/>
      <c r="CL17" s="278"/>
      <c r="CM17" s="278"/>
      <c r="CN17" s="278"/>
      <c r="CO17" s="278"/>
      <c r="CP17" s="278"/>
      <c r="CQ17" s="278"/>
      <c r="CR17" s="278"/>
      <c r="CS17" s="278"/>
      <c r="CT17" s="278"/>
      <c r="CU17" s="278"/>
      <c r="CV17" s="278"/>
      <c r="CW17" s="278"/>
      <c r="CX17" s="278"/>
      <c r="CY17" s="278"/>
      <c r="CZ17" s="278"/>
      <c r="DA17" s="278"/>
      <c r="DB17" s="278"/>
      <c r="DC17" s="278"/>
      <c r="DD17" s="278"/>
      <c r="DE17" s="278"/>
      <c r="DF17" s="278"/>
      <c r="DG17" s="278"/>
      <c r="DH17" s="278"/>
      <c r="DI17" s="278"/>
      <c r="DJ17" s="278"/>
      <c r="DK17" s="278"/>
      <c r="DL17" s="278"/>
      <c r="DM17" s="278"/>
      <c r="DN17" s="278"/>
      <c r="DO17" s="278"/>
      <c r="DP17" s="278"/>
      <c r="DQ17" s="278"/>
      <c r="DR17" s="278"/>
      <c r="DS17" s="278"/>
      <c r="DT17" s="278"/>
      <c r="DU17" s="278"/>
      <c r="DV17" s="278"/>
      <c r="DW17" s="278"/>
      <c r="DX17" s="278"/>
      <c r="DY17" s="278"/>
      <c r="DZ17" s="278"/>
      <c r="EA17" s="278"/>
      <c r="EB17" s="278"/>
      <c r="EC17" s="278"/>
      <c r="ED17" s="278"/>
      <c r="EE17" s="278"/>
      <c r="EF17" s="278"/>
      <c r="EG17" s="278"/>
      <c r="EH17" s="278"/>
      <c r="EI17" s="278"/>
      <c r="EJ17" s="278"/>
      <c r="EK17" s="278"/>
      <c r="EL17" s="278"/>
      <c r="EM17" s="278"/>
      <c r="EN17" s="278"/>
      <c r="EO17" s="278"/>
      <c r="EP17" s="278"/>
      <c r="EQ17" s="278"/>
      <c r="ER17" s="278"/>
      <c r="ES17" s="278"/>
      <c r="ET17" s="278"/>
      <c r="EU17" s="278"/>
      <c r="EV17" s="278"/>
      <c r="EW17" s="278"/>
      <c r="EX17" s="278"/>
      <c r="EY17" s="278"/>
      <c r="EZ17" s="278"/>
      <c r="FA17" s="278"/>
      <c r="FB17" s="278"/>
      <c r="FC17" s="278"/>
      <c r="FD17" s="278"/>
      <c r="FE17" s="278"/>
      <c r="FF17" s="278"/>
      <c r="FG17" s="278"/>
      <c r="FH17" s="278"/>
      <c r="FI17" s="278"/>
      <c r="FJ17" s="278"/>
      <c r="FK17" s="278"/>
      <c r="FL17" s="278"/>
      <c r="FM17" s="278"/>
      <c r="FN17" s="278"/>
      <c r="FO17" s="278"/>
      <c r="FP17" s="278"/>
      <c r="FQ17" s="278"/>
      <c r="FR17" s="278"/>
      <c r="FS17" s="278"/>
      <c r="FT17" s="278"/>
    </row>
    <row r="18" spans="1:176" s="279" customFormat="1" ht="25.15" customHeight="1">
      <c r="A18" s="617"/>
      <c r="B18" s="599"/>
      <c r="C18" s="620"/>
      <c r="D18" s="620"/>
      <c r="E18" s="390"/>
      <c r="F18" s="390"/>
      <c r="G18" s="390"/>
      <c r="H18" s="614"/>
      <c r="I18" s="608"/>
      <c r="J18" s="608"/>
      <c r="K18" s="611"/>
      <c r="L18" s="611"/>
      <c r="M18" s="614"/>
      <c r="N18" s="611"/>
      <c r="O18" s="261"/>
      <c r="P18" s="624"/>
      <c r="Q18" s="624"/>
      <c r="R18" s="624"/>
      <c r="S18" s="624"/>
      <c r="T18" s="62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c r="BK18" s="278"/>
      <c r="BL18" s="278"/>
      <c r="BM18" s="278"/>
      <c r="BN18" s="278"/>
      <c r="BO18" s="278"/>
      <c r="BP18" s="278"/>
      <c r="BQ18" s="278"/>
      <c r="BR18" s="278"/>
      <c r="BS18" s="278"/>
      <c r="BT18" s="278"/>
      <c r="BU18" s="278"/>
      <c r="BV18" s="278"/>
      <c r="BW18" s="278"/>
      <c r="BX18" s="278"/>
      <c r="BY18" s="278"/>
      <c r="BZ18" s="278"/>
      <c r="CA18" s="278"/>
      <c r="CB18" s="278"/>
      <c r="CC18" s="278"/>
      <c r="CD18" s="278"/>
      <c r="CE18" s="278"/>
      <c r="CF18" s="278"/>
      <c r="CG18" s="278"/>
      <c r="CH18" s="278"/>
      <c r="CI18" s="278"/>
      <c r="CJ18" s="278"/>
      <c r="CK18" s="278"/>
      <c r="CL18" s="278"/>
      <c r="CM18" s="278"/>
      <c r="CN18" s="278"/>
      <c r="CO18" s="278"/>
      <c r="CP18" s="278"/>
      <c r="CQ18" s="278"/>
      <c r="CR18" s="278"/>
      <c r="CS18" s="278"/>
      <c r="CT18" s="278"/>
      <c r="CU18" s="278"/>
      <c r="CV18" s="278"/>
      <c r="CW18" s="278"/>
      <c r="CX18" s="278"/>
      <c r="CY18" s="278"/>
      <c r="CZ18" s="278"/>
      <c r="DA18" s="278"/>
      <c r="DB18" s="278"/>
      <c r="DC18" s="278"/>
      <c r="DD18" s="278"/>
      <c r="DE18" s="278"/>
      <c r="DF18" s="278"/>
      <c r="DG18" s="278"/>
      <c r="DH18" s="278"/>
      <c r="DI18" s="278"/>
      <c r="DJ18" s="278"/>
      <c r="DK18" s="278"/>
      <c r="DL18" s="278"/>
      <c r="DM18" s="278"/>
      <c r="DN18" s="278"/>
      <c r="DO18" s="278"/>
      <c r="DP18" s="278"/>
      <c r="DQ18" s="278"/>
      <c r="DR18" s="278"/>
      <c r="DS18" s="278"/>
      <c r="DT18" s="278"/>
      <c r="DU18" s="278"/>
      <c r="DV18" s="278"/>
      <c r="DW18" s="278"/>
      <c r="DX18" s="278"/>
      <c r="DY18" s="278"/>
      <c r="DZ18" s="278"/>
      <c r="EA18" s="278"/>
      <c r="EB18" s="278"/>
      <c r="EC18" s="278"/>
      <c r="ED18" s="278"/>
      <c r="EE18" s="278"/>
      <c r="EF18" s="278"/>
      <c r="EG18" s="278"/>
      <c r="EH18" s="278"/>
      <c r="EI18" s="278"/>
      <c r="EJ18" s="278"/>
      <c r="EK18" s="278"/>
      <c r="EL18" s="278"/>
      <c r="EM18" s="278"/>
      <c r="EN18" s="278"/>
      <c r="EO18" s="278"/>
      <c r="EP18" s="278"/>
      <c r="EQ18" s="278"/>
      <c r="ER18" s="278"/>
      <c r="ES18" s="278"/>
      <c r="ET18" s="278"/>
      <c r="EU18" s="278"/>
      <c r="EV18" s="278"/>
      <c r="EW18" s="278"/>
      <c r="EX18" s="278"/>
      <c r="EY18" s="278"/>
      <c r="EZ18" s="278"/>
      <c r="FA18" s="278"/>
      <c r="FB18" s="278"/>
      <c r="FC18" s="278"/>
      <c r="FD18" s="278"/>
      <c r="FE18" s="278"/>
      <c r="FF18" s="278"/>
      <c r="FG18" s="278"/>
      <c r="FH18" s="278"/>
      <c r="FI18" s="278"/>
      <c r="FJ18" s="278"/>
      <c r="FK18" s="278"/>
      <c r="FL18" s="278"/>
      <c r="FM18" s="278"/>
      <c r="FN18" s="278"/>
      <c r="FO18" s="278"/>
      <c r="FP18" s="278"/>
      <c r="FQ18" s="278"/>
      <c r="FR18" s="278"/>
      <c r="FS18" s="278"/>
      <c r="FT18" s="278"/>
    </row>
    <row r="19" spans="1:176" s="279" customFormat="1" ht="255.75" customHeight="1" thickBot="1">
      <c r="A19" s="618"/>
      <c r="B19" s="600"/>
      <c r="C19" s="621"/>
      <c r="D19" s="621"/>
      <c r="E19" s="622"/>
      <c r="F19" s="622"/>
      <c r="G19" s="622"/>
      <c r="H19" s="615"/>
      <c r="I19" s="609"/>
      <c r="J19" s="609"/>
      <c r="K19" s="612"/>
      <c r="L19" s="612"/>
      <c r="M19" s="615"/>
      <c r="N19" s="612"/>
      <c r="O19" s="261"/>
      <c r="P19" s="625"/>
      <c r="Q19" s="625"/>
      <c r="R19" s="625"/>
      <c r="S19" s="625"/>
      <c r="T19" s="629"/>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c r="BP19" s="278"/>
      <c r="BQ19" s="278"/>
      <c r="BR19" s="278"/>
      <c r="BS19" s="278"/>
      <c r="BT19" s="278"/>
      <c r="BU19" s="278"/>
      <c r="BV19" s="278"/>
      <c r="BW19" s="278"/>
      <c r="BX19" s="278"/>
      <c r="BY19" s="278"/>
      <c r="BZ19" s="278"/>
      <c r="CA19" s="278"/>
      <c r="CB19" s="278"/>
      <c r="CC19" s="278"/>
      <c r="CD19" s="278"/>
      <c r="CE19" s="278"/>
      <c r="CF19" s="278"/>
      <c r="CG19" s="278"/>
      <c r="CH19" s="278"/>
      <c r="CI19" s="278"/>
      <c r="CJ19" s="278"/>
      <c r="CK19" s="278"/>
      <c r="CL19" s="278"/>
      <c r="CM19" s="278"/>
      <c r="CN19" s="278"/>
      <c r="CO19" s="278"/>
      <c r="CP19" s="278"/>
      <c r="CQ19" s="278"/>
      <c r="CR19" s="278"/>
      <c r="CS19" s="278"/>
      <c r="CT19" s="278"/>
      <c r="CU19" s="278"/>
      <c r="CV19" s="278"/>
      <c r="CW19" s="278"/>
      <c r="CX19" s="278"/>
      <c r="CY19" s="278"/>
      <c r="CZ19" s="278"/>
      <c r="DA19" s="278"/>
      <c r="DB19" s="278"/>
      <c r="DC19" s="278"/>
      <c r="DD19" s="278"/>
      <c r="DE19" s="278"/>
      <c r="DF19" s="278"/>
      <c r="DG19" s="278"/>
      <c r="DH19" s="278"/>
      <c r="DI19" s="278"/>
      <c r="DJ19" s="278"/>
      <c r="DK19" s="278"/>
      <c r="DL19" s="278"/>
      <c r="DM19" s="278"/>
      <c r="DN19" s="278"/>
      <c r="DO19" s="278"/>
      <c r="DP19" s="278"/>
      <c r="DQ19" s="278"/>
      <c r="DR19" s="278"/>
      <c r="DS19" s="278"/>
      <c r="DT19" s="278"/>
      <c r="DU19" s="278"/>
      <c r="DV19" s="278"/>
      <c r="DW19" s="278"/>
      <c r="DX19" s="278"/>
      <c r="DY19" s="278"/>
      <c r="DZ19" s="278"/>
      <c r="EA19" s="278"/>
      <c r="EB19" s="278"/>
      <c r="EC19" s="278"/>
      <c r="ED19" s="278"/>
      <c r="EE19" s="278"/>
      <c r="EF19" s="278"/>
      <c r="EG19" s="278"/>
      <c r="EH19" s="278"/>
      <c r="EI19" s="278"/>
      <c r="EJ19" s="278"/>
      <c r="EK19" s="278"/>
      <c r="EL19" s="278"/>
      <c r="EM19" s="278"/>
      <c r="EN19" s="278"/>
      <c r="EO19" s="278"/>
      <c r="EP19" s="278"/>
      <c r="EQ19" s="278"/>
      <c r="ER19" s="278"/>
      <c r="ES19" s="278"/>
      <c r="ET19" s="278"/>
      <c r="EU19" s="278"/>
      <c r="EV19" s="278"/>
      <c r="EW19" s="278"/>
      <c r="EX19" s="278"/>
      <c r="EY19" s="278"/>
      <c r="EZ19" s="278"/>
      <c r="FA19" s="278"/>
      <c r="FB19" s="278"/>
      <c r="FC19" s="278"/>
      <c r="FD19" s="278"/>
      <c r="FE19" s="278"/>
      <c r="FF19" s="278"/>
      <c r="FG19" s="278"/>
      <c r="FH19" s="278"/>
      <c r="FI19" s="278"/>
      <c r="FJ19" s="278"/>
      <c r="FK19" s="278"/>
      <c r="FL19" s="278"/>
      <c r="FM19" s="278"/>
      <c r="FN19" s="278"/>
      <c r="FO19" s="278"/>
      <c r="FP19" s="278"/>
      <c r="FQ19" s="278"/>
      <c r="FR19" s="278"/>
      <c r="FS19" s="278"/>
      <c r="FT19" s="278"/>
    </row>
    <row r="20" spans="1:176" s="34" customFormat="1">
      <c r="A20" s="616">
        <f>'Mapa Final'!A19</f>
        <v>3</v>
      </c>
      <c r="B20" s="598" t="str">
        <f>'Mapa Final'!B19</f>
        <v>Incumplimiento en obligaciones</v>
      </c>
      <c r="C20" s="619" t="str">
        <f>'Mapa Final'!C19</f>
        <v>Incumplimiento de las metas establecidas</v>
      </c>
      <c r="D20" s="619"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392" t="str">
        <f>'Mapa Final'!E19</f>
        <v>Falta de control</v>
      </c>
      <c r="F20" s="392" t="str">
        <f>'Mapa Final'!F19</f>
        <v xml:space="preserve">Incumplir las fechas de pago por obligaciones tributarias, planillas de seguridad social </v>
      </c>
      <c r="G20" s="392" t="str">
        <f>'Mapa Final'!G19</f>
        <v>Ejecución y Administración de Procesos</v>
      </c>
      <c r="H20" s="613" t="str">
        <f>'Mapa Final'!I19</f>
        <v>Muy Baja</v>
      </c>
      <c r="I20" s="607" t="str">
        <f>'Mapa Final'!L19</f>
        <v>Leve</v>
      </c>
      <c r="J20" s="607" t="str">
        <f>'Mapa Final'!N19</f>
        <v>Bajo</v>
      </c>
      <c r="K20" s="610" t="e">
        <f>'Mapa Final'!AA19</f>
        <v>#N/A</v>
      </c>
      <c r="L20" s="610" t="str">
        <f>'Mapa Final'!AE19</f>
        <v>Leve</v>
      </c>
      <c r="M20" s="613" t="e">
        <f>'Mapa Final'!AG19</f>
        <v>#N/A</v>
      </c>
      <c r="N20" s="610" t="str">
        <f>'Mapa Final'!AH19</f>
        <v>Evitar</v>
      </c>
      <c r="O20" s="261"/>
      <c r="P20" s="623"/>
      <c r="Q20" s="623"/>
      <c r="R20" s="626"/>
      <c r="S20" s="626"/>
      <c r="T20" s="627"/>
      <c r="U20" s="278"/>
      <c r="V20" s="278"/>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280"/>
      <c r="BL20" s="280"/>
      <c r="BM20" s="280"/>
      <c r="BN20" s="280"/>
      <c r="BO20" s="280"/>
      <c r="BP20" s="280"/>
      <c r="BQ20" s="280"/>
      <c r="BR20" s="280"/>
      <c r="BS20" s="280"/>
      <c r="BT20" s="280"/>
      <c r="BU20" s="280"/>
      <c r="BV20" s="280"/>
      <c r="BW20" s="280"/>
      <c r="BX20" s="280"/>
      <c r="BY20" s="280"/>
      <c r="BZ20" s="280"/>
      <c r="CA20" s="280"/>
      <c r="CB20" s="280"/>
      <c r="CC20" s="280"/>
      <c r="CD20" s="280"/>
      <c r="CE20" s="280"/>
      <c r="CF20" s="280"/>
      <c r="CG20" s="280"/>
      <c r="CH20" s="280"/>
      <c r="CI20" s="280"/>
      <c r="CJ20" s="280"/>
      <c r="CK20" s="280"/>
      <c r="CL20" s="280"/>
      <c r="CM20" s="280"/>
      <c r="CN20" s="280"/>
      <c r="CO20" s="280"/>
      <c r="CP20" s="280"/>
      <c r="CQ20" s="280"/>
      <c r="CR20" s="280"/>
      <c r="CS20" s="280"/>
      <c r="CT20" s="280"/>
      <c r="CU20" s="280"/>
      <c r="CV20" s="280"/>
      <c r="CW20" s="280"/>
      <c r="CX20" s="280"/>
      <c r="CY20" s="280"/>
      <c r="CZ20" s="280"/>
      <c r="DA20" s="280"/>
      <c r="DB20" s="280"/>
      <c r="DC20" s="280"/>
      <c r="DD20" s="280"/>
      <c r="DE20" s="280"/>
      <c r="DF20" s="280"/>
      <c r="DG20" s="280"/>
      <c r="DH20" s="280"/>
      <c r="DI20" s="280"/>
      <c r="DJ20" s="280"/>
      <c r="DK20" s="280"/>
      <c r="DL20" s="280"/>
      <c r="DM20" s="280"/>
      <c r="DN20" s="280"/>
      <c r="DO20" s="280"/>
      <c r="DP20" s="280"/>
      <c r="DQ20" s="280"/>
      <c r="DR20" s="280"/>
      <c r="DS20" s="280"/>
      <c r="DT20" s="280"/>
      <c r="DU20" s="280"/>
      <c r="DV20" s="280"/>
      <c r="DW20" s="280"/>
      <c r="DX20" s="280"/>
      <c r="DY20" s="280"/>
      <c r="DZ20" s="280"/>
      <c r="EA20" s="280"/>
      <c r="EB20" s="280"/>
      <c r="EC20" s="280"/>
      <c r="ED20" s="280"/>
      <c r="EE20" s="280"/>
      <c r="EF20" s="280"/>
      <c r="EG20" s="280"/>
      <c r="EH20" s="280"/>
      <c r="EI20" s="280"/>
      <c r="EJ20" s="280"/>
      <c r="EK20" s="280"/>
      <c r="EL20" s="280"/>
      <c r="EM20" s="280"/>
      <c r="EN20" s="280"/>
      <c r="EO20" s="280"/>
      <c r="EP20" s="280"/>
      <c r="EQ20" s="280"/>
      <c r="ER20" s="280"/>
      <c r="ES20" s="280"/>
      <c r="ET20" s="280"/>
      <c r="EU20" s="280"/>
      <c r="EV20" s="280"/>
      <c r="EW20" s="280"/>
      <c r="EX20" s="280"/>
      <c r="EY20" s="280"/>
      <c r="EZ20" s="280"/>
      <c r="FA20" s="280"/>
      <c r="FB20" s="280"/>
      <c r="FC20" s="280"/>
      <c r="FD20" s="280"/>
      <c r="FE20" s="280"/>
      <c r="FF20" s="280"/>
      <c r="FG20" s="280"/>
      <c r="FH20" s="280"/>
      <c r="FI20" s="280"/>
      <c r="FJ20" s="280"/>
      <c r="FK20" s="280"/>
      <c r="FL20" s="280"/>
      <c r="FM20" s="280"/>
      <c r="FN20" s="280"/>
      <c r="FO20" s="280"/>
      <c r="FP20" s="280"/>
      <c r="FQ20" s="280"/>
      <c r="FR20" s="280"/>
      <c r="FS20" s="280"/>
      <c r="FT20" s="280"/>
    </row>
    <row r="21" spans="1:176" s="34" customFormat="1">
      <c r="A21" s="617"/>
      <c r="B21" s="599"/>
      <c r="C21" s="620"/>
      <c r="D21" s="620"/>
      <c r="E21" s="390"/>
      <c r="F21" s="390"/>
      <c r="G21" s="390"/>
      <c r="H21" s="614"/>
      <c r="I21" s="608"/>
      <c r="J21" s="608"/>
      <c r="K21" s="611"/>
      <c r="L21" s="611"/>
      <c r="M21" s="614"/>
      <c r="N21" s="611"/>
      <c r="O21" s="261"/>
      <c r="P21" s="624"/>
      <c r="Q21" s="624"/>
      <c r="R21" s="624"/>
      <c r="S21" s="624"/>
      <c r="T21" s="628"/>
      <c r="U21" s="278"/>
      <c r="V21" s="278"/>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0"/>
      <c r="CN21" s="280"/>
      <c r="CO21" s="280"/>
      <c r="CP21" s="280"/>
      <c r="CQ21" s="280"/>
      <c r="CR21" s="280"/>
      <c r="CS21" s="280"/>
      <c r="CT21" s="280"/>
      <c r="CU21" s="280"/>
      <c r="CV21" s="280"/>
      <c r="CW21" s="280"/>
      <c r="CX21" s="280"/>
      <c r="CY21" s="280"/>
      <c r="CZ21" s="280"/>
      <c r="DA21" s="280"/>
      <c r="DB21" s="280"/>
      <c r="DC21" s="280"/>
      <c r="DD21" s="280"/>
      <c r="DE21" s="280"/>
      <c r="DF21" s="280"/>
      <c r="DG21" s="280"/>
      <c r="DH21" s="280"/>
      <c r="DI21" s="280"/>
      <c r="DJ21" s="280"/>
      <c r="DK21" s="280"/>
      <c r="DL21" s="280"/>
      <c r="DM21" s="280"/>
      <c r="DN21" s="280"/>
      <c r="DO21" s="280"/>
      <c r="DP21" s="280"/>
      <c r="DQ21" s="280"/>
      <c r="DR21" s="280"/>
      <c r="DS21" s="280"/>
      <c r="DT21" s="280"/>
      <c r="DU21" s="280"/>
      <c r="DV21" s="280"/>
      <c r="DW21" s="280"/>
      <c r="DX21" s="280"/>
      <c r="DY21" s="280"/>
      <c r="DZ21" s="280"/>
      <c r="EA21" s="280"/>
      <c r="EB21" s="280"/>
      <c r="EC21" s="280"/>
      <c r="ED21" s="280"/>
      <c r="EE21" s="280"/>
      <c r="EF21" s="280"/>
      <c r="EG21" s="280"/>
      <c r="EH21" s="280"/>
      <c r="EI21" s="280"/>
      <c r="EJ21" s="280"/>
      <c r="EK21" s="280"/>
      <c r="EL21" s="280"/>
      <c r="EM21" s="280"/>
      <c r="EN21" s="280"/>
      <c r="EO21" s="280"/>
      <c r="EP21" s="280"/>
      <c r="EQ21" s="280"/>
      <c r="ER21" s="280"/>
      <c r="ES21" s="280"/>
      <c r="ET21" s="280"/>
      <c r="EU21" s="280"/>
      <c r="EV21" s="280"/>
      <c r="EW21" s="280"/>
      <c r="EX21" s="280"/>
      <c r="EY21" s="280"/>
      <c r="EZ21" s="280"/>
      <c r="FA21" s="280"/>
      <c r="FB21" s="280"/>
      <c r="FC21" s="280"/>
      <c r="FD21" s="280"/>
      <c r="FE21" s="280"/>
      <c r="FF21" s="280"/>
      <c r="FG21" s="280"/>
      <c r="FH21" s="280"/>
      <c r="FI21" s="280"/>
      <c r="FJ21" s="280"/>
      <c r="FK21" s="280"/>
      <c r="FL21" s="280"/>
      <c r="FM21" s="280"/>
      <c r="FN21" s="280"/>
      <c r="FO21" s="280"/>
      <c r="FP21" s="280"/>
      <c r="FQ21" s="280"/>
      <c r="FR21" s="280"/>
      <c r="FS21" s="280"/>
      <c r="FT21" s="280"/>
    </row>
    <row r="22" spans="1:176" s="34" customFormat="1">
      <c r="A22" s="617"/>
      <c r="B22" s="599"/>
      <c r="C22" s="620"/>
      <c r="D22" s="620"/>
      <c r="E22" s="390"/>
      <c r="F22" s="390"/>
      <c r="G22" s="390"/>
      <c r="H22" s="614"/>
      <c r="I22" s="608"/>
      <c r="J22" s="608"/>
      <c r="K22" s="611"/>
      <c r="L22" s="611"/>
      <c r="M22" s="614"/>
      <c r="N22" s="611"/>
      <c r="O22" s="261"/>
      <c r="P22" s="624"/>
      <c r="Q22" s="624"/>
      <c r="R22" s="624"/>
      <c r="S22" s="624"/>
      <c r="T22" s="628"/>
      <c r="U22" s="278"/>
      <c r="V22" s="278"/>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c r="DM22" s="280"/>
      <c r="DN22" s="280"/>
      <c r="DO22" s="280"/>
      <c r="DP22" s="280"/>
      <c r="DQ22" s="280"/>
      <c r="DR22" s="280"/>
      <c r="DS22" s="280"/>
      <c r="DT22" s="280"/>
      <c r="DU22" s="280"/>
      <c r="DV22" s="280"/>
      <c r="DW22" s="280"/>
      <c r="DX22" s="280"/>
      <c r="DY22" s="280"/>
      <c r="DZ22" s="280"/>
      <c r="EA22" s="280"/>
      <c r="EB22" s="280"/>
      <c r="EC22" s="280"/>
      <c r="ED22" s="280"/>
      <c r="EE22" s="280"/>
      <c r="EF22" s="280"/>
      <c r="EG22" s="280"/>
      <c r="EH22" s="280"/>
      <c r="EI22" s="280"/>
      <c r="EJ22" s="280"/>
      <c r="EK22" s="280"/>
      <c r="EL22" s="280"/>
      <c r="EM22" s="280"/>
      <c r="EN22" s="280"/>
      <c r="EO22" s="280"/>
      <c r="EP22" s="280"/>
      <c r="EQ22" s="280"/>
      <c r="ER22" s="280"/>
      <c r="ES22" s="280"/>
      <c r="ET22" s="280"/>
      <c r="EU22" s="280"/>
      <c r="EV22" s="280"/>
      <c r="EW22" s="280"/>
      <c r="EX22" s="280"/>
      <c r="EY22" s="280"/>
      <c r="EZ22" s="280"/>
      <c r="FA22" s="280"/>
      <c r="FB22" s="280"/>
      <c r="FC22" s="280"/>
      <c r="FD22" s="280"/>
      <c r="FE22" s="280"/>
      <c r="FF22" s="280"/>
      <c r="FG22" s="280"/>
      <c r="FH22" s="280"/>
      <c r="FI22" s="280"/>
      <c r="FJ22" s="280"/>
      <c r="FK22" s="280"/>
      <c r="FL22" s="280"/>
      <c r="FM22" s="280"/>
      <c r="FN22" s="280"/>
      <c r="FO22" s="280"/>
      <c r="FP22" s="280"/>
      <c r="FQ22" s="280"/>
      <c r="FR22" s="280"/>
      <c r="FS22" s="280"/>
      <c r="FT22" s="280"/>
    </row>
    <row r="23" spans="1:176" s="34" customFormat="1">
      <c r="A23" s="617"/>
      <c r="B23" s="599"/>
      <c r="C23" s="620"/>
      <c r="D23" s="620"/>
      <c r="E23" s="390"/>
      <c r="F23" s="390"/>
      <c r="G23" s="390"/>
      <c r="H23" s="614"/>
      <c r="I23" s="608"/>
      <c r="J23" s="608"/>
      <c r="K23" s="611"/>
      <c r="L23" s="611"/>
      <c r="M23" s="614"/>
      <c r="N23" s="611"/>
      <c r="O23" s="261"/>
      <c r="P23" s="624"/>
      <c r="Q23" s="624"/>
      <c r="R23" s="624"/>
      <c r="S23" s="624"/>
      <c r="T23" s="628"/>
      <c r="U23" s="278"/>
      <c r="V23" s="278"/>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280"/>
      <c r="BE23" s="280"/>
      <c r="BF23" s="280"/>
      <c r="BG23" s="280"/>
      <c r="BH23" s="280"/>
      <c r="BI23" s="280"/>
      <c r="BJ23" s="280"/>
      <c r="BK23" s="280"/>
      <c r="BL23" s="280"/>
      <c r="BM23" s="280"/>
      <c r="BN23" s="280"/>
      <c r="BO23" s="280"/>
      <c r="BP23" s="280"/>
      <c r="BQ23" s="280"/>
      <c r="BR23" s="280"/>
      <c r="BS23" s="280"/>
      <c r="BT23" s="280"/>
      <c r="BU23" s="280"/>
      <c r="BV23" s="280"/>
      <c r="BW23" s="280"/>
      <c r="BX23" s="280"/>
      <c r="BY23" s="280"/>
      <c r="BZ23" s="280"/>
      <c r="CA23" s="280"/>
      <c r="CB23" s="280"/>
      <c r="CC23" s="280"/>
      <c r="CD23" s="280"/>
      <c r="CE23" s="280"/>
      <c r="CF23" s="280"/>
      <c r="CG23" s="280"/>
      <c r="CH23" s="280"/>
      <c r="CI23" s="280"/>
      <c r="CJ23" s="280"/>
      <c r="CK23" s="280"/>
      <c r="CL23" s="280"/>
      <c r="CM23" s="280"/>
      <c r="CN23" s="280"/>
      <c r="CO23" s="280"/>
      <c r="CP23" s="280"/>
      <c r="CQ23" s="280"/>
      <c r="CR23" s="280"/>
      <c r="CS23" s="280"/>
      <c r="CT23" s="280"/>
      <c r="CU23" s="280"/>
      <c r="CV23" s="280"/>
      <c r="CW23" s="280"/>
      <c r="CX23" s="280"/>
      <c r="CY23" s="280"/>
      <c r="CZ23" s="280"/>
      <c r="DA23" s="280"/>
      <c r="DB23" s="280"/>
      <c r="DC23" s="280"/>
      <c r="DD23" s="280"/>
      <c r="DE23" s="280"/>
      <c r="DF23" s="280"/>
      <c r="DG23" s="280"/>
      <c r="DH23" s="280"/>
      <c r="DI23" s="280"/>
      <c r="DJ23" s="280"/>
      <c r="DK23" s="280"/>
      <c r="DL23" s="280"/>
      <c r="DM23" s="280"/>
      <c r="DN23" s="280"/>
      <c r="DO23" s="280"/>
      <c r="DP23" s="280"/>
      <c r="DQ23" s="280"/>
      <c r="DR23" s="280"/>
      <c r="DS23" s="280"/>
      <c r="DT23" s="280"/>
      <c r="DU23" s="280"/>
      <c r="DV23" s="280"/>
      <c r="DW23" s="280"/>
      <c r="DX23" s="280"/>
      <c r="DY23" s="280"/>
      <c r="DZ23" s="280"/>
      <c r="EA23" s="280"/>
      <c r="EB23" s="280"/>
      <c r="EC23" s="280"/>
      <c r="ED23" s="280"/>
      <c r="EE23" s="280"/>
      <c r="EF23" s="280"/>
      <c r="EG23" s="280"/>
      <c r="EH23" s="280"/>
      <c r="EI23" s="280"/>
      <c r="EJ23" s="280"/>
      <c r="EK23" s="280"/>
      <c r="EL23" s="280"/>
      <c r="EM23" s="280"/>
      <c r="EN23" s="280"/>
      <c r="EO23" s="280"/>
      <c r="EP23" s="280"/>
      <c r="EQ23" s="280"/>
      <c r="ER23" s="280"/>
      <c r="ES23" s="280"/>
      <c r="ET23" s="280"/>
      <c r="EU23" s="280"/>
      <c r="EV23" s="280"/>
      <c r="EW23" s="280"/>
      <c r="EX23" s="280"/>
      <c r="EY23" s="280"/>
      <c r="EZ23" s="280"/>
      <c r="FA23" s="280"/>
      <c r="FB23" s="280"/>
      <c r="FC23" s="280"/>
      <c r="FD23" s="280"/>
      <c r="FE23" s="280"/>
      <c r="FF23" s="280"/>
      <c r="FG23" s="280"/>
      <c r="FH23" s="280"/>
      <c r="FI23" s="280"/>
      <c r="FJ23" s="280"/>
      <c r="FK23" s="280"/>
      <c r="FL23" s="280"/>
      <c r="FM23" s="280"/>
      <c r="FN23" s="280"/>
      <c r="FO23" s="280"/>
      <c r="FP23" s="280"/>
      <c r="FQ23" s="280"/>
      <c r="FR23" s="280"/>
      <c r="FS23" s="280"/>
      <c r="FT23" s="280"/>
    </row>
    <row r="24" spans="1:176" s="34" customFormat="1" ht="307.5" customHeight="1" thickBot="1">
      <c r="A24" s="618"/>
      <c r="B24" s="600"/>
      <c r="C24" s="621"/>
      <c r="D24" s="621"/>
      <c r="E24" s="622"/>
      <c r="F24" s="622"/>
      <c r="G24" s="622"/>
      <c r="H24" s="615"/>
      <c r="I24" s="609"/>
      <c r="J24" s="609"/>
      <c r="K24" s="612"/>
      <c r="L24" s="612"/>
      <c r="M24" s="615"/>
      <c r="N24" s="612"/>
      <c r="O24" s="261"/>
      <c r="P24" s="625"/>
      <c r="Q24" s="625"/>
      <c r="R24" s="625"/>
      <c r="S24" s="625"/>
      <c r="T24" s="629"/>
      <c r="U24" s="278"/>
      <c r="V24" s="278"/>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280"/>
      <c r="BZ24" s="280"/>
      <c r="CA24" s="280"/>
      <c r="CB24" s="280"/>
      <c r="CC24" s="280"/>
      <c r="CD24" s="280"/>
      <c r="CE24" s="280"/>
      <c r="CF24" s="280"/>
      <c r="CG24" s="280"/>
      <c r="CH24" s="280"/>
      <c r="CI24" s="280"/>
      <c r="CJ24" s="280"/>
      <c r="CK24" s="280"/>
      <c r="CL24" s="280"/>
      <c r="CM24" s="280"/>
      <c r="CN24" s="280"/>
      <c r="CO24" s="280"/>
      <c r="CP24" s="280"/>
      <c r="CQ24" s="280"/>
      <c r="CR24" s="280"/>
      <c r="CS24" s="280"/>
      <c r="CT24" s="280"/>
      <c r="CU24" s="280"/>
      <c r="CV24" s="280"/>
      <c r="CW24" s="280"/>
      <c r="CX24" s="280"/>
      <c r="CY24" s="280"/>
      <c r="CZ24" s="280"/>
      <c r="DA24" s="280"/>
      <c r="DB24" s="280"/>
      <c r="DC24" s="280"/>
      <c r="DD24" s="280"/>
      <c r="DE24" s="280"/>
      <c r="DF24" s="280"/>
      <c r="DG24" s="280"/>
      <c r="DH24" s="280"/>
      <c r="DI24" s="280"/>
      <c r="DJ24" s="280"/>
      <c r="DK24" s="280"/>
      <c r="DL24" s="280"/>
      <c r="DM24" s="280"/>
      <c r="DN24" s="280"/>
      <c r="DO24" s="280"/>
      <c r="DP24" s="280"/>
      <c r="DQ24" s="280"/>
      <c r="DR24" s="280"/>
      <c r="DS24" s="280"/>
      <c r="DT24" s="280"/>
      <c r="DU24" s="280"/>
      <c r="DV24" s="280"/>
      <c r="DW24" s="280"/>
      <c r="DX24" s="280"/>
      <c r="DY24" s="280"/>
      <c r="DZ24" s="280"/>
      <c r="EA24" s="280"/>
      <c r="EB24" s="280"/>
      <c r="EC24" s="280"/>
      <c r="ED24" s="280"/>
      <c r="EE24" s="280"/>
      <c r="EF24" s="280"/>
      <c r="EG24" s="280"/>
      <c r="EH24" s="280"/>
      <c r="EI24" s="280"/>
      <c r="EJ24" s="280"/>
      <c r="EK24" s="280"/>
      <c r="EL24" s="280"/>
      <c r="EM24" s="280"/>
      <c r="EN24" s="280"/>
      <c r="EO24" s="280"/>
      <c r="EP24" s="280"/>
      <c r="EQ24" s="280"/>
      <c r="ER24" s="280"/>
      <c r="ES24" s="280"/>
      <c r="ET24" s="280"/>
      <c r="EU24" s="280"/>
      <c r="EV24" s="280"/>
      <c r="EW24" s="280"/>
      <c r="EX24" s="280"/>
      <c r="EY24" s="280"/>
      <c r="EZ24" s="280"/>
      <c r="FA24" s="280"/>
      <c r="FB24" s="280"/>
      <c r="FC24" s="280"/>
      <c r="FD24" s="280"/>
      <c r="FE24" s="280"/>
      <c r="FF24" s="280"/>
      <c r="FG24" s="280"/>
      <c r="FH24" s="280"/>
      <c r="FI24" s="280"/>
      <c r="FJ24" s="280"/>
      <c r="FK24" s="280"/>
      <c r="FL24" s="280"/>
      <c r="FM24" s="280"/>
      <c r="FN24" s="280"/>
      <c r="FO24" s="280"/>
      <c r="FP24" s="280"/>
      <c r="FQ24" s="280"/>
      <c r="FR24" s="280"/>
      <c r="FS24" s="280"/>
      <c r="FT24" s="280"/>
    </row>
    <row r="25" spans="1:176" s="34" customFormat="1" ht="33.75">
      <c r="A25" s="616">
        <f>'Mapa Final'!A24</f>
        <v>4</v>
      </c>
      <c r="B25" s="598" t="str">
        <f>'Mapa Final'!B24</f>
        <v>No ejecución de recursos y permanencia de dinero en las cuentas de la Rama Judicial</v>
      </c>
      <c r="C25" s="619" t="str">
        <f>'Mapa Final'!C24</f>
        <v>Incumplimiento de las metas establecidas</v>
      </c>
      <c r="D25" s="619"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392" t="str">
        <f>'Mapa Final'!E24</f>
        <v>Falta de control</v>
      </c>
      <c r="F25" s="392" t="str">
        <f>'Mapa Final'!F24</f>
        <v xml:space="preserve">El porcentaje de Ejecución de los recursos debe ser mínimo del 95% y los días de permanencia en bancos debe ser de 5 días promedio </v>
      </c>
      <c r="G25" s="392" t="str">
        <f>'Mapa Final'!G24</f>
        <v>Ejecución y Administración de Procesos</v>
      </c>
      <c r="H25" s="613" t="str">
        <f>'Mapa Final'!I24</f>
        <v>Muy Baja</v>
      </c>
      <c r="I25" s="607" t="str">
        <f>'Mapa Final'!L24</f>
        <v>Mayor</v>
      </c>
      <c r="J25" s="607" t="str">
        <f>'Mapa Final'!N24</f>
        <v xml:space="preserve">Alto </v>
      </c>
      <c r="K25" s="610" t="e">
        <f>'Mapa Final'!AA24</f>
        <v>#N/A</v>
      </c>
      <c r="L25" s="610" t="str">
        <f>'Mapa Final'!AE24</f>
        <v>Mayor</v>
      </c>
      <c r="M25" s="613" t="e">
        <f>'Mapa Final'!AG24</f>
        <v>#N/A</v>
      </c>
      <c r="N25" s="610" t="str">
        <f>'Mapa Final'!AH24</f>
        <v>Evitar</v>
      </c>
      <c r="O25" s="261" t="s">
        <v>643</v>
      </c>
      <c r="P25" s="623"/>
      <c r="Q25" s="623"/>
      <c r="R25" s="626"/>
      <c r="S25" s="626"/>
      <c r="T25" s="641"/>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H25" s="280"/>
      <c r="CI25" s="280"/>
      <c r="CJ25" s="280"/>
      <c r="CK25" s="280"/>
      <c r="CL25" s="280"/>
      <c r="CM25" s="280"/>
      <c r="CN25" s="280"/>
      <c r="CO25" s="280"/>
      <c r="CP25" s="280"/>
      <c r="CQ25" s="280"/>
      <c r="CR25" s="280"/>
      <c r="CS25" s="280"/>
      <c r="CT25" s="280"/>
      <c r="CU25" s="280"/>
      <c r="CV25" s="280"/>
      <c r="CW25" s="280"/>
      <c r="CX25" s="280"/>
      <c r="CY25" s="280"/>
      <c r="CZ25" s="280"/>
      <c r="DA25" s="280"/>
      <c r="DB25" s="280"/>
      <c r="DC25" s="280"/>
      <c r="DD25" s="280"/>
      <c r="DE25" s="280"/>
      <c r="DF25" s="280"/>
      <c r="DG25" s="280"/>
      <c r="DH25" s="280"/>
      <c r="DI25" s="280"/>
      <c r="DJ25" s="280"/>
      <c r="DK25" s="280"/>
      <c r="DL25" s="280"/>
      <c r="DM25" s="280"/>
      <c r="DN25" s="280"/>
      <c r="DO25" s="280"/>
      <c r="DP25" s="280"/>
      <c r="DQ25" s="280"/>
      <c r="DR25" s="280"/>
      <c r="DS25" s="280"/>
      <c r="DT25" s="280"/>
      <c r="DU25" s="280"/>
      <c r="DV25" s="280"/>
      <c r="DW25" s="280"/>
      <c r="DX25" s="280"/>
      <c r="DY25" s="280"/>
      <c r="DZ25" s="280"/>
      <c r="EA25" s="280"/>
      <c r="EB25" s="280"/>
      <c r="EC25" s="280"/>
      <c r="ED25" s="280"/>
      <c r="EE25" s="280"/>
      <c r="EF25" s="280"/>
      <c r="EG25" s="280"/>
      <c r="EH25" s="280"/>
      <c r="EI25" s="280"/>
      <c r="EJ25" s="280"/>
      <c r="EK25" s="280"/>
      <c r="EL25" s="280"/>
      <c r="EM25" s="280"/>
      <c r="EN25" s="280"/>
      <c r="EO25" s="280"/>
      <c r="EP25" s="280"/>
      <c r="EQ25" s="280"/>
      <c r="ER25" s="280"/>
      <c r="ES25" s="280"/>
      <c r="ET25" s="280"/>
      <c r="EU25" s="280"/>
      <c r="EV25" s="280"/>
      <c r="EW25" s="280"/>
      <c r="EX25" s="280"/>
      <c r="EY25" s="280"/>
      <c r="EZ25" s="280"/>
      <c r="FA25" s="280"/>
      <c r="FB25" s="280"/>
      <c r="FC25" s="280"/>
      <c r="FD25" s="280"/>
      <c r="FE25" s="280"/>
      <c r="FF25" s="280"/>
      <c r="FG25" s="280"/>
      <c r="FH25" s="280"/>
      <c r="FI25" s="280"/>
      <c r="FJ25" s="280"/>
      <c r="FK25" s="280"/>
      <c r="FL25" s="280"/>
      <c r="FM25" s="280"/>
      <c r="FN25" s="280"/>
      <c r="FO25" s="280"/>
      <c r="FP25" s="280"/>
      <c r="FQ25" s="280"/>
      <c r="FR25" s="280"/>
      <c r="FS25" s="280"/>
      <c r="FT25" s="280"/>
    </row>
    <row r="26" spans="1:176" s="34" customFormat="1" ht="22.5">
      <c r="A26" s="617"/>
      <c r="B26" s="599"/>
      <c r="C26" s="620"/>
      <c r="D26" s="620"/>
      <c r="E26" s="390"/>
      <c r="F26" s="390"/>
      <c r="G26" s="390"/>
      <c r="H26" s="614"/>
      <c r="I26" s="608"/>
      <c r="J26" s="608"/>
      <c r="K26" s="611"/>
      <c r="L26" s="611"/>
      <c r="M26" s="614"/>
      <c r="N26" s="611"/>
      <c r="O26" s="261" t="s">
        <v>644</v>
      </c>
      <c r="P26" s="624"/>
      <c r="Q26" s="624"/>
      <c r="R26" s="624"/>
      <c r="S26" s="624"/>
      <c r="T26" s="642"/>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280"/>
      <c r="CC26" s="280"/>
      <c r="CD26" s="280"/>
      <c r="CE26" s="280"/>
      <c r="CF26" s="280"/>
      <c r="CG26" s="280"/>
      <c r="CH26" s="280"/>
      <c r="CI26" s="280"/>
      <c r="CJ26" s="280"/>
      <c r="CK26" s="280"/>
      <c r="CL26" s="280"/>
      <c r="CM26" s="280"/>
      <c r="CN26" s="280"/>
      <c r="CO26" s="280"/>
      <c r="CP26" s="280"/>
      <c r="CQ26" s="280"/>
      <c r="CR26" s="280"/>
      <c r="CS26" s="280"/>
      <c r="CT26" s="280"/>
      <c r="CU26" s="280"/>
      <c r="CV26" s="280"/>
      <c r="CW26" s="280"/>
      <c r="CX26" s="280"/>
      <c r="CY26" s="280"/>
      <c r="CZ26" s="280"/>
      <c r="DA26" s="280"/>
      <c r="DB26" s="280"/>
      <c r="DC26" s="280"/>
      <c r="DD26" s="280"/>
      <c r="DE26" s="280"/>
      <c r="DF26" s="280"/>
      <c r="DG26" s="280"/>
      <c r="DH26" s="280"/>
      <c r="DI26" s="280"/>
      <c r="DJ26" s="280"/>
      <c r="DK26" s="280"/>
      <c r="DL26" s="280"/>
      <c r="DM26" s="280"/>
      <c r="DN26" s="280"/>
      <c r="DO26" s="280"/>
      <c r="DP26" s="280"/>
      <c r="DQ26" s="280"/>
      <c r="DR26" s="280"/>
      <c r="DS26" s="280"/>
      <c r="DT26" s="280"/>
      <c r="DU26" s="280"/>
      <c r="DV26" s="280"/>
      <c r="DW26" s="280"/>
      <c r="DX26" s="280"/>
      <c r="DY26" s="280"/>
      <c r="DZ26" s="280"/>
      <c r="EA26" s="280"/>
      <c r="EB26" s="280"/>
      <c r="EC26" s="280"/>
      <c r="ED26" s="280"/>
      <c r="EE26" s="280"/>
      <c r="EF26" s="280"/>
      <c r="EG26" s="280"/>
      <c r="EH26" s="280"/>
      <c r="EI26" s="280"/>
      <c r="EJ26" s="280"/>
      <c r="EK26" s="280"/>
      <c r="EL26" s="280"/>
      <c r="EM26" s="280"/>
      <c r="EN26" s="280"/>
      <c r="EO26" s="280"/>
      <c r="EP26" s="280"/>
      <c r="EQ26" s="280"/>
      <c r="ER26" s="280"/>
      <c r="ES26" s="280"/>
      <c r="ET26" s="280"/>
      <c r="EU26" s="280"/>
      <c r="EV26" s="280"/>
      <c r="EW26" s="280"/>
      <c r="EX26" s="280"/>
      <c r="EY26" s="280"/>
      <c r="EZ26" s="280"/>
      <c r="FA26" s="280"/>
      <c r="FB26" s="280"/>
      <c r="FC26" s="280"/>
      <c r="FD26" s="280"/>
      <c r="FE26" s="280"/>
      <c r="FF26" s="280"/>
      <c r="FG26" s="280"/>
      <c r="FH26" s="280"/>
      <c r="FI26" s="280"/>
      <c r="FJ26" s="280"/>
      <c r="FK26" s="280"/>
      <c r="FL26" s="280"/>
      <c r="FM26" s="280"/>
      <c r="FN26" s="280"/>
      <c r="FO26" s="280"/>
      <c r="FP26" s="280"/>
      <c r="FQ26" s="280"/>
      <c r="FR26" s="280"/>
      <c r="FS26" s="280"/>
      <c r="FT26" s="280"/>
    </row>
    <row r="27" spans="1:176" s="34" customFormat="1" ht="22.5">
      <c r="A27" s="617"/>
      <c r="B27" s="599"/>
      <c r="C27" s="620"/>
      <c r="D27" s="620"/>
      <c r="E27" s="390"/>
      <c r="F27" s="390"/>
      <c r="G27" s="390"/>
      <c r="H27" s="614"/>
      <c r="I27" s="608"/>
      <c r="J27" s="608"/>
      <c r="K27" s="611"/>
      <c r="L27" s="611"/>
      <c r="M27" s="614"/>
      <c r="N27" s="611"/>
      <c r="O27" s="261" t="s">
        <v>645</v>
      </c>
      <c r="P27" s="624"/>
      <c r="Q27" s="624"/>
      <c r="R27" s="624"/>
      <c r="S27" s="624"/>
      <c r="T27" s="642"/>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0"/>
      <c r="BL27" s="280"/>
      <c r="BM27" s="280"/>
      <c r="BN27" s="280"/>
      <c r="BO27" s="280"/>
      <c r="BP27" s="280"/>
      <c r="BQ27" s="280"/>
      <c r="BR27" s="280"/>
      <c r="BS27" s="280"/>
      <c r="BT27" s="280"/>
      <c r="BU27" s="280"/>
      <c r="BV27" s="280"/>
      <c r="BW27" s="280"/>
      <c r="BX27" s="280"/>
      <c r="BY27" s="280"/>
      <c r="BZ27" s="280"/>
      <c r="CA27" s="280"/>
      <c r="CB27" s="280"/>
      <c r="CC27" s="280"/>
      <c r="CD27" s="280"/>
      <c r="CE27" s="280"/>
      <c r="CF27" s="280"/>
      <c r="CG27" s="280"/>
      <c r="CH27" s="280"/>
      <c r="CI27" s="280"/>
      <c r="CJ27" s="280"/>
      <c r="CK27" s="280"/>
      <c r="CL27" s="280"/>
      <c r="CM27" s="280"/>
      <c r="CN27" s="280"/>
      <c r="CO27" s="280"/>
      <c r="CP27" s="280"/>
      <c r="CQ27" s="280"/>
      <c r="CR27" s="280"/>
      <c r="CS27" s="280"/>
      <c r="CT27" s="280"/>
      <c r="CU27" s="280"/>
      <c r="CV27" s="280"/>
      <c r="CW27" s="280"/>
      <c r="CX27" s="280"/>
      <c r="CY27" s="280"/>
      <c r="CZ27" s="280"/>
      <c r="DA27" s="280"/>
      <c r="DB27" s="280"/>
      <c r="DC27" s="280"/>
      <c r="DD27" s="280"/>
      <c r="DE27" s="280"/>
      <c r="DF27" s="280"/>
      <c r="DG27" s="280"/>
      <c r="DH27" s="280"/>
      <c r="DI27" s="280"/>
      <c r="DJ27" s="280"/>
      <c r="DK27" s="280"/>
      <c r="DL27" s="280"/>
      <c r="DM27" s="280"/>
      <c r="DN27" s="280"/>
      <c r="DO27" s="280"/>
      <c r="DP27" s="280"/>
      <c r="DQ27" s="280"/>
      <c r="DR27" s="280"/>
      <c r="DS27" s="280"/>
      <c r="DT27" s="280"/>
      <c r="DU27" s="280"/>
      <c r="DV27" s="280"/>
      <c r="DW27" s="280"/>
      <c r="DX27" s="280"/>
      <c r="DY27" s="280"/>
      <c r="DZ27" s="280"/>
      <c r="EA27" s="280"/>
      <c r="EB27" s="280"/>
      <c r="EC27" s="280"/>
      <c r="ED27" s="280"/>
      <c r="EE27" s="280"/>
      <c r="EF27" s="280"/>
      <c r="EG27" s="280"/>
      <c r="EH27" s="280"/>
      <c r="EI27" s="280"/>
      <c r="EJ27" s="280"/>
      <c r="EK27" s="280"/>
      <c r="EL27" s="280"/>
      <c r="EM27" s="280"/>
      <c r="EN27" s="280"/>
      <c r="EO27" s="280"/>
      <c r="EP27" s="280"/>
      <c r="EQ27" s="280"/>
      <c r="ER27" s="280"/>
      <c r="ES27" s="280"/>
      <c r="ET27" s="280"/>
      <c r="EU27" s="280"/>
      <c r="EV27" s="280"/>
      <c r="EW27" s="280"/>
      <c r="EX27" s="280"/>
      <c r="EY27" s="280"/>
      <c r="EZ27" s="280"/>
      <c r="FA27" s="280"/>
      <c r="FB27" s="280"/>
      <c r="FC27" s="280"/>
      <c r="FD27" s="280"/>
      <c r="FE27" s="280"/>
      <c r="FF27" s="280"/>
      <c r="FG27" s="280"/>
      <c r="FH27" s="280"/>
      <c r="FI27" s="280"/>
      <c r="FJ27" s="280"/>
      <c r="FK27" s="280"/>
      <c r="FL27" s="280"/>
      <c r="FM27" s="280"/>
      <c r="FN27" s="280"/>
      <c r="FO27" s="280"/>
      <c r="FP27" s="280"/>
      <c r="FQ27" s="280"/>
      <c r="FR27" s="280"/>
      <c r="FS27" s="280"/>
      <c r="FT27" s="280"/>
    </row>
    <row r="28" spans="1:176" s="34" customFormat="1">
      <c r="A28" s="617"/>
      <c r="B28" s="599"/>
      <c r="C28" s="620"/>
      <c r="D28" s="620"/>
      <c r="E28" s="390"/>
      <c r="F28" s="390"/>
      <c r="G28" s="390"/>
      <c r="H28" s="614"/>
      <c r="I28" s="608"/>
      <c r="J28" s="608"/>
      <c r="K28" s="611"/>
      <c r="L28" s="611"/>
      <c r="M28" s="614"/>
      <c r="N28" s="611"/>
      <c r="O28" s="261"/>
      <c r="P28" s="624"/>
      <c r="Q28" s="624"/>
      <c r="R28" s="624"/>
      <c r="S28" s="624"/>
      <c r="T28" s="642"/>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280"/>
      <c r="BV28" s="280"/>
      <c r="BW28" s="280"/>
      <c r="BX28" s="280"/>
      <c r="BY28" s="280"/>
      <c r="BZ28" s="280"/>
      <c r="CA28" s="280"/>
      <c r="CB28" s="280"/>
      <c r="CC28" s="280"/>
      <c r="CD28" s="280"/>
      <c r="CE28" s="280"/>
      <c r="CF28" s="280"/>
      <c r="CG28" s="280"/>
      <c r="CH28" s="280"/>
      <c r="CI28" s="280"/>
      <c r="CJ28" s="280"/>
      <c r="CK28" s="280"/>
      <c r="CL28" s="280"/>
      <c r="CM28" s="280"/>
      <c r="CN28" s="280"/>
      <c r="CO28" s="280"/>
      <c r="CP28" s="280"/>
      <c r="CQ28" s="280"/>
      <c r="CR28" s="280"/>
      <c r="CS28" s="280"/>
      <c r="CT28" s="280"/>
      <c r="CU28" s="280"/>
      <c r="CV28" s="280"/>
      <c r="CW28" s="280"/>
      <c r="CX28" s="280"/>
      <c r="CY28" s="280"/>
      <c r="CZ28" s="280"/>
      <c r="DA28" s="280"/>
      <c r="DB28" s="280"/>
      <c r="DC28" s="280"/>
      <c r="DD28" s="280"/>
      <c r="DE28" s="280"/>
      <c r="DF28" s="280"/>
      <c r="DG28" s="280"/>
      <c r="DH28" s="280"/>
      <c r="DI28" s="280"/>
      <c r="DJ28" s="280"/>
      <c r="DK28" s="280"/>
      <c r="DL28" s="280"/>
      <c r="DM28" s="280"/>
      <c r="DN28" s="280"/>
      <c r="DO28" s="280"/>
      <c r="DP28" s="280"/>
      <c r="DQ28" s="280"/>
      <c r="DR28" s="280"/>
      <c r="DS28" s="280"/>
      <c r="DT28" s="280"/>
      <c r="DU28" s="280"/>
      <c r="DV28" s="280"/>
      <c r="DW28" s="280"/>
      <c r="DX28" s="280"/>
      <c r="DY28" s="280"/>
      <c r="DZ28" s="280"/>
      <c r="EA28" s="280"/>
      <c r="EB28" s="280"/>
      <c r="EC28" s="280"/>
      <c r="ED28" s="280"/>
      <c r="EE28" s="280"/>
      <c r="EF28" s="280"/>
      <c r="EG28" s="280"/>
      <c r="EH28" s="280"/>
      <c r="EI28" s="280"/>
      <c r="EJ28" s="280"/>
      <c r="EK28" s="280"/>
      <c r="EL28" s="280"/>
      <c r="EM28" s="280"/>
      <c r="EN28" s="280"/>
      <c r="EO28" s="280"/>
      <c r="EP28" s="280"/>
      <c r="EQ28" s="280"/>
      <c r="ER28" s="280"/>
      <c r="ES28" s="280"/>
      <c r="ET28" s="280"/>
      <c r="EU28" s="280"/>
      <c r="EV28" s="280"/>
      <c r="EW28" s="280"/>
      <c r="EX28" s="280"/>
      <c r="EY28" s="280"/>
      <c r="EZ28" s="280"/>
      <c r="FA28" s="280"/>
      <c r="FB28" s="280"/>
      <c r="FC28" s="280"/>
      <c r="FD28" s="280"/>
      <c r="FE28" s="280"/>
      <c r="FF28" s="280"/>
      <c r="FG28" s="280"/>
      <c r="FH28" s="280"/>
      <c r="FI28" s="280"/>
      <c r="FJ28" s="280"/>
      <c r="FK28" s="280"/>
      <c r="FL28" s="280"/>
      <c r="FM28" s="280"/>
      <c r="FN28" s="280"/>
      <c r="FO28" s="280"/>
      <c r="FP28" s="280"/>
      <c r="FQ28" s="280"/>
      <c r="FR28" s="280"/>
      <c r="FS28" s="280"/>
      <c r="FT28" s="280"/>
    </row>
    <row r="29" spans="1:176" s="34" customFormat="1" ht="277.5" customHeight="1" thickBot="1">
      <c r="A29" s="618"/>
      <c r="B29" s="600"/>
      <c r="C29" s="621"/>
      <c r="D29" s="621"/>
      <c r="E29" s="622"/>
      <c r="F29" s="622"/>
      <c r="G29" s="622"/>
      <c r="H29" s="615"/>
      <c r="I29" s="609"/>
      <c r="J29" s="609"/>
      <c r="K29" s="612"/>
      <c r="L29" s="612"/>
      <c r="M29" s="615"/>
      <c r="N29" s="612"/>
      <c r="O29" s="261"/>
      <c r="P29" s="625"/>
      <c r="Q29" s="625"/>
      <c r="R29" s="625"/>
      <c r="S29" s="625"/>
      <c r="T29" s="643"/>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0"/>
      <c r="BG29" s="280"/>
      <c r="BH29" s="280"/>
      <c r="BI29" s="280"/>
      <c r="BJ29" s="280"/>
      <c r="BK29" s="280"/>
      <c r="BL29" s="280"/>
      <c r="BM29" s="280"/>
      <c r="BN29" s="280"/>
      <c r="BO29" s="280"/>
      <c r="BP29" s="280"/>
      <c r="BQ29" s="280"/>
      <c r="BR29" s="280"/>
      <c r="BS29" s="280"/>
      <c r="BT29" s="280"/>
      <c r="BU29" s="280"/>
      <c r="BV29" s="280"/>
      <c r="BW29" s="280"/>
      <c r="BX29" s="280"/>
      <c r="BY29" s="280"/>
      <c r="BZ29" s="280"/>
      <c r="CA29" s="280"/>
      <c r="CB29" s="280"/>
      <c r="CC29" s="280"/>
      <c r="CD29" s="280"/>
      <c r="CE29" s="280"/>
      <c r="CF29" s="280"/>
      <c r="CG29" s="280"/>
      <c r="CH29" s="280"/>
      <c r="CI29" s="280"/>
      <c r="CJ29" s="280"/>
      <c r="CK29" s="280"/>
      <c r="CL29" s="280"/>
      <c r="CM29" s="280"/>
      <c r="CN29" s="280"/>
      <c r="CO29" s="280"/>
      <c r="CP29" s="280"/>
      <c r="CQ29" s="280"/>
      <c r="CR29" s="280"/>
      <c r="CS29" s="280"/>
      <c r="CT29" s="280"/>
      <c r="CU29" s="280"/>
      <c r="CV29" s="280"/>
      <c r="CW29" s="280"/>
      <c r="CX29" s="280"/>
      <c r="CY29" s="280"/>
      <c r="CZ29" s="280"/>
      <c r="DA29" s="280"/>
      <c r="DB29" s="280"/>
      <c r="DC29" s="280"/>
      <c r="DD29" s="280"/>
      <c r="DE29" s="280"/>
      <c r="DF29" s="280"/>
      <c r="DG29" s="280"/>
      <c r="DH29" s="280"/>
      <c r="DI29" s="280"/>
      <c r="DJ29" s="280"/>
      <c r="DK29" s="280"/>
      <c r="DL29" s="280"/>
      <c r="DM29" s="280"/>
      <c r="DN29" s="280"/>
      <c r="DO29" s="280"/>
      <c r="DP29" s="280"/>
      <c r="DQ29" s="280"/>
      <c r="DR29" s="280"/>
      <c r="DS29" s="280"/>
      <c r="DT29" s="280"/>
      <c r="DU29" s="280"/>
      <c r="DV29" s="280"/>
      <c r="DW29" s="280"/>
      <c r="DX29" s="280"/>
      <c r="DY29" s="280"/>
      <c r="DZ29" s="280"/>
      <c r="EA29" s="280"/>
      <c r="EB29" s="280"/>
      <c r="EC29" s="280"/>
      <c r="ED29" s="280"/>
      <c r="EE29" s="280"/>
      <c r="EF29" s="280"/>
      <c r="EG29" s="280"/>
      <c r="EH29" s="280"/>
      <c r="EI29" s="280"/>
      <c r="EJ29" s="280"/>
      <c r="EK29" s="280"/>
      <c r="EL29" s="280"/>
      <c r="EM29" s="280"/>
      <c r="EN29" s="280"/>
      <c r="EO29" s="280"/>
      <c r="EP29" s="280"/>
      <c r="EQ29" s="280"/>
      <c r="ER29" s="280"/>
      <c r="ES29" s="280"/>
      <c r="ET29" s="280"/>
      <c r="EU29" s="280"/>
      <c r="EV29" s="280"/>
      <c r="EW29" s="280"/>
      <c r="EX29" s="280"/>
      <c r="EY29" s="280"/>
      <c r="EZ29" s="280"/>
      <c r="FA29" s="280"/>
      <c r="FB29" s="280"/>
      <c r="FC29" s="280"/>
      <c r="FD29" s="280"/>
      <c r="FE29" s="280"/>
      <c r="FF29" s="280"/>
      <c r="FG29" s="280"/>
      <c r="FH29" s="280"/>
      <c r="FI29" s="280"/>
      <c r="FJ29" s="280"/>
      <c r="FK29" s="280"/>
      <c r="FL29" s="280"/>
      <c r="FM29" s="280"/>
      <c r="FN29" s="280"/>
      <c r="FO29" s="280"/>
      <c r="FP29" s="280"/>
      <c r="FQ29" s="280"/>
      <c r="FR29" s="280"/>
      <c r="FS29" s="280"/>
      <c r="FT29" s="280"/>
    </row>
    <row r="30" spans="1:176" s="34" customFormat="1">
      <c r="A30" s="644">
        <f>'Mapa Final'!A29</f>
        <v>5</v>
      </c>
      <c r="B30" s="601" t="str">
        <f>'Mapa Final'!B29</f>
        <v>Registro y pago equivocado</v>
      </c>
      <c r="C30" s="647" t="str">
        <f>'Mapa Final'!C29</f>
        <v>Afectación Económica</v>
      </c>
      <c r="D30" s="647"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633" t="str">
        <f>'Mapa Final'!E29</f>
        <v>Falta de control</v>
      </c>
      <c r="F30" s="633" t="str">
        <f>'Mapa Final'!F29</f>
        <v xml:space="preserve">Efectuar en el SIIF el registro del pago de un tercero diferente al beneficiario, y/o pagar electrónicamente por un valor diferente al ordenado. </v>
      </c>
      <c r="G30" s="633" t="str">
        <f>'Mapa Final'!G29</f>
        <v>Ejecución y Administración de Procesos</v>
      </c>
      <c r="H30" s="630" t="str">
        <f>'Mapa Final'!I29</f>
        <v>Muy Baja</v>
      </c>
      <c r="I30" s="635" t="str">
        <f>'Mapa Final'!L29</f>
        <v>Leve</v>
      </c>
      <c r="J30" s="635" t="str">
        <f>'Mapa Final'!N29</f>
        <v>Bajo</v>
      </c>
      <c r="K30" s="638" t="e">
        <f>'Mapa Final'!AA29</f>
        <v>#N/A</v>
      </c>
      <c r="L30" s="638" t="str">
        <f>'Mapa Final'!AE29</f>
        <v>Leve</v>
      </c>
      <c r="M30" s="630" t="e">
        <f>'Mapa Final'!AG29</f>
        <v>#N/A</v>
      </c>
      <c r="N30" s="638" t="str">
        <f>'Mapa Final'!AH29</f>
        <v>Evitar</v>
      </c>
      <c r="O30" s="276"/>
      <c r="P30" s="653"/>
      <c r="Q30" s="653"/>
      <c r="R30" s="650"/>
      <c r="S30" s="650"/>
      <c r="T30" s="641"/>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c r="BC30" s="280"/>
      <c r="BD30" s="280"/>
      <c r="BE30" s="280"/>
      <c r="BF30" s="280"/>
      <c r="BG30" s="280"/>
      <c r="BH30" s="280"/>
      <c r="BI30" s="280"/>
      <c r="BJ30" s="280"/>
      <c r="BK30" s="280"/>
      <c r="BL30" s="280"/>
      <c r="BM30" s="280"/>
      <c r="BN30" s="280"/>
      <c r="BO30" s="280"/>
      <c r="BP30" s="280"/>
      <c r="BQ30" s="280"/>
      <c r="BR30" s="280"/>
      <c r="BS30" s="280"/>
      <c r="BT30" s="280"/>
      <c r="BU30" s="280"/>
      <c r="BV30" s="280"/>
      <c r="BW30" s="280"/>
      <c r="BX30" s="280"/>
      <c r="BY30" s="280"/>
      <c r="BZ30" s="280"/>
      <c r="CA30" s="280"/>
      <c r="CB30" s="280"/>
      <c r="CC30" s="280"/>
      <c r="CD30" s="280"/>
      <c r="CE30" s="280"/>
      <c r="CF30" s="280"/>
      <c r="CG30" s="280"/>
      <c r="CH30" s="280"/>
      <c r="CI30" s="280"/>
      <c r="CJ30" s="280"/>
      <c r="CK30" s="280"/>
      <c r="CL30" s="280"/>
      <c r="CM30" s="280"/>
      <c r="CN30" s="280"/>
      <c r="CO30" s="280"/>
      <c r="CP30" s="280"/>
      <c r="CQ30" s="280"/>
      <c r="CR30" s="280"/>
      <c r="CS30" s="280"/>
      <c r="CT30" s="280"/>
      <c r="CU30" s="280"/>
      <c r="CV30" s="280"/>
      <c r="CW30" s="280"/>
      <c r="CX30" s="280"/>
      <c r="CY30" s="280"/>
      <c r="CZ30" s="280"/>
      <c r="DA30" s="280"/>
      <c r="DB30" s="280"/>
      <c r="DC30" s="280"/>
      <c r="DD30" s="280"/>
      <c r="DE30" s="280"/>
      <c r="DF30" s="280"/>
      <c r="DG30" s="280"/>
      <c r="DH30" s="280"/>
      <c r="DI30" s="280"/>
      <c r="DJ30" s="280"/>
      <c r="DK30" s="280"/>
      <c r="DL30" s="280"/>
      <c r="DM30" s="280"/>
      <c r="DN30" s="280"/>
      <c r="DO30" s="280"/>
      <c r="DP30" s="280"/>
      <c r="DQ30" s="280"/>
      <c r="DR30" s="280"/>
      <c r="DS30" s="280"/>
      <c r="DT30" s="280"/>
      <c r="DU30" s="280"/>
      <c r="DV30" s="280"/>
      <c r="DW30" s="280"/>
      <c r="DX30" s="280"/>
      <c r="DY30" s="280"/>
      <c r="DZ30" s="280"/>
      <c r="EA30" s="280"/>
      <c r="EB30" s="280"/>
      <c r="EC30" s="280"/>
      <c r="ED30" s="280"/>
      <c r="EE30" s="280"/>
      <c r="EF30" s="280"/>
      <c r="EG30" s="280"/>
      <c r="EH30" s="280"/>
      <c r="EI30" s="280"/>
      <c r="EJ30" s="280"/>
      <c r="EK30" s="280"/>
      <c r="EL30" s="280"/>
      <c r="EM30" s="280"/>
      <c r="EN30" s="280"/>
      <c r="EO30" s="280"/>
      <c r="EP30" s="280"/>
      <c r="EQ30" s="280"/>
      <c r="ER30" s="280"/>
      <c r="ES30" s="280"/>
      <c r="ET30" s="280"/>
      <c r="EU30" s="280"/>
      <c r="EV30" s="280"/>
      <c r="EW30" s="280"/>
      <c r="EX30" s="280"/>
      <c r="EY30" s="280"/>
      <c r="EZ30" s="280"/>
      <c r="FA30" s="280"/>
      <c r="FB30" s="280"/>
      <c r="FC30" s="280"/>
      <c r="FD30" s="280"/>
      <c r="FE30" s="280"/>
      <c r="FF30" s="280"/>
      <c r="FG30" s="280"/>
      <c r="FH30" s="280"/>
      <c r="FI30" s="280"/>
      <c r="FJ30" s="280"/>
      <c r="FK30" s="280"/>
      <c r="FL30" s="280"/>
      <c r="FM30" s="280"/>
      <c r="FN30" s="280"/>
      <c r="FO30" s="280"/>
      <c r="FP30" s="280"/>
      <c r="FQ30" s="280"/>
      <c r="FR30" s="280"/>
      <c r="FS30" s="280"/>
      <c r="FT30" s="280"/>
    </row>
    <row r="31" spans="1:176" s="34" customFormat="1">
      <c r="A31" s="645"/>
      <c r="B31" s="602"/>
      <c r="C31" s="648"/>
      <c r="D31" s="648"/>
      <c r="E31" s="398"/>
      <c r="F31" s="398"/>
      <c r="G31" s="398"/>
      <c r="H31" s="631"/>
      <c r="I31" s="636"/>
      <c r="J31" s="636"/>
      <c r="K31" s="639"/>
      <c r="L31" s="639"/>
      <c r="M31" s="631"/>
      <c r="N31" s="639"/>
      <c r="O31" s="276"/>
      <c r="P31" s="651"/>
      <c r="Q31" s="651"/>
      <c r="R31" s="651"/>
      <c r="S31" s="651"/>
      <c r="T31" s="642"/>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0"/>
      <c r="BC31" s="280"/>
      <c r="BD31" s="280"/>
      <c r="BE31" s="280"/>
      <c r="BF31" s="280"/>
      <c r="BG31" s="280"/>
      <c r="BH31" s="280"/>
      <c r="BI31" s="280"/>
      <c r="BJ31" s="280"/>
      <c r="BK31" s="280"/>
      <c r="BL31" s="280"/>
      <c r="BM31" s="280"/>
      <c r="BN31" s="280"/>
      <c r="BO31" s="280"/>
      <c r="BP31" s="280"/>
      <c r="BQ31" s="280"/>
      <c r="BR31" s="280"/>
      <c r="BS31" s="280"/>
      <c r="BT31" s="280"/>
      <c r="BU31" s="280"/>
      <c r="BV31" s="280"/>
      <c r="BW31" s="280"/>
      <c r="BX31" s="280"/>
      <c r="BY31" s="280"/>
      <c r="BZ31" s="280"/>
      <c r="CA31" s="280"/>
      <c r="CB31" s="280"/>
      <c r="CC31" s="280"/>
      <c r="CD31" s="280"/>
      <c r="CE31" s="280"/>
      <c r="CF31" s="280"/>
      <c r="CG31" s="280"/>
      <c r="CH31" s="280"/>
      <c r="CI31" s="280"/>
      <c r="CJ31" s="280"/>
      <c r="CK31" s="280"/>
      <c r="CL31" s="280"/>
      <c r="CM31" s="280"/>
      <c r="CN31" s="280"/>
      <c r="CO31" s="280"/>
      <c r="CP31" s="280"/>
      <c r="CQ31" s="280"/>
      <c r="CR31" s="280"/>
      <c r="CS31" s="280"/>
      <c r="CT31" s="280"/>
      <c r="CU31" s="280"/>
      <c r="CV31" s="280"/>
      <c r="CW31" s="280"/>
      <c r="CX31" s="280"/>
      <c r="CY31" s="280"/>
      <c r="CZ31" s="280"/>
      <c r="DA31" s="280"/>
      <c r="DB31" s="280"/>
      <c r="DC31" s="280"/>
      <c r="DD31" s="280"/>
      <c r="DE31" s="280"/>
      <c r="DF31" s="280"/>
      <c r="DG31" s="280"/>
      <c r="DH31" s="280"/>
      <c r="DI31" s="280"/>
      <c r="DJ31" s="280"/>
      <c r="DK31" s="280"/>
      <c r="DL31" s="280"/>
      <c r="DM31" s="280"/>
      <c r="DN31" s="280"/>
      <c r="DO31" s="280"/>
      <c r="DP31" s="280"/>
      <c r="DQ31" s="280"/>
      <c r="DR31" s="280"/>
      <c r="DS31" s="280"/>
      <c r="DT31" s="280"/>
      <c r="DU31" s="280"/>
      <c r="DV31" s="280"/>
      <c r="DW31" s="280"/>
      <c r="DX31" s="280"/>
      <c r="DY31" s="280"/>
      <c r="DZ31" s="280"/>
      <c r="EA31" s="280"/>
      <c r="EB31" s="280"/>
      <c r="EC31" s="280"/>
      <c r="ED31" s="280"/>
      <c r="EE31" s="280"/>
      <c r="EF31" s="280"/>
      <c r="EG31" s="280"/>
      <c r="EH31" s="280"/>
      <c r="EI31" s="280"/>
      <c r="EJ31" s="280"/>
      <c r="EK31" s="280"/>
      <c r="EL31" s="280"/>
      <c r="EM31" s="280"/>
      <c r="EN31" s="280"/>
      <c r="EO31" s="280"/>
      <c r="EP31" s="280"/>
      <c r="EQ31" s="280"/>
      <c r="ER31" s="280"/>
      <c r="ES31" s="280"/>
      <c r="ET31" s="280"/>
      <c r="EU31" s="280"/>
      <c r="EV31" s="280"/>
      <c r="EW31" s="280"/>
      <c r="EX31" s="280"/>
      <c r="EY31" s="280"/>
      <c r="EZ31" s="280"/>
      <c r="FA31" s="280"/>
      <c r="FB31" s="280"/>
      <c r="FC31" s="280"/>
      <c r="FD31" s="280"/>
      <c r="FE31" s="280"/>
      <c r="FF31" s="280"/>
      <c r="FG31" s="280"/>
      <c r="FH31" s="280"/>
      <c r="FI31" s="280"/>
      <c r="FJ31" s="280"/>
      <c r="FK31" s="280"/>
      <c r="FL31" s="280"/>
      <c r="FM31" s="280"/>
      <c r="FN31" s="280"/>
      <c r="FO31" s="280"/>
      <c r="FP31" s="280"/>
      <c r="FQ31" s="280"/>
      <c r="FR31" s="280"/>
      <c r="FS31" s="280"/>
      <c r="FT31" s="280"/>
    </row>
    <row r="32" spans="1:176" s="34" customFormat="1">
      <c r="A32" s="645"/>
      <c r="B32" s="602"/>
      <c r="C32" s="648"/>
      <c r="D32" s="648"/>
      <c r="E32" s="398"/>
      <c r="F32" s="398"/>
      <c r="G32" s="398"/>
      <c r="H32" s="631"/>
      <c r="I32" s="636"/>
      <c r="J32" s="636"/>
      <c r="K32" s="639"/>
      <c r="L32" s="639"/>
      <c r="M32" s="631"/>
      <c r="N32" s="639"/>
      <c r="O32" s="276"/>
      <c r="P32" s="651"/>
      <c r="Q32" s="651"/>
      <c r="R32" s="651"/>
      <c r="S32" s="651"/>
      <c r="T32" s="642"/>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0"/>
      <c r="BE32" s="280"/>
      <c r="BF32" s="280"/>
      <c r="BG32" s="280"/>
      <c r="BH32" s="280"/>
      <c r="BI32" s="280"/>
      <c r="BJ32" s="280"/>
      <c r="BK32" s="280"/>
      <c r="BL32" s="280"/>
      <c r="BM32" s="280"/>
      <c r="BN32" s="280"/>
      <c r="BO32" s="280"/>
      <c r="BP32" s="280"/>
      <c r="BQ32" s="280"/>
      <c r="BR32" s="280"/>
      <c r="BS32" s="280"/>
      <c r="BT32" s="280"/>
      <c r="BU32" s="280"/>
      <c r="BV32" s="280"/>
      <c r="BW32" s="280"/>
      <c r="BX32" s="280"/>
      <c r="BY32" s="280"/>
      <c r="BZ32" s="280"/>
      <c r="CA32" s="280"/>
      <c r="CB32" s="280"/>
      <c r="CC32" s="280"/>
      <c r="CD32" s="280"/>
      <c r="CE32" s="280"/>
      <c r="CF32" s="280"/>
      <c r="CG32" s="280"/>
      <c r="CH32" s="280"/>
      <c r="CI32" s="280"/>
      <c r="CJ32" s="280"/>
      <c r="CK32" s="280"/>
      <c r="CL32" s="280"/>
      <c r="CM32" s="280"/>
      <c r="CN32" s="280"/>
      <c r="CO32" s="280"/>
      <c r="CP32" s="280"/>
      <c r="CQ32" s="280"/>
      <c r="CR32" s="280"/>
      <c r="CS32" s="280"/>
      <c r="CT32" s="280"/>
      <c r="CU32" s="280"/>
      <c r="CV32" s="280"/>
      <c r="CW32" s="280"/>
      <c r="CX32" s="280"/>
      <c r="CY32" s="280"/>
      <c r="CZ32" s="280"/>
      <c r="DA32" s="280"/>
      <c r="DB32" s="280"/>
      <c r="DC32" s="280"/>
      <c r="DD32" s="280"/>
      <c r="DE32" s="280"/>
      <c r="DF32" s="280"/>
      <c r="DG32" s="280"/>
      <c r="DH32" s="280"/>
      <c r="DI32" s="280"/>
      <c r="DJ32" s="280"/>
      <c r="DK32" s="280"/>
      <c r="DL32" s="280"/>
      <c r="DM32" s="280"/>
      <c r="DN32" s="280"/>
      <c r="DO32" s="280"/>
      <c r="DP32" s="280"/>
      <c r="DQ32" s="280"/>
      <c r="DR32" s="280"/>
      <c r="DS32" s="280"/>
      <c r="DT32" s="280"/>
      <c r="DU32" s="280"/>
      <c r="DV32" s="280"/>
      <c r="DW32" s="280"/>
      <c r="DX32" s="280"/>
      <c r="DY32" s="280"/>
      <c r="DZ32" s="280"/>
      <c r="EA32" s="280"/>
      <c r="EB32" s="280"/>
      <c r="EC32" s="280"/>
      <c r="ED32" s="280"/>
      <c r="EE32" s="280"/>
      <c r="EF32" s="280"/>
      <c r="EG32" s="280"/>
      <c r="EH32" s="280"/>
      <c r="EI32" s="280"/>
      <c r="EJ32" s="280"/>
      <c r="EK32" s="280"/>
      <c r="EL32" s="280"/>
      <c r="EM32" s="280"/>
      <c r="EN32" s="280"/>
      <c r="EO32" s="280"/>
      <c r="EP32" s="280"/>
      <c r="EQ32" s="280"/>
      <c r="ER32" s="280"/>
      <c r="ES32" s="280"/>
      <c r="ET32" s="280"/>
      <c r="EU32" s="280"/>
      <c r="EV32" s="280"/>
      <c r="EW32" s="280"/>
      <c r="EX32" s="280"/>
      <c r="EY32" s="280"/>
      <c r="EZ32" s="280"/>
      <c r="FA32" s="280"/>
      <c r="FB32" s="280"/>
      <c r="FC32" s="280"/>
      <c r="FD32" s="280"/>
      <c r="FE32" s="280"/>
      <c r="FF32" s="280"/>
      <c r="FG32" s="280"/>
      <c r="FH32" s="280"/>
      <c r="FI32" s="280"/>
      <c r="FJ32" s="280"/>
      <c r="FK32" s="280"/>
      <c r="FL32" s="280"/>
      <c r="FM32" s="280"/>
      <c r="FN32" s="280"/>
      <c r="FO32" s="280"/>
      <c r="FP32" s="280"/>
      <c r="FQ32" s="280"/>
      <c r="FR32" s="280"/>
      <c r="FS32" s="280"/>
      <c r="FT32" s="280"/>
    </row>
    <row r="33" spans="1:176" s="34" customFormat="1">
      <c r="A33" s="645"/>
      <c r="B33" s="602"/>
      <c r="C33" s="648"/>
      <c r="D33" s="648"/>
      <c r="E33" s="398"/>
      <c r="F33" s="398"/>
      <c r="G33" s="398"/>
      <c r="H33" s="631"/>
      <c r="I33" s="636"/>
      <c r="J33" s="636"/>
      <c r="K33" s="639"/>
      <c r="L33" s="639"/>
      <c r="M33" s="631"/>
      <c r="N33" s="639"/>
      <c r="O33" s="276"/>
      <c r="P33" s="651"/>
      <c r="Q33" s="651"/>
      <c r="R33" s="651"/>
      <c r="S33" s="651"/>
      <c r="T33" s="642"/>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J33" s="280"/>
      <c r="BK33" s="280"/>
      <c r="BL33" s="280"/>
      <c r="BM33" s="280"/>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c r="CO33" s="280"/>
      <c r="CP33" s="280"/>
      <c r="CQ33" s="280"/>
      <c r="CR33" s="280"/>
      <c r="CS33" s="280"/>
      <c r="CT33" s="280"/>
      <c r="CU33" s="280"/>
      <c r="CV33" s="280"/>
      <c r="CW33" s="280"/>
      <c r="CX33" s="280"/>
      <c r="CY33" s="280"/>
      <c r="CZ33" s="280"/>
      <c r="DA33" s="280"/>
      <c r="DB33" s="280"/>
      <c r="DC33" s="280"/>
      <c r="DD33" s="280"/>
      <c r="DE33" s="280"/>
      <c r="DF33" s="280"/>
      <c r="DG33" s="280"/>
      <c r="DH33" s="280"/>
      <c r="DI33" s="280"/>
      <c r="DJ33" s="280"/>
      <c r="DK33" s="280"/>
      <c r="DL33" s="280"/>
      <c r="DM33" s="280"/>
      <c r="DN33" s="280"/>
      <c r="DO33" s="280"/>
      <c r="DP33" s="280"/>
      <c r="DQ33" s="280"/>
      <c r="DR33" s="280"/>
      <c r="DS33" s="280"/>
      <c r="DT33" s="280"/>
      <c r="DU33" s="280"/>
      <c r="DV33" s="280"/>
      <c r="DW33" s="280"/>
      <c r="DX33" s="280"/>
      <c r="DY33" s="280"/>
      <c r="DZ33" s="280"/>
      <c r="EA33" s="280"/>
      <c r="EB33" s="280"/>
      <c r="EC33" s="280"/>
      <c r="ED33" s="280"/>
      <c r="EE33" s="280"/>
      <c r="EF33" s="280"/>
      <c r="EG33" s="280"/>
      <c r="EH33" s="280"/>
      <c r="EI33" s="280"/>
      <c r="EJ33" s="280"/>
      <c r="EK33" s="280"/>
      <c r="EL33" s="280"/>
      <c r="EM33" s="280"/>
      <c r="EN33" s="280"/>
      <c r="EO33" s="280"/>
      <c r="EP33" s="280"/>
      <c r="EQ33" s="280"/>
      <c r="ER33" s="280"/>
      <c r="ES33" s="280"/>
      <c r="ET33" s="280"/>
      <c r="EU33" s="280"/>
      <c r="EV33" s="280"/>
      <c r="EW33" s="280"/>
      <c r="EX33" s="280"/>
      <c r="EY33" s="280"/>
      <c r="EZ33" s="280"/>
      <c r="FA33" s="280"/>
      <c r="FB33" s="280"/>
      <c r="FC33" s="280"/>
      <c r="FD33" s="280"/>
      <c r="FE33" s="280"/>
      <c r="FF33" s="280"/>
      <c r="FG33" s="280"/>
      <c r="FH33" s="280"/>
      <c r="FI33" s="280"/>
      <c r="FJ33" s="280"/>
      <c r="FK33" s="280"/>
      <c r="FL33" s="280"/>
      <c r="FM33" s="280"/>
      <c r="FN33" s="280"/>
      <c r="FO33" s="280"/>
      <c r="FP33" s="280"/>
      <c r="FQ33" s="280"/>
      <c r="FR33" s="280"/>
      <c r="FS33" s="280"/>
      <c r="FT33" s="280"/>
    </row>
    <row r="34" spans="1:176" s="34" customFormat="1" ht="102.75" customHeight="1" thickBot="1">
      <c r="A34" s="646"/>
      <c r="B34" s="603"/>
      <c r="C34" s="649"/>
      <c r="D34" s="649"/>
      <c r="E34" s="634"/>
      <c r="F34" s="634"/>
      <c r="G34" s="634"/>
      <c r="H34" s="632"/>
      <c r="I34" s="637"/>
      <c r="J34" s="637"/>
      <c r="K34" s="640"/>
      <c r="L34" s="640"/>
      <c r="M34" s="632"/>
      <c r="N34" s="640"/>
      <c r="O34" s="276"/>
      <c r="P34" s="652"/>
      <c r="Q34" s="652"/>
      <c r="R34" s="652"/>
      <c r="S34" s="652"/>
      <c r="T34" s="643"/>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280"/>
      <c r="BA34" s="280"/>
      <c r="BB34" s="280"/>
      <c r="BC34" s="280"/>
      <c r="BD34" s="280"/>
      <c r="BE34" s="280"/>
      <c r="BF34" s="280"/>
      <c r="BG34" s="280"/>
      <c r="BH34" s="280"/>
      <c r="BI34" s="280"/>
      <c r="BJ34" s="280"/>
      <c r="BK34" s="280"/>
      <c r="BL34" s="280"/>
      <c r="BM34" s="280"/>
      <c r="BN34" s="280"/>
      <c r="BO34" s="280"/>
      <c r="BP34" s="280"/>
      <c r="BQ34" s="280"/>
      <c r="BR34" s="280"/>
      <c r="BS34" s="280"/>
      <c r="BT34" s="280"/>
      <c r="BU34" s="280"/>
      <c r="BV34" s="280"/>
      <c r="BW34" s="280"/>
      <c r="BX34" s="280"/>
      <c r="BY34" s="280"/>
      <c r="BZ34" s="280"/>
      <c r="CA34" s="280"/>
      <c r="CB34" s="280"/>
      <c r="CC34" s="280"/>
      <c r="CD34" s="280"/>
      <c r="CE34" s="280"/>
      <c r="CF34" s="280"/>
      <c r="CG34" s="280"/>
      <c r="CH34" s="280"/>
      <c r="CI34" s="280"/>
      <c r="CJ34" s="280"/>
      <c r="CK34" s="280"/>
      <c r="CL34" s="280"/>
      <c r="CM34" s="280"/>
      <c r="CN34" s="280"/>
      <c r="CO34" s="280"/>
      <c r="CP34" s="280"/>
      <c r="CQ34" s="280"/>
      <c r="CR34" s="280"/>
      <c r="CS34" s="280"/>
      <c r="CT34" s="280"/>
      <c r="CU34" s="280"/>
      <c r="CV34" s="280"/>
      <c r="CW34" s="280"/>
      <c r="CX34" s="280"/>
      <c r="CY34" s="280"/>
      <c r="CZ34" s="280"/>
      <c r="DA34" s="280"/>
      <c r="DB34" s="280"/>
      <c r="DC34" s="280"/>
      <c r="DD34" s="280"/>
      <c r="DE34" s="280"/>
      <c r="DF34" s="280"/>
      <c r="DG34" s="280"/>
      <c r="DH34" s="280"/>
      <c r="DI34" s="280"/>
      <c r="DJ34" s="280"/>
      <c r="DK34" s="280"/>
      <c r="DL34" s="280"/>
      <c r="DM34" s="280"/>
      <c r="DN34" s="280"/>
      <c r="DO34" s="280"/>
      <c r="DP34" s="280"/>
      <c r="DQ34" s="280"/>
      <c r="DR34" s="280"/>
      <c r="DS34" s="280"/>
      <c r="DT34" s="280"/>
      <c r="DU34" s="280"/>
      <c r="DV34" s="280"/>
      <c r="DW34" s="280"/>
      <c r="DX34" s="280"/>
      <c r="DY34" s="280"/>
      <c r="DZ34" s="280"/>
      <c r="EA34" s="280"/>
      <c r="EB34" s="280"/>
      <c r="EC34" s="280"/>
      <c r="ED34" s="280"/>
      <c r="EE34" s="280"/>
      <c r="EF34" s="280"/>
      <c r="EG34" s="280"/>
      <c r="EH34" s="280"/>
      <c r="EI34" s="280"/>
      <c r="EJ34" s="280"/>
      <c r="EK34" s="280"/>
      <c r="EL34" s="280"/>
      <c r="EM34" s="280"/>
      <c r="EN34" s="280"/>
      <c r="EO34" s="280"/>
      <c r="EP34" s="280"/>
      <c r="EQ34" s="280"/>
      <c r="ER34" s="280"/>
      <c r="ES34" s="280"/>
      <c r="ET34" s="280"/>
      <c r="EU34" s="280"/>
      <c r="EV34" s="280"/>
      <c r="EW34" s="280"/>
      <c r="EX34" s="280"/>
      <c r="EY34" s="280"/>
      <c r="EZ34" s="280"/>
      <c r="FA34" s="280"/>
      <c r="FB34" s="280"/>
      <c r="FC34" s="280"/>
      <c r="FD34" s="280"/>
      <c r="FE34" s="280"/>
      <c r="FF34" s="280"/>
      <c r="FG34" s="280"/>
      <c r="FH34" s="280"/>
      <c r="FI34" s="280"/>
      <c r="FJ34" s="280"/>
      <c r="FK34" s="280"/>
      <c r="FL34" s="280"/>
      <c r="FM34" s="280"/>
      <c r="FN34" s="280"/>
      <c r="FO34" s="280"/>
      <c r="FP34" s="280"/>
      <c r="FQ34" s="280"/>
      <c r="FR34" s="280"/>
      <c r="FS34" s="280"/>
      <c r="FT34" s="280"/>
    </row>
    <row r="35" spans="1:176" s="34" customFormat="1" ht="33" customHeight="1">
      <c r="A35" s="616">
        <f>'Mapa Final'!A34</f>
        <v>6</v>
      </c>
      <c r="B35" s="598" t="str">
        <f>'Mapa Final'!B34</f>
        <v>Falta de recursos financieros</v>
      </c>
      <c r="C35" s="619" t="str">
        <f>'Mapa Final'!C34</f>
        <v>Afectación Económica</v>
      </c>
      <c r="D35" s="619"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392" t="str">
        <f>'Mapa Final'!E34</f>
        <v>Falta de control</v>
      </c>
      <c r="F35" s="392" t="str">
        <f>'Mapa Final'!F34</f>
        <v xml:space="preserve">Insuficiencia de recursos para atender el pago de los compromisos que impliquen recursos de financiación SIN SITUACION DE FONDOS </v>
      </c>
      <c r="G35" s="392" t="str">
        <f>'Mapa Final'!G34</f>
        <v>Ejecución y Administración de Procesos</v>
      </c>
      <c r="H35" s="613" t="str">
        <f>'Mapa Final'!I34</f>
        <v>Muy Baja</v>
      </c>
      <c r="I35" s="607" t="str">
        <f>'Mapa Final'!L34</f>
        <v>Menor</v>
      </c>
      <c r="J35" s="607" t="str">
        <f>'Mapa Final'!N34</f>
        <v>Bajo</v>
      </c>
      <c r="K35" s="610" t="str">
        <f>'Mapa Final'!AA34</f>
        <v>Muy Baja</v>
      </c>
      <c r="L35" s="610" t="str">
        <f>'Mapa Final'!AE34</f>
        <v>Menor</v>
      </c>
      <c r="M35" s="613" t="str">
        <f>'Mapa Final'!AG34</f>
        <v>Bajo</v>
      </c>
      <c r="N35" s="610" t="str">
        <f>'Mapa Final'!AH34</f>
        <v>Evitar</v>
      </c>
      <c r="O35" s="298" t="s">
        <v>595</v>
      </c>
      <c r="P35" s="623"/>
      <c r="Q35" s="623"/>
      <c r="R35" s="626"/>
      <c r="S35" s="626"/>
      <c r="T35" s="627"/>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c r="BE35" s="280"/>
      <c r="BF35" s="280"/>
      <c r="BG35" s="280"/>
      <c r="BH35" s="280"/>
      <c r="BI35" s="280"/>
      <c r="BJ35" s="280"/>
      <c r="BK35" s="280"/>
      <c r="BL35" s="280"/>
      <c r="BM35" s="280"/>
      <c r="BN35" s="280"/>
      <c r="BO35" s="280"/>
      <c r="BP35" s="280"/>
      <c r="BQ35" s="280"/>
      <c r="BR35" s="280"/>
      <c r="BS35" s="280"/>
      <c r="BT35" s="280"/>
      <c r="BU35" s="280"/>
      <c r="BV35" s="280"/>
      <c r="BW35" s="280"/>
      <c r="BX35" s="280"/>
      <c r="BY35" s="280"/>
      <c r="BZ35" s="280"/>
      <c r="CA35" s="280"/>
      <c r="CB35" s="280"/>
      <c r="CC35" s="280"/>
      <c r="CD35" s="280"/>
      <c r="CE35" s="280"/>
      <c r="CF35" s="280"/>
      <c r="CG35" s="280"/>
      <c r="CH35" s="280"/>
      <c r="CI35" s="280"/>
      <c r="CJ35" s="280"/>
      <c r="CK35" s="280"/>
      <c r="CL35" s="280"/>
      <c r="CM35" s="280"/>
      <c r="CN35" s="280"/>
      <c r="CO35" s="280"/>
      <c r="CP35" s="280"/>
      <c r="CQ35" s="280"/>
      <c r="CR35" s="280"/>
      <c r="CS35" s="280"/>
      <c r="CT35" s="280"/>
      <c r="CU35" s="280"/>
      <c r="CV35" s="280"/>
      <c r="CW35" s="280"/>
      <c r="CX35" s="280"/>
      <c r="CY35" s="280"/>
      <c r="CZ35" s="280"/>
      <c r="DA35" s="280"/>
      <c r="DB35" s="280"/>
      <c r="DC35" s="280"/>
      <c r="DD35" s="280"/>
      <c r="DE35" s="280"/>
      <c r="DF35" s="280"/>
      <c r="DG35" s="280"/>
      <c r="DH35" s="280"/>
      <c r="DI35" s="280"/>
      <c r="DJ35" s="280"/>
      <c r="DK35" s="280"/>
      <c r="DL35" s="280"/>
      <c r="DM35" s="280"/>
      <c r="DN35" s="280"/>
      <c r="DO35" s="280"/>
      <c r="DP35" s="280"/>
      <c r="DQ35" s="280"/>
      <c r="DR35" s="280"/>
      <c r="DS35" s="280"/>
      <c r="DT35" s="280"/>
      <c r="DU35" s="280"/>
      <c r="DV35" s="280"/>
      <c r="DW35" s="280"/>
      <c r="DX35" s="280"/>
      <c r="DY35" s="280"/>
      <c r="DZ35" s="280"/>
      <c r="EA35" s="280"/>
      <c r="EB35" s="280"/>
      <c r="EC35" s="280"/>
      <c r="ED35" s="280"/>
      <c r="EE35" s="280"/>
      <c r="EF35" s="280"/>
      <c r="EG35" s="280"/>
      <c r="EH35" s="280"/>
      <c r="EI35" s="280"/>
      <c r="EJ35" s="280"/>
      <c r="EK35" s="280"/>
      <c r="EL35" s="280"/>
      <c r="EM35" s="280"/>
      <c r="EN35" s="280"/>
      <c r="EO35" s="280"/>
      <c r="EP35" s="280"/>
      <c r="EQ35" s="280"/>
      <c r="ER35" s="280"/>
      <c r="ES35" s="280"/>
      <c r="ET35" s="280"/>
      <c r="EU35" s="280"/>
      <c r="EV35" s="280"/>
      <c r="EW35" s="280"/>
      <c r="EX35" s="280"/>
      <c r="EY35" s="280"/>
      <c r="EZ35" s="280"/>
      <c r="FA35" s="280"/>
      <c r="FB35" s="280"/>
      <c r="FC35" s="280"/>
      <c r="FD35" s="280"/>
      <c r="FE35" s="280"/>
      <c r="FF35" s="280"/>
      <c r="FG35" s="280"/>
      <c r="FH35" s="280"/>
      <c r="FI35" s="280"/>
      <c r="FJ35" s="280"/>
      <c r="FK35" s="280"/>
      <c r="FL35" s="280"/>
      <c r="FM35" s="280"/>
      <c r="FN35" s="280"/>
      <c r="FO35" s="280"/>
      <c r="FP35" s="280"/>
      <c r="FQ35" s="280"/>
      <c r="FR35" s="280"/>
      <c r="FS35" s="280"/>
      <c r="FT35" s="280"/>
    </row>
    <row r="36" spans="1:176" s="34" customFormat="1" ht="33" customHeight="1">
      <c r="A36" s="617"/>
      <c r="B36" s="599"/>
      <c r="C36" s="620"/>
      <c r="D36" s="620"/>
      <c r="E36" s="390"/>
      <c r="F36" s="390"/>
      <c r="G36" s="390"/>
      <c r="H36" s="614"/>
      <c r="I36" s="608"/>
      <c r="J36" s="608"/>
      <c r="K36" s="611"/>
      <c r="L36" s="611"/>
      <c r="M36" s="614"/>
      <c r="N36" s="611"/>
      <c r="O36" s="298" t="s">
        <v>596</v>
      </c>
      <c r="P36" s="624"/>
      <c r="Q36" s="624"/>
      <c r="R36" s="624"/>
      <c r="S36" s="624"/>
      <c r="T36" s="628"/>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0"/>
      <c r="BA36" s="280"/>
      <c r="BB36" s="280"/>
      <c r="BC36" s="280"/>
      <c r="BD36" s="280"/>
      <c r="BE36" s="280"/>
      <c r="BF36" s="280"/>
      <c r="BG36" s="280"/>
      <c r="BH36" s="280"/>
      <c r="BI36" s="280"/>
      <c r="BJ36" s="280"/>
      <c r="BK36" s="280"/>
      <c r="BL36" s="280"/>
      <c r="BM36" s="280"/>
      <c r="BN36" s="280"/>
      <c r="BO36" s="280"/>
      <c r="BP36" s="280"/>
      <c r="BQ36" s="280"/>
      <c r="BR36" s="280"/>
      <c r="BS36" s="280"/>
      <c r="BT36" s="280"/>
      <c r="BU36" s="280"/>
      <c r="BV36" s="280"/>
      <c r="BW36" s="280"/>
      <c r="BX36" s="280"/>
      <c r="BY36" s="280"/>
      <c r="BZ36" s="280"/>
      <c r="CA36" s="280"/>
      <c r="CB36" s="280"/>
      <c r="CC36" s="280"/>
      <c r="CD36" s="280"/>
      <c r="CE36" s="280"/>
      <c r="CF36" s="280"/>
      <c r="CG36" s="280"/>
      <c r="CH36" s="280"/>
      <c r="CI36" s="280"/>
      <c r="CJ36" s="280"/>
      <c r="CK36" s="280"/>
      <c r="CL36" s="280"/>
      <c r="CM36" s="280"/>
      <c r="CN36" s="280"/>
      <c r="CO36" s="280"/>
      <c r="CP36" s="280"/>
      <c r="CQ36" s="280"/>
      <c r="CR36" s="280"/>
      <c r="CS36" s="280"/>
      <c r="CT36" s="280"/>
      <c r="CU36" s="280"/>
      <c r="CV36" s="280"/>
      <c r="CW36" s="280"/>
      <c r="CX36" s="280"/>
      <c r="CY36" s="280"/>
      <c r="CZ36" s="280"/>
      <c r="DA36" s="280"/>
      <c r="DB36" s="280"/>
      <c r="DC36" s="280"/>
      <c r="DD36" s="280"/>
      <c r="DE36" s="280"/>
      <c r="DF36" s="280"/>
      <c r="DG36" s="280"/>
      <c r="DH36" s="280"/>
      <c r="DI36" s="280"/>
      <c r="DJ36" s="280"/>
      <c r="DK36" s="280"/>
      <c r="DL36" s="280"/>
      <c r="DM36" s="280"/>
      <c r="DN36" s="280"/>
      <c r="DO36" s="280"/>
      <c r="DP36" s="280"/>
      <c r="DQ36" s="280"/>
      <c r="DR36" s="280"/>
      <c r="DS36" s="280"/>
      <c r="DT36" s="280"/>
      <c r="DU36" s="280"/>
      <c r="DV36" s="280"/>
      <c r="DW36" s="280"/>
      <c r="DX36" s="280"/>
      <c r="DY36" s="280"/>
      <c r="DZ36" s="280"/>
      <c r="EA36" s="280"/>
      <c r="EB36" s="280"/>
      <c r="EC36" s="280"/>
      <c r="ED36" s="280"/>
      <c r="EE36" s="280"/>
      <c r="EF36" s="280"/>
      <c r="EG36" s="280"/>
      <c r="EH36" s="280"/>
      <c r="EI36" s="280"/>
      <c r="EJ36" s="280"/>
      <c r="EK36" s="280"/>
      <c r="EL36" s="280"/>
      <c r="EM36" s="280"/>
      <c r="EN36" s="280"/>
      <c r="EO36" s="280"/>
      <c r="EP36" s="280"/>
      <c r="EQ36" s="280"/>
      <c r="ER36" s="280"/>
      <c r="ES36" s="280"/>
      <c r="ET36" s="280"/>
      <c r="EU36" s="280"/>
      <c r="EV36" s="280"/>
      <c r="EW36" s="280"/>
      <c r="EX36" s="280"/>
      <c r="EY36" s="280"/>
      <c r="EZ36" s="280"/>
      <c r="FA36" s="280"/>
      <c r="FB36" s="280"/>
      <c r="FC36" s="280"/>
      <c r="FD36" s="280"/>
      <c r="FE36" s="280"/>
      <c r="FF36" s="280"/>
      <c r="FG36" s="280"/>
      <c r="FH36" s="280"/>
      <c r="FI36" s="280"/>
      <c r="FJ36" s="280"/>
      <c r="FK36" s="280"/>
      <c r="FL36" s="280"/>
      <c r="FM36" s="280"/>
      <c r="FN36" s="280"/>
      <c r="FO36" s="280"/>
      <c r="FP36" s="280"/>
      <c r="FQ36" s="280"/>
      <c r="FR36" s="280"/>
      <c r="FS36" s="280"/>
      <c r="FT36" s="280"/>
    </row>
    <row r="37" spans="1:176" s="34" customFormat="1" ht="33" customHeight="1">
      <c r="A37" s="617"/>
      <c r="B37" s="599"/>
      <c r="C37" s="620"/>
      <c r="D37" s="620"/>
      <c r="E37" s="390"/>
      <c r="F37" s="390"/>
      <c r="G37" s="390"/>
      <c r="H37" s="614"/>
      <c r="I37" s="608"/>
      <c r="J37" s="608"/>
      <c r="K37" s="611"/>
      <c r="L37" s="611"/>
      <c r="M37" s="614"/>
      <c r="N37" s="611"/>
      <c r="O37" s="298" t="s">
        <v>597</v>
      </c>
      <c r="P37" s="624"/>
      <c r="Q37" s="624"/>
      <c r="R37" s="624"/>
      <c r="S37" s="624"/>
      <c r="T37" s="628"/>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0"/>
      <c r="AY37" s="280"/>
      <c r="AZ37" s="280"/>
      <c r="BA37" s="280"/>
      <c r="BB37" s="280"/>
      <c r="BC37" s="280"/>
      <c r="BD37" s="280"/>
      <c r="BE37" s="280"/>
      <c r="BF37" s="280"/>
      <c r="BG37" s="280"/>
      <c r="BH37" s="280"/>
      <c r="BI37" s="280"/>
      <c r="BJ37" s="280"/>
      <c r="BK37" s="280"/>
      <c r="BL37" s="280"/>
      <c r="BM37" s="280"/>
      <c r="BN37" s="280"/>
      <c r="BO37" s="280"/>
      <c r="BP37" s="280"/>
      <c r="BQ37" s="280"/>
      <c r="BR37" s="280"/>
      <c r="BS37" s="280"/>
      <c r="BT37" s="280"/>
      <c r="BU37" s="280"/>
      <c r="BV37" s="280"/>
      <c r="BW37" s="280"/>
      <c r="BX37" s="280"/>
      <c r="BY37" s="280"/>
      <c r="BZ37" s="280"/>
      <c r="CA37" s="280"/>
      <c r="CB37" s="280"/>
      <c r="CC37" s="280"/>
      <c r="CD37" s="280"/>
      <c r="CE37" s="280"/>
      <c r="CF37" s="280"/>
      <c r="CG37" s="280"/>
      <c r="CH37" s="280"/>
      <c r="CI37" s="280"/>
      <c r="CJ37" s="280"/>
      <c r="CK37" s="280"/>
      <c r="CL37" s="280"/>
      <c r="CM37" s="280"/>
      <c r="CN37" s="280"/>
      <c r="CO37" s="280"/>
      <c r="CP37" s="280"/>
      <c r="CQ37" s="280"/>
      <c r="CR37" s="280"/>
      <c r="CS37" s="280"/>
      <c r="CT37" s="280"/>
      <c r="CU37" s="280"/>
      <c r="CV37" s="280"/>
      <c r="CW37" s="280"/>
      <c r="CX37" s="280"/>
      <c r="CY37" s="280"/>
      <c r="CZ37" s="280"/>
      <c r="DA37" s="280"/>
      <c r="DB37" s="280"/>
      <c r="DC37" s="280"/>
      <c r="DD37" s="280"/>
      <c r="DE37" s="280"/>
      <c r="DF37" s="280"/>
      <c r="DG37" s="280"/>
      <c r="DH37" s="280"/>
      <c r="DI37" s="280"/>
      <c r="DJ37" s="280"/>
      <c r="DK37" s="280"/>
      <c r="DL37" s="280"/>
      <c r="DM37" s="280"/>
      <c r="DN37" s="280"/>
      <c r="DO37" s="280"/>
      <c r="DP37" s="280"/>
      <c r="DQ37" s="280"/>
      <c r="DR37" s="280"/>
      <c r="DS37" s="280"/>
      <c r="DT37" s="280"/>
      <c r="DU37" s="280"/>
      <c r="DV37" s="280"/>
      <c r="DW37" s="280"/>
      <c r="DX37" s="280"/>
      <c r="DY37" s="280"/>
      <c r="DZ37" s="280"/>
      <c r="EA37" s="280"/>
      <c r="EB37" s="280"/>
      <c r="EC37" s="280"/>
      <c r="ED37" s="280"/>
      <c r="EE37" s="280"/>
      <c r="EF37" s="280"/>
      <c r="EG37" s="280"/>
      <c r="EH37" s="280"/>
      <c r="EI37" s="280"/>
      <c r="EJ37" s="280"/>
      <c r="EK37" s="280"/>
      <c r="EL37" s="280"/>
      <c r="EM37" s="280"/>
      <c r="EN37" s="280"/>
      <c r="EO37" s="280"/>
      <c r="EP37" s="280"/>
      <c r="EQ37" s="280"/>
      <c r="ER37" s="280"/>
      <c r="ES37" s="280"/>
      <c r="ET37" s="280"/>
      <c r="EU37" s="280"/>
      <c r="EV37" s="280"/>
      <c r="EW37" s="280"/>
      <c r="EX37" s="280"/>
      <c r="EY37" s="280"/>
      <c r="EZ37" s="280"/>
      <c r="FA37" s="280"/>
      <c r="FB37" s="280"/>
      <c r="FC37" s="280"/>
      <c r="FD37" s="280"/>
      <c r="FE37" s="280"/>
      <c r="FF37" s="280"/>
      <c r="FG37" s="280"/>
      <c r="FH37" s="280"/>
      <c r="FI37" s="280"/>
      <c r="FJ37" s="280"/>
      <c r="FK37" s="280"/>
      <c r="FL37" s="280"/>
      <c r="FM37" s="280"/>
      <c r="FN37" s="280"/>
      <c r="FO37" s="280"/>
      <c r="FP37" s="280"/>
      <c r="FQ37" s="280"/>
      <c r="FR37" s="280"/>
      <c r="FS37" s="280"/>
      <c r="FT37" s="280"/>
    </row>
    <row r="38" spans="1:176" s="34" customFormat="1" ht="33" customHeight="1">
      <c r="A38" s="617"/>
      <c r="B38" s="599"/>
      <c r="C38" s="620"/>
      <c r="D38" s="620"/>
      <c r="E38" s="390"/>
      <c r="F38" s="390"/>
      <c r="G38" s="390"/>
      <c r="H38" s="614"/>
      <c r="I38" s="608"/>
      <c r="J38" s="608"/>
      <c r="K38" s="611"/>
      <c r="L38" s="611"/>
      <c r="M38" s="614"/>
      <c r="N38" s="611"/>
      <c r="O38" s="281"/>
      <c r="P38" s="624"/>
      <c r="Q38" s="624"/>
      <c r="R38" s="624"/>
      <c r="S38" s="624"/>
      <c r="T38" s="628"/>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c r="BQ38" s="280"/>
      <c r="BR38" s="280"/>
      <c r="BS38" s="280"/>
      <c r="BT38" s="280"/>
      <c r="BU38" s="280"/>
      <c r="BV38" s="280"/>
      <c r="BW38" s="280"/>
      <c r="BX38" s="280"/>
      <c r="BY38" s="280"/>
      <c r="BZ38" s="280"/>
      <c r="CA38" s="280"/>
      <c r="CB38" s="280"/>
      <c r="CC38" s="280"/>
      <c r="CD38" s="280"/>
      <c r="CE38" s="280"/>
      <c r="CF38" s="280"/>
      <c r="CG38" s="280"/>
      <c r="CH38" s="280"/>
      <c r="CI38" s="280"/>
      <c r="CJ38" s="280"/>
      <c r="CK38" s="280"/>
      <c r="CL38" s="280"/>
      <c r="CM38" s="280"/>
      <c r="CN38" s="280"/>
      <c r="CO38" s="280"/>
      <c r="CP38" s="280"/>
      <c r="CQ38" s="280"/>
      <c r="CR38" s="280"/>
      <c r="CS38" s="280"/>
      <c r="CT38" s="280"/>
      <c r="CU38" s="280"/>
      <c r="CV38" s="280"/>
      <c r="CW38" s="280"/>
      <c r="CX38" s="280"/>
      <c r="CY38" s="280"/>
      <c r="CZ38" s="280"/>
      <c r="DA38" s="280"/>
      <c r="DB38" s="280"/>
      <c r="DC38" s="280"/>
      <c r="DD38" s="280"/>
      <c r="DE38" s="280"/>
      <c r="DF38" s="280"/>
      <c r="DG38" s="280"/>
      <c r="DH38" s="280"/>
      <c r="DI38" s="280"/>
      <c r="DJ38" s="280"/>
      <c r="DK38" s="280"/>
      <c r="DL38" s="280"/>
      <c r="DM38" s="280"/>
      <c r="DN38" s="280"/>
      <c r="DO38" s="280"/>
      <c r="DP38" s="280"/>
      <c r="DQ38" s="280"/>
      <c r="DR38" s="280"/>
      <c r="DS38" s="280"/>
      <c r="DT38" s="280"/>
      <c r="DU38" s="280"/>
      <c r="DV38" s="280"/>
      <c r="DW38" s="280"/>
      <c r="DX38" s="280"/>
      <c r="DY38" s="280"/>
      <c r="DZ38" s="280"/>
      <c r="EA38" s="280"/>
      <c r="EB38" s="280"/>
      <c r="EC38" s="280"/>
      <c r="ED38" s="280"/>
      <c r="EE38" s="280"/>
      <c r="EF38" s="280"/>
      <c r="EG38" s="280"/>
      <c r="EH38" s="280"/>
      <c r="EI38" s="280"/>
      <c r="EJ38" s="280"/>
      <c r="EK38" s="280"/>
      <c r="EL38" s="280"/>
      <c r="EM38" s="280"/>
      <c r="EN38" s="280"/>
      <c r="EO38" s="280"/>
      <c r="EP38" s="280"/>
      <c r="EQ38" s="280"/>
      <c r="ER38" s="280"/>
      <c r="ES38" s="280"/>
      <c r="ET38" s="280"/>
      <c r="EU38" s="280"/>
      <c r="EV38" s="280"/>
      <c r="EW38" s="280"/>
      <c r="EX38" s="280"/>
      <c r="EY38" s="280"/>
      <c r="EZ38" s="280"/>
      <c r="FA38" s="280"/>
      <c r="FB38" s="280"/>
      <c r="FC38" s="280"/>
      <c r="FD38" s="280"/>
      <c r="FE38" s="280"/>
      <c r="FF38" s="280"/>
      <c r="FG38" s="280"/>
      <c r="FH38" s="280"/>
      <c r="FI38" s="280"/>
      <c r="FJ38" s="280"/>
      <c r="FK38" s="280"/>
      <c r="FL38" s="280"/>
      <c r="FM38" s="280"/>
      <c r="FN38" s="280"/>
      <c r="FO38" s="280"/>
      <c r="FP38" s="280"/>
      <c r="FQ38" s="280"/>
      <c r="FR38" s="280"/>
      <c r="FS38" s="280"/>
      <c r="FT38" s="280"/>
    </row>
    <row r="39" spans="1:176" s="34" customFormat="1" ht="188.25" customHeight="1" thickBot="1">
      <c r="A39" s="618"/>
      <c r="B39" s="600"/>
      <c r="C39" s="621"/>
      <c r="D39" s="621"/>
      <c r="E39" s="622"/>
      <c r="F39" s="622"/>
      <c r="G39" s="622"/>
      <c r="H39" s="615"/>
      <c r="I39" s="609"/>
      <c r="J39" s="609"/>
      <c r="K39" s="612"/>
      <c r="L39" s="612"/>
      <c r="M39" s="615"/>
      <c r="N39" s="612"/>
      <c r="O39" s="282"/>
      <c r="P39" s="625"/>
      <c r="Q39" s="625"/>
      <c r="R39" s="625"/>
      <c r="S39" s="625"/>
      <c r="T39" s="629"/>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0"/>
      <c r="BR39" s="280"/>
      <c r="BS39" s="280"/>
      <c r="BT39" s="280"/>
      <c r="BU39" s="280"/>
      <c r="BV39" s="280"/>
      <c r="BW39" s="280"/>
      <c r="BX39" s="280"/>
      <c r="BY39" s="280"/>
      <c r="BZ39" s="280"/>
      <c r="CA39" s="280"/>
      <c r="CB39" s="280"/>
      <c r="CC39" s="280"/>
      <c r="CD39" s="280"/>
      <c r="CE39" s="280"/>
      <c r="CF39" s="280"/>
      <c r="CG39" s="280"/>
      <c r="CH39" s="280"/>
      <c r="CI39" s="280"/>
      <c r="CJ39" s="280"/>
      <c r="CK39" s="280"/>
      <c r="CL39" s="280"/>
      <c r="CM39" s="280"/>
      <c r="CN39" s="280"/>
      <c r="CO39" s="280"/>
      <c r="CP39" s="280"/>
      <c r="CQ39" s="280"/>
      <c r="CR39" s="280"/>
      <c r="CS39" s="280"/>
      <c r="CT39" s="280"/>
      <c r="CU39" s="280"/>
      <c r="CV39" s="280"/>
      <c r="CW39" s="280"/>
      <c r="CX39" s="280"/>
      <c r="CY39" s="280"/>
      <c r="CZ39" s="280"/>
      <c r="DA39" s="280"/>
      <c r="DB39" s="280"/>
      <c r="DC39" s="280"/>
      <c r="DD39" s="280"/>
      <c r="DE39" s="280"/>
      <c r="DF39" s="280"/>
      <c r="DG39" s="280"/>
      <c r="DH39" s="280"/>
      <c r="DI39" s="280"/>
      <c r="DJ39" s="280"/>
      <c r="DK39" s="280"/>
      <c r="DL39" s="280"/>
      <c r="DM39" s="280"/>
      <c r="DN39" s="280"/>
      <c r="DO39" s="280"/>
      <c r="DP39" s="280"/>
      <c r="DQ39" s="280"/>
      <c r="DR39" s="280"/>
      <c r="DS39" s="280"/>
      <c r="DT39" s="280"/>
      <c r="DU39" s="280"/>
      <c r="DV39" s="280"/>
      <c r="DW39" s="280"/>
      <c r="DX39" s="280"/>
      <c r="DY39" s="280"/>
      <c r="DZ39" s="280"/>
      <c r="EA39" s="280"/>
      <c r="EB39" s="280"/>
      <c r="EC39" s="280"/>
      <c r="ED39" s="280"/>
      <c r="EE39" s="280"/>
      <c r="EF39" s="280"/>
      <c r="EG39" s="280"/>
      <c r="EH39" s="280"/>
      <c r="EI39" s="280"/>
      <c r="EJ39" s="280"/>
      <c r="EK39" s="280"/>
      <c r="EL39" s="280"/>
      <c r="EM39" s="280"/>
      <c r="EN39" s="280"/>
      <c r="EO39" s="280"/>
      <c r="EP39" s="280"/>
      <c r="EQ39" s="280"/>
      <c r="ER39" s="280"/>
      <c r="ES39" s="280"/>
      <c r="ET39" s="280"/>
      <c r="EU39" s="280"/>
      <c r="EV39" s="280"/>
      <c r="EW39" s="280"/>
      <c r="EX39" s="280"/>
      <c r="EY39" s="280"/>
      <c r="EZ39" s="280"/>
      <c r="FA39" s="280"/>
      <c r="FB39" s="280"/>
      <c r="FC39" s="280"/>
      <c r="FD39" s="280"/>
      <c r="FE39" s="280"/>
      <c r="FF39" s="280"/>
      <c r="FG39" s="280"/>
      <c r="FH39" s="280"/>
      <c r="FI39" s="280"/>
      <c r="FJ39" s="280"/>
      <c r="FK39" s="280"/>
      <c r="FL39" s="280"/>
      <c r="FM39" s="280"/>
      <c r="FN39" s="280"/>
      <c r="FO39" s="280"/>
      <c r="FP39" s="280"/>
      <c r="FQ39" s="280"/>
      <c r="FR39" s="280"/>
      <c r="FS39" s="280"/>
      <c r="FT39" s="280"/>
    </row>
    <row r="40" spans="1:176" s="34" customFormat="1">
      <c r="A40" s="616">
        <f>'Mapa Final'!A39</f>
        <v>7</v>
      </c>
      <c r="B40" s="598" t="str">
        <f>'Mapa Final'!B39</f>
        <v>Incumplimiento en la aplicación de las normas contables</v>
      </c>
      <c r="C40" s="619" t="str">
        <f>'Mapa Final'!C39</f>
        <v>Incumplimiento de las metas establecidas</v>
      </c>
      <c r="D40" s="619"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392" t="str">
        <f>'Mapa Final'!E39</f>
        <v>Falta de revisión</v>
      </c>
      <c r="F40" s="392" t="str">
        <f>'Mapa Final'!F39</f>
        <v>Inconsistencias en los Estados Financieros,   por Información recibida en forma extemporánea o sin los requisitos exigidos por  el nuevo marco normativo NICSP</v>
      </c>
      <c r="G40" s="392" t="str">
        <f>'Mapa Final'!G39</f>
        <v>Ejecución y Administración de Procesos</v>
      </c>
      <c r="H40" s="613" t="str">
        <f>'Mapa Final'!I39</f>
        <v>Muy Baja</v>
      </c>
      <c r="I40" s="607" t="str">
        <f>'Mapa Final'!L39</f>
        <v>Leve</v>
      </c>
      <c r="J40" s="607" t="str">
        <f>'Mapa Final'!N39</f>
        <v>Bajo</v>
      </c>
      <c r="K40" s="610" t="str">
        <f>'Mapa Final'!AA39</f>
        <v>Muy Baja</v>
      </c>
      <c r="L40" s="610" t="str">
        <f>'Mapa Final'!AE39</f>
        <v>Leve</v>
      </c>
      <c r="M40" s="613" t="str">
        <f>'Mapa Final'!AG39</f>
        <v>Bajo</v>
      </c>
      <c r="N40" s="610" t="str">
        <f>'Mapa Final'!AH39</f>
        <v>Evitar</v>
      </c>
      <c r="O40" s="261"/>
      <c r="P40" s="623"/>
      <c r="Q40" s="623"/>
      <c r="R40" s="626"/>
      <c r="S40" s="626"/>
      <c r="T40" s="627"/>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0"/>
      <c r="BR40" s="280"/>
      <c r="BS40" s="280"/>
      <c r="BT40" s="280"/>
      <c r="BU40" s="280"/>
      <c r="BV40" s="280"/>
      <c r="BW40" s="280"/>
      <c r="BX40" s="280"/>
      <c r="BY40" s="280"/>
      <c r="BZ40" s="280"/>
      <c r="CA40" s="280"/>
      <c r="CB40" s="280"/>
      <c r="CC40" s="280"/>
      <c r="CD40" s="280"/>
      <c r="CE40" s="280"/>
      <c r="CF40" s="280"/>
      <c r="CG40" s="280"/>
      <c r="CH40" s="280"/>
      <c r="CI40" s="280"/>
      <c r="CJ40" s="280"/>
      <c r="CK40" s="280"/>
      <c r="CL40" s="280"/>
      <c r="CM40" s="280"/>
      <c r="CN40" s="280"/>
      <c r="CO40" s="280"/>
      <c r="CP40" s="280"/>
      <c r="CQ40" s="280"/>
      <c r="CR40" s="280"/>
      <c r="CS40" s="280"/>
      <c r="CT40" s="280"/>
      <c r="CU40" s="280"/>
      <c r="CV40" s="280"/>
      <c r="CW40" s="280"/>
      <c r="CX40" s="280"/>
      <c r="CY40" s="280"/>
      <c r="CZ40" s="280"/>
      <c r="DA40" s="280"/>
      <c r="DB40" s="280"/>
      <c r="DC40" s="280"/>
      <c r="DD40" s="280"/>
      <c r="DE40" s="280"/>
      <c r="DF40" s="280"/>
      <c r="DG40" s="280"/>
      <c r="DH40" s="280"/>
      <c r="DI40" s="280"/>
      <c r="DJ40" s="280"/>
      <c r="DK40" s="280"/>
      <c r="DL40" s="280"/>
      <c r="DM40" s="280"/>
      <c r="DN40" s="280"/>
      <c r="DO40" s="280"/>
      <c r="DP40" s="280"/>
      <c r="DQ40" s="280"/>
      <c r="DR40" s="280"/>
      <c r="DS40" s="280"/>
      <c r="DT40" s="280"/>
      <c r="DU40" s="280"/>
      <c r="DV40" s="280"/>
      <c r="DW40" s="280"/>
      <c r="DX40" s="280"/>
      <c r="DY40" s="280"/>
      <c r="DZ40" s="280"/>
      <c r="EA40" s="280"/>
      <c r="EB40" s="280"/>
      <c r="EC40" s="280"/>
      <c r="ED40" s="280"/>
      <c r="EE40" s="280"/>
      <c r="EF40" s="280"/>
      <c r="EG40" s="280"/>
      <c r="EH40" s="280"/>
      <c r="EI40" s="280"/>
      <c r="EJ40" s="280"/>
      <c r="EK40" s="280"/>
      <c r="EL40" s="280"/>
      <c r="EM40" s="280"/>
      <c r="EN40" s="280"/>
      <c r="EO40" s="280"/>
      <c r="EP40" s="280"/>
      <c r="EQ40" s="280"/>
      <c r="ER40" s="280"/>
      <c r="ES40" s="280"/>
      <c r="ET40" s="280"/>
      <c r="EU40" s="280"/>
      <c r="EV40" s="280"/>
      <c r="EW40" s="280"/>
      <c r="EX40" s="280"/>
      <c r="EY40" s="280"/>
      <c r="EZ40" s="280"/>
      <c r="FA40" s="280"/>
      <c r="FB40" s="280"/>
      <c r="FC40" s="280"/>
      <c r="FD40" s="280"/>
      <c r="FE40" s="280"/>
      <c r="FF40" s="280"/>
      <c r="FG40" s="280"/>
      <c r="FH40" s="280"/>
      <c r="FI40" s="280"/>
      <c r="FJ40" s="280"/>
      <c r="FK40" s="280"/>
      <c r="FL40" s="280"/>
      <c r="FM40" s="280"/>
      <c r="FN40" s="280"/>
      <c r="FO40" s="280"/>
      <c r="FP40" s="280"/>
      <c r="FQ40" s="280"/>
      <c r="FR40" s="280"/>
      <c r="FS40" s="280"/>
      <c r="FT40" s="280"/>
    </row>
    <row r="41" spans="1:176" s="34" customFormat="1">
      <c r="A41" s="617"/>
      <c r="B41" s="599"/>
      <c r="C41" s="620"/>
      <c r="D41" s="620"/>
      <c r="E41" s="390"/>
      <c r="F41" s="390"/>
      <c r="G41" s="390"/>
      <c r="H41" s="614"/>
      <c r="I41" s="608"/>
      <c r="J41" s="608"/>
      <c r="K41" s="611"/>
      <c r="L41" s="611"/>
      <c r="M41" s="614"/>
      <c r="N41" s="611"/>
      <c r="O41" s="261"/>
      <c r="P41" s="624"/>
      <c r="Q41" s="624"/>
      <c r="R41" s="624"/>
      <c r="S41" s="624"/>
      <c r="T41" s="628"/>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0"/>
      <c r="BR41" s="280"/>
      <c r="BS41" s="280"/>
      <c r="BT41" s="280"/>
      <c r="BU41" s="280"/>
      <c r="BV41" s="280"/>
      <c r="BW41" s="280"/>
      <c r="BX41" s="280"/>
      <c r="BY41" s="280"/>
      <c r="BZ41" s="280"/>
      <c r="CA41" s="280"/>
      <c r="CB41" s="280"/>
      <c r="CC41" s="280"/>
      <c r="CD41" s="280"/>
      <c r="CE41" s="280"/>
      <c r="CF41" s="280"/>
      <c r="CG41" s="280"/>
      <c r="CH41" s="280"/>
      <c r="CI41" s="280"/>
      <c r="CJ41" s="280"/>
      <c r="CK41" s="280"/>
      <c r="CL41" s="280"/>
      <c r="CM41" s="280"/>
      <c r="CN41" s="280"/>
      <c r="CO41" s="280"/>
      <c r="CP41" s="280"/>
      <c r="CQ41" s="280"/>
      <c r="CR41" s="280"/>
      <c r="CS41" s="280"/>
      <c r="CT41" s="280"/>
      <c r="CU41" s="280"/>
      <c r="CV41" s="280"/>
      <c r="CW41" s="280"/>
      <c r="CX41" s="280"/>
      <c r="CY41" s="280"/>
      <c r="CZ41" s="280"/>
      <c r="DA41" s="280"/>
      <c r="DB41" s="280"/>
      <c r="DC41" s="280"/>
      <c r="DD41" s="280"/>
      <c r="DE41" s="280"/>
      <c r="DF41" s="280"/>
      <c r="DG41" s="280"/>
      <c r="DH41" s="280"/>
      <c r="DI41" s="280"/>
      <c r="DJ41" s="280"/>
      <c r="DK41" s="280"/>
      <c r="DL41" s="280"/>
      <c r="DM41" s="280"/>
      <c r="DN41" s="280"/>
      <c r="DO41" s="280"/>
      <c r="DP41" s="280"/>
      <c r="DQ41" s="280"/>
      <c r="DR41" s="280"/>
      <c r="DS41" s="280"/>
      <c r="DT41" s="280"/>
      <c r="DU41" s="280"/>
      <c r="DV41" s="280"/>
      <c r="DW41" s="280"/>
      <c r="DX41" s="280"/>
      <c r="DY41" s="280"/>
      <c r="DZ41" s="280"/>
      <c r="EA41" s="280"/>
      <c r="EB41" s="280"/>
      <c r="EC41" s="280"/>
      <c r="ED41" s="280"/>
      <c r="EE41" s="280"/>
      <c r="EF41" s="280"/>
      <c r="EG41" s="280"/>
      <c r="EH41" s="280"/>
      <c r="EI41" s="280"/>
      <c r="EJ41" s="280"/>
      <c r="EK41" s="280"/>
      <c r="EL41" s="280"/>
      <c r="EM41" s="280"/>
      <c r="EN41" s="280"/>
      <c r="EO41" s="280"/>
      <c r="EP41" s="280"/>
      <c r="EQ41" s="280"/>
      <c r="ER41" s="280"/>
      <c r="ES41" s="280"/>
      <c r="ET41" s="280"/>
      <c r="EU41" s="280"/>
      <c r="EV41" s="280"/>
      <c r="EW41" s="280"/>
      <c r="EX41" s="280"/>
      <c r="EY41" s="280"/>
      <c r="EZ41" s="280"/>
      <c r="FA41" s="280"/>
      <c r="FB41" s="280"/>
      <c r="FC41" s="280"/>
      <c r="FD41" s="280"/>
      <c r="FE41" s="280"/>
      <c r="FF41" s="280"/>
      <c r="FG41" s="280"/>
      <c r="FH41" s="280"/>
      <c r="FI41" s="280"/>
      <c r="FJ41" s="280"/>
      <c r="FK41" s="280"/>
      <c r="FL41" s="280"/>
      <c r="FM41" s="280"/>
      <c r="FN41" s="280"/>
      <c r="FO41" s="280"/>
      <c r="FP41" s="280"/>
      <c r="FQ41" s="280"/>
      <c r="FR41" s="280"/>
      <c r="FS41" s="280"/>
      <c r="FT41" s="280"/>
    </row>
    <row r="42" spans="1:176" s="34" customFormat="1">
      <c r="A42" s="617"/>
      <c r="B42" s="599"/>
      <c r="C42" s="620"/>
      <c r="D42" s="620"/>
      <c r="E42" s="390"/>
      <c r="F42" s="390"/>
      <c r="G42" s="390"/>
      <c r="H42" s="614"/>
      <c r="I42" s="608"/>
      <c r="J42" s="608"/>
      <c r="K42" s="611"/>
      <c r="L42" s="611"/>
      <c r="M42" s="614"/>
      <c r="N42" s="611"/>
      <c r="O42" s="261"/>
      <c r="P42" s="624"/>
      <c r="Q42" s="624"/>
      <c r="R42" s="624"/>
      <c r="S42" s="624"/>
      <c r="T42" s="628"/>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280"/>
      <c r="BS42" s="280"/>
      <c r="BT42" s="280"/>
      <c r="BU42" s="280"/>
      <c r="BV42" s="280"/>
      <c r="BW42" s="280"/>
      <c r="BX42" s="280"/>
      <c r="BY42" s="280"/>
      <c r="BZ42" s="280"/>
      <c r="CA42" s="280"/>
      <c r="CB42" s="280"/>
      <c r="CC42" s="280"/>
      <c r="CD42" s="280"/>
      <c r="CE42" s="280"/>
      <c r="CF42" s="280"/>
      <c r="CG42" s="280"/>
      <c r="CH42" s="280"/>
      <c r="CI42" s="280"/>
      <c r="CJ42" s="280"/>
      <c r="CK42" s="280"/>
      <c r="CL42" s="280"/>
      <c r="CM42" s="280"/>
      <c r="CN42" s="280"/>
      <c r="CO42" s="280"/>
      <c r="CP42" s="280"/>
      <c r="CQ42" s="280"/>
      <c r="CR42" s="280"/>
      <c r="CS42" s="280"/>
      <c r="CT42" s="280"/>
      <c r="CU42" s="280"/>
      <c r="CV42" s="280"/>
      <c r="CW42" s="280"/>
      <c r="CX42" s="280"/>
      <c r="CY42" s="280"/>
      <c r="CZ42" s="280"/>
      <c r="DA42" s="280"/>
      <c r="DB42" s="280"/>
      <c r="DC42" s="280"/>
      <c r="DD42" s="280"/>
      <c r="DE42" s="280"/>
      <c r="DF42" s="280"/>
      <c r="DG42" s="280"/>
      <c r="DH42" s="280"/>
      <c r="DI42" s="280"/>
      <c r="DJ42" s="280"/>
      <c r="DK42" s="280"/>
      <c r="DL42" s="280"/>
      <c r="DM42" s="280"/>
      <c r="DN42" s="280"/>
      <c r="DO42" s="280"/>
      <c r="DP42" s="280"/>
      <c r="DQ42" s="280"/>
      <c r="DR42" s="280"/>
      <c r="DS42" s="280"/>
      <c r="DT42" s="280"/>
      <c r="DU42" s="280"/>
      <c r="DV42" s="280"/>
      <c r="DW42" s="280"/>
      <c r="DX42" s="280"/>
      <c r="DY42" s="280"/>
      <c r="DZ42" s="280"/>
      <c r="EA42" s="280"/>
      <c r="EB42" s="280"/>
      <c r="EC42" s="280"/>
      <c r="ED42" s="280"/>
      <c r="EE42" s="280"/>
      <c r="EF42" s="280"/>
      <c r="EG42" s="280"/>
      <c r="EH42" s="280"/>
      <c r="EI42" s="280"/>
      <c r="EJ42" s="280"/>
      <c r="EK42" s="280"/>
      <c r="EL42" s="280"/>
      <c r="EM42" s="280"/>
      <c r="EN42" s="280"/>
      <c r="EO42" s="280"/>
      <c r="EP42" s="280"/>
      <c r="EQ42" s="280"/>
      <c r="ER42" s="280"/>
      <c r="ES42" s="280"/>
      <c r="ET42" s="280"/>
      <c r="EU42" s="280"/>
      <c r="EV42" s="280"/>
      <c r="EW42" s="280"/>
      <c r="EX42" s="280"/>
      <c r="EY42" s="280"/>
      <c r="EZ42" s="280"/>
      <c r="FA42" s="280"/>
      <c r="FB42" s="280"/>
      <c r="FC42" s="280"/>
      <c r="FD42" s="280"/>
      <c r="FE42" s="280"/>
      <c r="FF42" s="280"/>
      <c r="FG42" s="280"/>
      <c r="FH42" s="280"/>
      <c r="FI42" s="280"/>
      <c r="FJ42" s="280"/>
      <c r="FK42" s="280"/>
      <c r="FL42" s="280"/>
      <c r="FM42" s="280"/>
      <c r="FN42" s="280"/>
      <c r="FO42" s="280"/>
      <c r="FP42" s="280"/>
      <c r="FQ42" s="280"/>
      <c r="FR42" s="280"/>
      <c r="FS42" s="280"/>
      <c r="FT42" s="280"/>
    </row>
    <row r="43" spans="1:176" s="34" customFormat="1">
      <c r="A43" s="617"/>
      <c r="B43" s="599"/>
      <c r="C43" s="620"/>
      <c r="D43" s="620"/>
      <c r="E43" s="390"/>
      <c r="F43" s="390"/>
      <c r="G43" s="390"/>
      <c r="H43" s="614"/>
      <c r="I43" s="608"/>
      <c r="J43" s="608"/>
      <c r="K43" s="611"/>
      <c r="L43" s="611"/>
      <c r="M43" s="614"/>
      <c r="N43" s="611"/>
      <c r="O43" s="281"/>
      <c r="P43" s="624"/>
      <c r="Q43" s="624"/>
      <c r="R43" s="624"/>
      <c r="S43" s="624"/>
      <c r="T43" s="628"/>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0"/>
      <c r="BR43" s="280"/>
      <c r="BS43" s="280"/>
      <c r="BT43" s="280"/>
      <c r="BU43" s="280"/>
      <c r="BV43" s="280"/>
      <c r="BW43" s="280"/>
      <c r="BX43" s="280"/>
      <c r="BY43" s="280"/>
      <c r="BZ43" s="280"/>
      <c r="CA43" s="280"/>
      <c r="CB43" s="280"/>
      <c r="CC43" s="280"/>
      <c r="CD43" s="280"/>
      <c r="CE43" s="280"/>
      <c r="CF43" s="280"/>
      <c r="CG43" s="280"/>
      <c r="CH43" s="280"/>
      <c r="CI43" s="280"/>
      <c r="CJ43" s="280"/>
      <c r="CK43" s="280"/>
      <c r="CL43" s="280"/>
      <c r="CM43" s="280"/>
      <c r="CN43" s="280"/>
      <c r="CO43" s="280"/>
      <c r="CP43" s="280"/>
      <c r="CQ43" s="280"/>
      <c r="CR43" s="280"/>
      <c r="CS43" s="280"/>
      <c r="CT43" s="280"/>
      <c r="CU43" s="280"/>
      <c r="CV43" s="280"/>
      <c r="CW43" s="280"/>
      <c r="CX43" s="280"/>
      <c r="CY43" s="280"/>
      <c r="CZ43" s="280"/>
      <c r="DA43" s="280"/>
      <c r="DB43" s="280"/>
      <c r="DC43" s="280"/>
      <c r="DD43" s="280"/>
      <c r="DE43" s="280"/>
      <c r="DF43" s="280"/>
      <c r="DG43" s="280"/>
      <c r="DH43" s="280"/>
      <c r="DI43" s="280"/>
      <c r="DJ43" s="280"/>
      <c r="DK43" s="280"/>
      <c r="DL43" s="280"/>
      <c r="DM43" s="280"/>
      <c r="DN43" s="280"/>
      <c r="DO43" s="280"/>
      <c r="DP43" s="280"/>
      <c r="DQ43" s="280"/>
      <c r="DR43" s="280"/>
      <c r="DS43" s="280"/>
      <c r="DT43" s="280"/>
      <c r="DU43" s="280"/>
      <c r="DV43" s="280"/>
      <c r="DW43" s="280"/>
      <c r="DX43" s="280"/>
      <c r="DY43" s="280"/>
      <c r="DZ43" s="280"/>
      <c r="EA43" s="280"/>
      <c r="EB43" s="280"/>
      <c r="EC43" s="280"/>
      <c r="ED43" s="280"/>
      <c r="EE43" s="280"/>
      <c r="EF43" s="280"/>
      <c r="EG43" s="280"/>
      <c r="EH43" s="280"/>
      <c r="EI43" s="280"/>
      <c r="EJ43" s="280"/>
      <c r="EK43" s="280"/>
      <c r="EL43" s="280"/>
      <c r="EM43" s="280"/>
      <c r="EN43" s="280"/>
      <c r="EO43" s="280"/>
      <c r="EP43" s="280"/>
      <c r="EQ43" s="280"/>
      <c r="ER43" s="280"/>
      <c r="ES43" s="280"/>
      <c r="ET43" s="280"/>
      <c r="EU43" s="280"/>
      <c r="EV43" s="280"/>
      <c r="EW43" s="280"/>
      <c r="EX43" s="280"/>
      <c r="EY43" s="280"/>
      <c r="EZ43" s="280"/>
      <c r="FA43" s="280"/>
      <c r="FB43" s="280"/>
      <c r="FC43" s="280"/>
      <c r="FD43" s="280"/>
      <c r="FE43" s="280"/>
      <c r="FF43" s="280"/>
      <c r="FG43" s="280"/>
      <c r="FH43" s="280"/>
      <c r="FI43" s="280"/>
      <c r="FJ43" s="280"/>
      <c r="FK43" s="280"/>
      <c r="FL43" s="280"/>
      <c r="FM43" s="280"/>
      <c r="FN43" s="280"/>
      <c r="FO43" s="280"/>
      <c r="FP43" s="280"/>
      <c r="FQ43" s="280"/>
      <c r="FR43" s="280"/>
      <c r="FS43" s="280"/>
      <c r="FT43" s="280"/>
    </row>
    <row r="44" spans="1:176" s="34" customFormat="1" ht="15.75" thickBot="1">
      <c r="A44" s="618"/>
      <c r="B44" s="600"/>
      <c r="C44" s="621"/>
      <c r="D44" s="621"/>
      <c r="E44" s="622"/>
      <c r="F44" s="622"/>
      <c r="G44" s="622"/>
      <c r="H44" s="615"/>
      <c r="I44" s="609"/>
      <c r="J44" s="609"/>
      <c r="K44" s="612"/>
      <c r="L44" s="612"/>
      <c r="M44" s="615"/>
      <c r="N44" s="612"/>
      <c r="O44" s="282"/>
      <c r="P44" s="625"/>
      <c r="Q44" s="625"/>
      <c r="R44" s="625"/>
      <c r="S44" s="625"/>
      <c r="T44" s="629"/>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280"/>
      <c r="BR44" s="280"/>
      <c r="BS44" s="280"/>
      <c r="BT44" s="280"/>
      <c r="BU44" s="280"/>
      <c r="BV44" s="280"/>
      <c r="BW44" s="280"/>
      <c r="BX44" s="280"/>
      <c r="BY44" s="280"/>
      <c r="BZ44" s="280"/>
      <c r="CA44" s="280"/>
      <c r="CB44" s="280"/>
      <c r="CC44" s="280"/>
      <c r="CD44" s="280"/>
      <c r="CE44" s="280"/>
      <c r="CF44" s="280"/>
      <c r="CG44" s="280"/>
      <c r="CH44" s="280"/>
      <c r="CI44" s="280"/>
      <c r="CJ44" s="280"/>
      <c r="CK44" s="280"/>
      <c r="CL44" s="280"/>
      <c r="CM44" s="280"/>
      <c r="CN44" s="280"/>
      <c r="CO44" s="280"/>
      <c r="CP44" s="280"/>
      <c r="CQ44" s="280"/>
      <c r="CR44" s="280"/>
      <c r="CS44" s="280"/>
      <c r="CT44" s="280"/>
      <c r="CU44" s="280"/>
      <c r="CV44" s="280"/>
      <c r="CW44" s="280"/>
      <c r="CX44" s="280"/>
      <c r="CY44" s="280"/>
      <c r="CZ44" s="280"/>
      <c r="DA44" s="280"/>
      <c r="DB44" s="280"/>
      <c r="DC44" s="280"/>
      <c r="DD44" s="280"/>
      <c r="DE44" s="280"/>
      <c r="DF44" s="280"/>
      <c r="DG44" s="280"/>
      <c r="DH44" s="280"/>
      <c r="DI44" s="280"/>
      <c r="DJ44" s="280"/>
      <c r="DK44" s="280"/>
      <c r="DL44" s="280"/>
      <c r="DM44" s="280"/>
      <c r="DN44" s="280"/>
      <c r="DO44" s="280"/>
      <c r="DP44" s="280"/>
      <c r="DQ44" s="280"/>
      <c r="DR44" s="280"/>
      <c r="DS44" s="280"/>
      <c r="DT44" s="280"/>
      <c r="DU44" s="280"/>
      <c r="DV44" s="280"/>
      <c r="DW44" s="280"/>
      <c r="DX44" s="280"/>
      <c r="DY44" s="280"/>
      <c r="DZ44" s="280"/>
      <c r="EA44" s="280"/>
      <c r="EB44" s="280"/>
      <c r="EC44" s="280"/>
      <c r="ED44" s="280"/>
      <c r="EE44" s="280"/>
      <c r="EF44" s="280"/>
      <c r="EG44" s="280"/>
      <c r="EH44" s="280"/>
      <c r="EI44" s="280"/>
      <c r="EJ44" s="280"/>
      <c r="EK44" s="280"/>
      <c r="EL44" s="280"/>
      <c r="EM44" s="280"/>
      <c r="EN44" s="280"/>
      <c r="EO44" s="280"/>
      <c r="EP44" s="280"/>
      <c r="EQ44" s="280"/>
      <c r="ER44" s="280"/>
      <c r="ES44" s="280"/>
      <c r="ET44" s="280"/>
      <c r="EU44" s="280"/>
      <c r="EV44" s="280"/>
      <c r="EW44" s="280"/>
      <c r="EX44" s="280"/>
      <c r="EY44" s="280"/>
      <c r="EZ44" s="280"/>
      <c r="FA44" s="280"/>
      <c r="FB44" s="280"/>
      <c r="FC44" s="280"/>
      <c r="FD44" s="280"/>
      <c r="FE44" s="280"/>
      <c r="FF44" s="280"/>
      <c r="FG44" s="280"/>
      <c r="FH44" s="280"/>
      <c r="FI44" s="280"/>
      <c r="FJ44" s="280"/>
      <c r="FK44" s="280"/>
      <c r="FL44" s="280"/>
      <c r="FM44" s="280"/>
      <c r="FN44" s="280"/>
      <c r="FO44" s="280"/>
      <c r="FP44" s="280"/>
      <c r="FQ44" s="280"/>
      <c r="FR44" s="280"/>
      <c r="FS44" s="280"/>
      <c r="FT44" s="280"/>
    </row>
    <row r="45" spans="1:176" s="34" customFormat="1">
      <c r="A45" s="616">
        <f>'Mapa Final'!A44</f>
        <v>8</v>
      </c>
      <c r="B45" s="598" t="str">
        <f>'Mapa Final'!B44</f>
        <v>Pago de obligaciones tardíamente.</v>
      </c>
      <c r="C45" s="619" t="str">
        <f>'Mapa Final'!C44</f>
        <v>Vulneración de los derechos fundamentales de los ciudadanos</v>
      </c>
      <c r="D45" s="619"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392" t="str">
        <f>'Mapa Final'!E44</f>
        <v>Falta de control</v>
      </c>
      <c r="F45" s="392">
        <f>'Mapa Final'!F44</f>
        <v>0</v>
      </c>
      <c r="G45" s="392" t="str">
        <f>'Mapa Final'!G44</f>
        <v>Ejecución y Administración de Procesos</v>
      </c>
      <c r="H45" s="613" t="str">
        <f>'Mapa Final'!I44</f>
        <v>Muy Baja</v>
      </c>
      <c r="I45" s="607" t="str">
        <f>'Mapa Final'!L44</f>
        <v>Leve</v>
      </c>
      <c r="J45" s="607" t="str">
        <f>'Mapa Final'!N44</f>
        <v>Bajo</v>
      </c>
      <c r="K45" s="610" t="str">
        <f>'Mapa Final'!AA44</f>
        <v>Muy Baja</v>
      </c>
      <c r="L45" s="610" t="str">
        <f>'Mapa Final'!AE44</f>
        <v>Leve</v>
      </c>
      <c r="M45" s="613" t="str">
        <f>'Mapa Final'!AG44</f>
        <v>Bajo</v>
      </c>
      <c r="N45" s="610" t="str">
        <f>'Mapa Final'!AH44</f>
        <v>Reducir(mitigar)</v>
      </c>
      <c r="O45" s="261"/>
      <c r="P45" s="623"/>
      <c r="Q45" s="623"/>
      <c r="R45" s="626"/>
      <c r="S45" s="626"/>
      <c r="T45" s="627"/>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0"/>
      <c r="BB45" s="280"/>
      <c r="BC45" s="280"/>
      <c r="BD45" s="280"/>
      <c r="BE45" s="280"/>
      <c r="BF45" s="280"/>
      <c r="BG45" s="280"/>
      <c r="BH45" s="280"/>
      <c r="BI45" s="280"/>
      <c r="BJ45" s="280"/>
      <c r="BK45" s="280"/>
      <c r="BL45" s="280"/>
      <c r="BM45" s="280"/>
      <c r="BN45" s="280"/>
      <c r="BO45" s="280"/>
      <c r="BP45" s="280"/>
      <c r="BQ45" s="280"/>
      <c r="BR45" s="280"/>
      <c r="BS45" s="280"/>
      <c r="BT45" s="280"/>
      <c r="BU45" s="280"/>
      <c r="BV45" s="280"/>
      <c r="BW45" s="280"/>
      <c r="BX45" s="280"/>
      <c r="BY45" s="280"/>
      <c r="BZ45" s="280"/>
      <c r="CA45" s="280"/>
      <c r="CB45" s="280"/>
      <c r="CC45" s="280"/>
      <c r="CD45" s="280"/>
      <c r="CE45" s="280"/>
      <c r="CF45" s="280"/>
      <c r="CG45" s="280"/>
      <c r="CH45" s="280"/>
      <c r="CI45" s="280"/>
      <c r="CJ45" s="280"/>
      <c r="CK45" s="280"/>
      <c r="CL45" s="280"/>
      <c r="CM45" s="280"/>
      <c r="CN45" s="280"/>
      <c r="CO45" s="280"/>
      <c r="CP45" s="280"/>
      <c r="CQ45" s="280"/>
      <c r="CR45" s="280"/>
      <c r="CS45" s="280"/>
      <c r="CT45" s="280"/>
      <c r="CU45" s="280"/>
      <c r="CV45" s="280"/>
      <c r="CW45" s="280"/>
      <c r="CX45" s="280"/>
      <c r="CY45" s="280"/>
      <c r="CZ45" s="280"/>
      <c r="DA45" s="280"/>
      <c r="DB45" s="280"/>
      <c r="DC45" s="280"/>
      <c r="DD45" s="280"/>
      <c r="DE45" s="280"/>
      <c r="DF45" s="280"/>
      <c r="DG45" s="280"/>
      <c r="DH45" s="280"/>
      <c r="DI45" s="280"/>
      <c r="DJ45" s="280"/>
      <c r="DK45" s="280"/>
      <c r="DL45" s="280"/>
      <c r="DM45" s="280"/>
      <c r="DN45" s="280"/>
      <c r="DO45" s="280"/>
      <c r="DP45" s="280"/>
      <c r="DQ45" s="280"/>
      <c r="DR45" s="280"/>
      <c r="DS45" s="280"/>
      <c r="DT45" s="280"/>
      <c r="DU45" s="280"/>
      <c r="DV45" s="280"/>
      <c r="DW45" s="280"/>
      <c r="DX45" s="280"/>
      <c r="DY45" s="280"/>
      <c r="DZ45" s="280"/>
      <c r="EA45" s="280"/>
      <c r="EB45" s="280"/>
      <c r="EC45" s="280"/>
      <c r="ED45" s="280"/>
      <c r="EE45" s="280"/>
      <c r="EF45" s="280"/>
      <c r="EG45" s="280"/>
      <c r="EH45" s="280"/>
      <c r="EI45" s="280"/>
      <c r="EJ45" s="280"/>
      <c r="EK45" s="280"/>
      <c r="EL45" s="280"/>
      <c r="EM45" s="280"/>
      <c r="EN45" s="280"/>
      <c r="EO45" s="280"/>
      <c r="EP45" s="280"/>
      <c r="EQ45" s="280"/>
      <c r="ER45" s="280"/>
      <c r="ES45" s="280"/>
      <c r="ET45" s="280"/>
      <c r="EU45" s="280"/>
      <c r="EV45" s="280"/>
      <c r="EW45" s="280"/>
      <c r="EX45" s="280"/>
      <c r="EY45" s="280"/>
      <c r="EZ45" s="280"/>
      <c r="FA45" s="280"/>
      <c r="FB45" s="280"/>
      <c r="FC45" s="280"/>
      <c r="FD45" s="280"/>
      <c r="FE45" s="280"/>
      <c r="FF45" s="280"/>
      <c r="FG45" s="280"/>
      <c r="FH45" s="280"/>
      <c r="FI45" s="280"/>
      <c r="FJ45" s="280"/>
      <c r="FK45" s="280"/>
      <c r="FL45" s="280"/>
      <c r="FM45" s="280"/>
      <c r="FN45" s="280"/>
      <c r="FO45" s="280"/>
      <c r="FP45" s="280"/>
      <c r="FQ45" s="280"/>
      <c r="FR45" s="280"/>
      <c r="FS45" s="280"/>
      <c r="FT45" s="280"/>
    </row>
    <row r="46" spans="1:176" s="34" customFormat="1">
      <c r="A46" s="617"/>
      <c r="B46" s="599"/>
      <c r="C46" s="620"/>
      <c r="D46" s="620"/>
      <c r="E46" s="390"/>
      <c r="F46" s="390"/>
      <c r="G46" s="390"/>
      <c r="H46" s="614"/>
      <c r="I46" s="608"/>
      <c r="J46" s="608"/>
      <c r="K46" s="611"/>
      <c r="L46" s="611"/>
      <c r="M46" s="614"/>
      <c r="N46" s="611"/>
      <c r="O46" s="261"/>
      <c r="P46" s="624"/>
      <c r="Q46" s="624"/>
      <c r="R46" s="624"/>
      <c r="S46" s="624"/>
      <c r="T46" s="628"/>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0"/>
      <c r="BB46" s="280"/>
      <c r="BC46" s="280"/>
      <c r="BD46" s="280"/>
      <c r="BE46" s="280"/>
      <c r="BF46" s="280"/>
      <c r="BG46" s="280"/>
      <c r="BH46" s="280"/>
      <c r="BI46" s="280"/>
      <c r="BJ46" s="280"/>
      <c r="BK46" s="280"/>
      <c r="BL46" s="280"/>
      <c r="BM46" s="280"/>
      <c r="BN46" s="280"/>
      <c r="BO46" s="280"/>
      <c r="BP46" s="280"/>
      <c r="BQ46" s="280"/>
      <c r="BR46" s="280"/>
      <c r="BS46" s="280"/>
      <c r="BT46" s="280"/>
      <c r="BU46" s="280"/>
      <c r="BV46" s="280"/>
      <c r="BW46" s="280"/>
      <c r="BX46" s="280"/>
      <c r="BY46" s="280"/>
      <c r="BZ46" s="280"/>
      <c r="CA46" s="280"/>
      <c r="CB46" s="280"/>
      <c r="CC46" s="280"/>
      <c r="CD46" s="280"/>
      <c r="CE46" s="280"/>
      <c r="CF46" s="280"/>
      <c r="CG46" s="280"/>
      <c r="CH46" s="280"/>
      <c r="CI46" s="280"/>
      <c r="CJ46" s="280"/>
      <c r="CK46" s="280"/>
      <c r="CL46" s="280"/>
      <c r="CM46" s="280"/>
      <c r="CN46" s="280"/>
      <c r="CO46" s="280"/>
      <c r="CP46" s="280"/>
      <c r="CQ46" s="280"/>
      <c r="CR46" s="280"/>
      <c r="CS46" s="280"/>
      <c r="CT46" s="280"/>
      <c r="CU46" s="280"/>
      <c r="CV46" s="280"/>
      <c r="CW46" s="280"/>
      <c r="CX46" s="280"/>
      <c r="CY46" s="280"/>
      <c r="CZ46" s="280"/>
      <c r="DA46" s="280"/>
      <c r="DB46" s="280"/>
      <c r="DC46" s="280"/>
      <c r="DD46" s="280"/>
      <c r="DE46" s="280"/>
      <c r="DF46" s="280"/>
      <c r="DG46" s="280"/>
      <c r="DH46" s="280"/>
      <c r="DI46" s="280"/>
      <c r="DJ46" s="280"/>
      <c r="DK46" s="280"/>
      <c r="DL46" s="280"/>
      <c r="DM46" s="280"/>
      <c r="DN46" s="280"/>
      <c r="DO46" s="280"/>
      <c r="DP46" s="280"/>
      <c r="DQ46" s="280"/>
      <c r="DR46" s="280"/>
      <c r="DS46" s="280"/>
      <c r="DT46" s="280"/>
      <c r="DU46" s="280"/>
      <c r="DV46" s="280"/>
      <c r="DW46" s="280"/>
      <c r="DX46" s="280"/>
      <c r="DY46" s="280"/>
      <c r="DZ46" s="280"/>
      <c r="EA46" s="280"/>
      <c r="EB46" s="280"/>
      <c r="EC46" s="280"/>
      <c r="ED46" s="280"/>
      <c r="EE46" s="280"/>
      <c r="EF46" s="280"/>
      <c r="EG46" s="280"/>
      <c r="EH46" s="280"/>
      <c r="EI46" s="280"/>
      <c r="EJ46" s="280"/>
      <c r="EK46" s="280"/>
      <c r="EL46" s="280"/>
      <c r="EM46" s="280"/>
      <c r="EN46" s="280"/>
      <c r="EO46" s="280"/>
      <c r="EP46" s="280"/>
      <c r="EQ46" s="280"/>
      <c r="ER46" s="280"/>
      <c r="ES46" s="280"/>
      <c r="ET46" s="280"/>
      <c r="EU46" s="280"/>
      <c r="EV46" s="280"/>
      <c r="EW46" s="280"/>
      <c r="EX46" s="280"/>
      <c r="EY46" s="280"/>
      <c r="EZ46" s="280"/>
      <c r="FA46" s="280"/>
      <c r="FB46" s="280"/>
      <c r="FC46" s="280"/>
      <c r="FD46" s="280"/>
      <c r="FE46" s="280"/>
      <c r="FF46" s="280"/>
      <c r="FG46" s="280"/>
      <c r="FH46" s="280"/>
      <c r="FI46" s="280"/>
      <c r="FJ46" s="280"/>
      <c r="FK46" s="280"/>
      <c r="FL46" s="280"/>
      <c r="FM46" s="280"/>
      <c r="FN46" s="280"/>
      <c r="FO46" s="280"/>
      <c r="FP46" s="280"/>
      <c r="FQ46" s="280"/>
      <c r="FR46" s="280"/>
      <c r="FS46" s="280"/>
      <c r="FT46" s="280"/>
    </row>
    <row r="47" spans="1:176" s="34" customFormat="1">
      <c r="A47" s="617"/>
      <c r="B47" s="599"/>
      <c r="C47" s="620"/>
      <c r="D47" s="620"/>
      <c r="E47" s="390"/>
      <c r="F47" s="390"/>
      <c r="G47" s="390"/>
      <c r="H47" s="614"/>
      <c r="I47" s="608"/>
      <c r="J47" s="608"/>
      <c r="K47" s="611"/>
      <c r="L47" s="611"/>
      <c r="M47" s="614"/>
      <c r="N47" s="611"/>
      <c r="O47" s="261"/>
      <c r="P47" s="624"/>
      <c r="Q47" s="624"/>
      <c r="R47" s="624"/>
      <c r="S47" s="624"/>
      <c r="T47" s="628"/>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0"/>
      <c r="BE47" s="280"/>
      <c r="BF47" s="280"/>
      <c r="BG47" s="280"/>
      <c r="BH47" s="280"/>
      <c r="BI47" s="280"/>
      <c r="BJ47" s="280"/>
      <c r="BK47" s="280"/>
      <c r="BL47" s="280"/>
      <c r="BM47" s="280"/>
      <c r="BN47" s="280"/>
      <c r="BO47" s="280"/>
      <c r="BP47" s="280"/>
      <c r="BQ47" s="280"/>
      <c r="BR47" s="280"/>
      <c r="BS47" s="280"/>
      <c r="BT47" s="280"/>
      <c r="BU47" s="280"/>
      <c r="BV47" s="280"/>
      <c r="BW47" s="280"/>
      <c r="BX47" s="280"/>
      <c r="BY47" s="280"/>
      <c r="BZ47" s="280"/>
      <c r="CA47" s="280"/>
      <c r="CB47" s="280"/>
      <c r="CC47" s="280"/>
      <c r="CD47" s="280"/>
      <c r="CE47" s="280"/>
      <c r="CF47" s="280"/>
      <c r="CG47" s="280"/>
      <c r="CH47" s="280"/>
      <c r="CI47" s="280"/>
      <c r="CJ47" s="280"/>
      <c r="CK47" s="280"/>
      <c r="CL47" s="280"/>
      <c r="CM47" s="280"/>
      <c r="CN47" s="280"/>
      <c r="CO47" s="280"/>
      <c r="CP47" s="280"/>
      <c r="CQ47" s="280"/>
      <c r="CR47" s="280"/>
      <c r="CS47" s="280"/>
      <c r="CT47" s="280"/>
      <c r="CU47" s="280"/>
      <c r="CV47" s="280"/>
      <c r="CW47" s="280"/>
      <c r="CX47" s="280"/>
      <c r="CY47" s="280"/>
      <c r="CZ47" s="280"/>
      <c r="DA47" s="280"/>
      <c r="DB47" s="280"/>
      <c r="DC47" s="280"/>
      <c r="DD47" s="280"/>
      <c r="DE47" s="280"/>
      <c r="DF47" s="280"/>
      <c r="DG47" s="280"/>
      <c r="DH47" s="280"/>
      <c r="DI47" s="280"/>
      <c r="DJ47" s="280"/>
      <c r="DK47" s="280"/>
      <c r="DL47" s="280"/>
      <c r="DM47" s="280"/>
      <c r="DN47" s="280"/>
      <c r="DO47" s="280"/>
      <c r="DP47" s="280"/>
      <c r="DQ47" s="280"/>
      <c r="DR47" s="280"/>
      <c r="DS47" s="280"/>
      <c r="DT47" s="280"/>
      <c r="DU47" s="280"/>
      <c r="DV47" s="280"/>
      <c r="DW47" s="280"/>
      <c r="DX47" s="280"/>
      <c r="DY47" s="280"/>
      <c r="DZ47" s="280"/>
      <c r="EA47" s="280"/>
      <c r="EB47" s="280"/>
      <c r="EC47" s="280"/>
      <c r="ED47" s="280"/>
      <c r="EE47" s="280"/>
      <c r="EF47" s="280"/>
      <c r="EG47" s="280"/>
      <c r="EH47" s="280"/>
      <c r="EI47" s="280"/>
      <c r="EJ47" s="280"/>
      <c r="EK47" s="280"/>
      <c r="EL47" s="280"/>
      <c r="EM47" s="280"/>
      <c r="EN47" s="280"/>
      <c r="EO47" s="280"/>
      <c r="EP47" s="280"/>
      <c r="EQ47" s="280"/>
      <c r="ER47" s="280"/>
      <c r="ES47" s="280"/>
      <c r="ET47" s="280"/>
      <c r="EU47" s="280"/>
      <c r="EV47" s="280"/>
      <c r="EW47" s="280"/>
      <c r="EX47" s="280"/>
      <c r="EY47" s="280"/>
      <c r="EZ47" s="280"/>
      <c r="FA47" s="280"/>
      <c r="FB47" s="280"/>
      <c r="FC47" s="280"/>
      <c r="FD47" s="280"/>
      <c r="FE47" s="280"/>
      <c r="FF47" s="280"/>
      <c r="FG47" s="280"/>
      <c r="FH47" s="280"/>
      <c r="FI47" s="280"/>
      <c r="FJ47" s="280"/>
      <c r="FK47" s="280"/>
      <c r="FL47" s="280"/>
      <c r="FM47" s="280"/>
      <c r="FN47" s="280"/>
      <c r="FO47" s="280"/>
      <c r="FP47" s="280"/>
      <c r="FQ47" s="280"/>
      <c r="FR47" s="280"/>
      <c r="FS47" s="280"/>
      <c r="FT47" s="280"/>
    </row>
    <row r="48" spans="1:176" s="34" customFormat="1">
      <c r="A48" s="617"/>
      <c r="B48" s="599"/>
      <c r="C48" s="620"/>
      <c r="D48" s="620"/>
      <c r="E48" s="390"/>
      <c r="F48" s="390"/>
      <c r="G48" s="390"/>
      <c r="H48" s="614"/>
      <c r="I48" s="608"/>
      <c r="J48" s="608"/>
      <c r="K48" s="611"/>
      <c r="L48" s="611"/>
      <c r="M48" s="614"/>
      <c r="N48" s="611"/>
      <c r="O48" s="281"/>
      <c r="P48" s="624"/>
      <c r="Q48" s="624"/>
      <c r="R48" s="624"/>
      <c r="S48" s="624"/>
      <c r="T48" s="628"/>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0"/>
      <c r="BR48" s="280"/>
      <c r="BS48" s="280"/>
      <c r="BT48" s="280"/>
      <c r="BU48" s="280"/>
      <c r="BV48" s="280"/>
      <c r="BW48" s="280"/>
      <c r="BX48" s="280"/>
      <c r="BY48" s="280"/>
      <c r="BZ48" s="280"/>
      <c r="CA48" s="280"/>
      <c r="CB48" s="280"/>
      <c r="CC48" s="280"/>
      <c r="CD48" s="280"/>
      <c r="CE48" s="280"/>
      <c r="CF48" s="280"/>
      <c r="CG48" s="280"/>
      <c r="CH48" s="280"/>
      <c r="CI48" s="280"/>
      <c r="CJ48" s="280"/>
      <c r="CK48" s="280"/>
      <c r="CL48" s="280"/>
      <c r="CM48" s="280"/>
      <c r="CN48" s="280"/>
      <c r="CO48" s="280"/>
      <c r="CP48" s="280"/>
      <c r="CQ48" s="280"/>
      <c r="CR48" s="280"/>
      <c r="CS48" s="280"/>
      <c r="CT48" s="280"/>
      <c r="CU48" s="280"/>
      <c r="CV48" s="280"/>
      <c r="CW48" s="280"/>
      <c r="CX48" s="280"/>
      <c r="CY48" s="280"/>
      <c r="CZ48" s="280"/>
      <c r="DA48" s="280"/>
      <c r="DB48" s="280"/>
      <c r="DC48" s="280"/>
      <c r="DD48" s="280"/>
      <c r="DE48" s="280"/>
      <c r="DF48" s="280"/>
      <c r="DG48" s="280"/>
      <c r="DH48" s="280"/>
      <c r="DI48" s="280"/>
      <c r="DJ48" s="280"/>
      <c r="DK48" s="280"/>
      <c r="DL48" s="280"/>
      <c r="DM48" s="280"/>
      <c r="DN48" s="280"/>
      <c r="DO48" s="280"/>
      <c r="DP48" s="280"/>
      <c r="DQ48" s="280"/>
      <c r="DR48" s="280"/>
      <c r="DS48" s="280"/>
      <c r="DT48" s="280"/>
      <c r="DU48" s="280"/>
      <c r="DV48" s="280"/>
      <c r="DW48" s="280"/>
      <c r="DX48" s="280"/>
      <c r="DY48" s="280"/>
      <c r="DZ48" s="280"/>
      <c r="EA48" s="280"/>
      <c r="EB48" s="280"/>
      <c r="EC48" s="280"/>
      <c r="ED48" s="280"/>
      <c r="EE48" s="280"/>
      <c r="EF48" s="280"/>
      <c r="EG48" s="280"/>
      <c r="EH48" s="280"/>
      <c r="EI48" s="280"/>
      <c r="EJ48" s="280"/>
      <c r="EK48" s="280"/>
      <c r="EL48" s="280"/>
      <c r="EM48" s="280"/>
      <c r="EN48" s="280"/>
      <c r="EO48" s="280"/>
      <c r="EP48" s="280"/>
      <c r="EQ48" s="280"/>
      <c r="ER48" s="280"/>
      <c r="ES48" s="280"/>
      <c r="ET48" s="280"/>
      <c r="EU48" s="280"/>
      <c r="EV48" s="280"/>
      <c r="EW48" s="280"/>
      <c r="EX48" s="280"/>
      <c r="EY48" s="280"/>
      <c r="EZ48" s="280"/>
      <c r="FA48" s="280"/>
      <c r="FB48" s="280"/>
      <c r="FC48" s="280"/>
      <c r="FD48" s="280"/>
      <c r="FE48" s="280"/>
      <c r="FF48" s="280"/>
      <c r="FG48" s="280"/>
      <c r="FH48" s="280"/>
      <c r="FI48" s="280"/>
      <c r="FJ48" s="280"/>
      <c r="FK48" s="280"/>
      <c r="FL48" s="280"/>
      <c r="FM48" s="280"/>
      <c r="FN48" s="280"/>
      <c r="FO48" s="280"/>
      <c r="FP48" s="280"/>
      <c r="FQ48" s="280"/>
      <c r="FR48" s="280"/>
      <c r="FS48" s="280"/>
      <c r="FT48" s="280"/>
    </row>
    <row r="49" spans="1:176" s="34" customFormat="1" ht="15.75" thickBot="1">
      <c r="A49" s="618"/>
      <c r="B49" s="600"/>
      <c r="C49" s="621"/>
      <c r="D49" s="621"/>
      <c r="E49" s="622"/>
      <c r="F49" s="622"/>
      <c r="G49" s="622"/>
      <c r="H49" s="615"/>
      <c r="I49" s="609"/>
      <c r="J49" s="609"/>
      <c r="K49" s="612"/>
      <c r="L49" s="612"/>
      <c r="M49" s="615"/>
      <c r="N49" s="612"/>
      <c r="O49" s="282"/>
      <c r="P49" s="625"/>
      <c r="Q49" s="625"/>
      <c r="R49" s="625"/>
      <c r="S49" s="625"/>
      <c r="T49" s="629"/>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280"/>
      <c r="BS49" s="280"/>
      <c r="BT49" s="280"/>
      <c r="BU49" s="280"/>
      <c r="BV49" s="280"/>
      <c r="BW49" s="280"/>
      <c r="BX49" s="280"/>
      <c r="BY49" s="280"/>
      <c r="BZ49" s="280"/>
      <c r="CA49" s="280"/>
      <c r="CB49" s="280"/>
      <c r="CC49" s="280"/>
      <c r="CD49" s="280"/>
      <c r="CE49" s="280"/>
      <c r="CF49" s="280"/>
      <c r="CG49" s="280"/>
      <c r="CH49" s="280"/>
      <c r="CI49" s="280"/>
      <c r="CJ49" s="280"/>
      <c r="CK49" s="280"/>
      <c r="CL49" s="280"/>
      <c r="CM49" s="280"/>
      <c r="CN49" s="280"/>
      <c r="CO49" s="280"/>
      <c r="CP49" s="280"/>
      <c r="CQ49" s="280"/>
      <c r="CR49" s="280"/>
      <c r="CS49" s="280"/>
      <c r="CT49" s="280"/>
      <c r="CU49" s="280"/>
      <c r="CV49" s="280"/>
      <c r="CW49" s="280"/>
      <c r="CX49" s="280"/>
      <c r="CY49" s="280"/>
      <c r="CZ49" s="280"/>
      <c r="DA49" s="280"/>
      <c r="DB49" s="280"/>
      <c r="DC49" s="280"/>
      <c r="DD49" s="280"/>
      <c r="DE49" s="280"/>
      <c r="DF49" s="280"/>
      <c r="DG49" s="280"/>
      <c r="DH49" s="280"/>
      <c r="DI49" s="280"/>
      <c r="DJ49" s="280"/>
      <c r="DK49" s="280"/>
      <c r="DL49" s="280"/>
      <c r="DM49" s="280"/>
      <c r="DN49" s="280"/>
      <c r="DO49" s="280"/>
      <c r="DP49" s="280"/>
      <c r="DQ49" s="280"/>
      <c r="DR49" s="280"/>
      <c r="DS49" s="280"/>
      <c r="DT49" s="280"/>
      <c r="DU49" s="280"/>
      <c r="DV49" s="280"/>
      <c r="DW49" s="280"/>
      <c r="DX49" s="280"/>
      <c r="DY49" s="280"/>
      <c r="DZ49" s="280"/>
      <c r="EA49" s="280"/>
      <c r="EB49" s="280"/>
      <c r="EC49" s="280"/>
      <c r="ED49" s="280"/>
      <c r="EE49" s="280"/>
      <c r="EF49" s="280"/>
      <c r="EG49" s="280"/>
      <c r="EH49" s="280"/>
      <c r="EI49" s="280"/>
      <c r="EJ49" s="280"/>
      <c r="EK49" s="280"/>
      <c r="EL49" s="280"/>
      <c r="EM49" s="280"/>
      <c r="EN49" s="280"/>
      <c r="EO49" s="280"/>
      <c r="EP49" s="280"/>
      <c r="EQ49" s="280"/>
      <c r="ER49" s="280"/>
      <c r="ES49" s="280"/>
      <c r="ET49" s="280"/>
      <c r="EU49" s="280"/>
      <c r="EV49" s="280"/>
      <c r="EW49" s="280"/>
      <c r="EX49" s="280"/>
      <c r="EY49" s="280"/>
      <c r="EZ49" s="280"/>
      <c r="FA49" s="280"/>
      <c r="FB49" s="280"/>
      <c r="FC49" s="280"/>
      <c r="FD49" s="280"/>
      <c r="FE49" s="280"/>
      <c r="FF49" s="280"/>
      <c r="FG49" s="280"/>
      <c r="FH49" s="280"/>
      <c r="FI49" s="280"/>
      <c r="FJ49" s="280"/>
      <c r="FK49" s="280"/>
      <c r="FL49" s="280"/>
      <c r="FM49" s="280"/>
      <c r="FN49" s="280"/>
      <c r="FO49" s="280"/>
      <c r="FP49" s="280"/>
      <c r="FQ49" s="280"/>
      <c r="FR49" s="280"/>
      <c r="FS49" s="280"/>
      <c r="FT49" s="280"/>
    </row>
    <row r="50" spans="1:176" s="34" customFormat="1">
      <c r="A50" s="616">
        <f>'Mapa Final'!A49</f>
        <v>9</v>
      </c>
      <c r="B50" s="598" t="str">
        <f>'Mapa Final'!B49</f>
        <v>Liquidación errada de las deducciones</v>
      </c>
      <c r="C50" s="619" t="str">
        <f>'Mapa Final'!C49</f>
        <v>Afectación Económica</v>
      </c>
      <c r="D50" s="619" t="str">
        <f>'Mapa Final'!D49</f>
        <v>1. Desconocimiento o aplicación inadecuada de las normas tributarias.
2. Falta de cuidado del servidor que liquida las deducciones
3. Cálculo de las deducciones tributarias de manera errónea.</v>
      </c>
      <c r="E50" s="392" t="str">
        <f>'Mapa Final'!E49</f>
        <v>Falta de control</v>
      </c>
      <c r="F50" s="392">
        <f>'Mapa Final'!F49</f>
        <v>0</v>
      </c>
      <c r="G50" s="392" t="str">
        <f>'Mapa Final'!G49</f>
        <v>Ejecución y Administración de Procesos</v>
      </c>
      <c r="H50" s="613" t="str">
        <f>'Mapa Final'!I49</f>
        <v>Muy Baja</v>
      </c>
      <c r="I50" s="607" t="str">
        <f>'Mapa Final'!L49</f>
        <v>Mayor</v>
      </c>
      <c r="J50" s="607" t="str">
        <f>'Mapa Final'!N49</f>
        <v xml:space="preserve">Alto </v>
      </c>
      <c r="K50" s="610" t="str">
        <f>'Mapa Final'!AA49</f>
        <v>Muy Baja</v>
      </c>
      <c r="L50" s="610" t="str">
        <f>'Mapa Final'!AE49</f>
        <v>Mayor</v>
      </c>
      <c r="M50" s="613" t="str">
        <f>'Mapa Final'!AG49</f>
        <v xml:space="preserve">Alto </v>
      </c>
      <c r="N50" s="610" t="str">
        <f>'Mapa Final'!AH49</f>
        <v>Evitar</v>
      </c>
      <c r="O50" s="261"/>
      <c r="P50" s="623"/>
      <c r="Q50" s="623"/>
      <c r="R50" s="626"/>
      <c r="S50" s="626"/>
      <c r="T50" s="627"/>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0"/>
      <c r="BR50" s="280"/>
      <c r="BS50" s="280"/>
      <c r="BT50" s="280"/>
      <c r="BU50" s="280"/>
      <c r="BV50" s="280"/>
      <c r="BW50" s="280"/>
      <c r="BX50" s="280"/>
      <c r="BY50" s="280"/>
      <c r="BZ50" s="280"/>
      <c r="CA50" s="280"/>
      <c r="CB50" s="280"/>
      <c r="CC50" s="280"/>
      <c r="CD50" s="280"/>
      <c r="CE50" s="280"/>
      <c r="CF50" s="280"/>
      <c r="CG50" s="280"/>
      <c r="CH50" s="280"/>
      <c r="CI50" s="280"/>
      <c r="CJ50" s="280"/>
      <c r="CK50" s="280"/>
      <c r="CL50" s="280"/>
      <c r="CM50" s="280"/>
      <c r="CN50" s="280"/>
      <c r="CO50" s="280"/>
      <c r="CP50" s="280"/>
      <c r="CQ50" s="280"/>
      <c r="CR50" s="280"/>
      <c r="CS50" s="280"/>
      <c r="CT50" s="280"/>
      <c r="CU50" s="280"/>
      <c r="CV50" s="280"/>
      <c r="CW50" s="280"/>
      <c r="CX50" s="280"/>
      <c r="CY50" s="280"/>
      <c r="CZ50" s="280"/>
      <c r="DA50" s="280"/>
      <c r="DB50" s="280"/>
      <c r="DC50" s="280"/>
      <c r="DD50" s="280"/>
      <c r="DE50" s="280"/>
      <c r="DF50" s="280"/>
      <c r="DG50" s="280"/>
      <c r="DH50" s="280"/>
      <c r="DI50" s="280"/>
      <c r="DJ50" s="280"/>
      <c r="DK50" s="280"/>
      <c r="DL50" s="280"/>
      <c r="DM50" s="280"/>
      <c r="DN50" s="280"/>
      <c r="DO50" s="280"/>
      <c r="DP50" s="280"/>
      <c r="DQ50" s="280"/>
      <c r="DR50" s="280"/>
      <c r="DS50" s="280"/>
      <c r="DT50" s="280"/>
      <c r="DU50" s="280"/>
      <c r="DV50" s="280"/>
      <c r="DW50" s="280"/>
      <c r="DX50" s="280"/>
      <c r="DY50" s="280"/>
      <c r="DZ50" s="280"/>
      <c r="EA50" s="280"/>
      <c r="EB50" s="280"/>
      <c r="EC50" s="280"/>
      <c r="ED50" s="280"/>
      <c r="EE50" s="280"/>
      <c r="EF50" s="280"/>
      <c r="EG50" s="280"/>
      <c r="EH50" s="280"/>
      <c r="EI50" s="280"/>
      <c r="EJ50" s="280"/>
      <c r="EK50" s="280"/>
      <c r="EL50" s="280"/>
      <c r="EM50" s="280"/>
      <c r="EN50" s="280"/>
      <c r="EO50" s="280"/>
      <c r="EP50" s="280"/>
      <c r="EQ50" s="280"/>
      <c r="ER50" s="280"/>
      <c r="ES50" s="280"/>
      <c r="ET50" s="280"/>
      <c r="EU50" s="280"/>
      <c r="EV50" s="280"/>
      <c r="EW50" s="280"/>
      <c r="EX50" s="280"/>
      <c r="EY50" s="280"/>
      <c r="EZ50" s="280"/>
      <c r="FA50" s="280"/>
      <c r="FB50" s="280"/>
      <c r="FC50" s="280"/>
      <c r="FD50" s="280"/>
      <c r="FE50" s="280"/>
      <c r="FF50" s="280"/>
      <c r="FG50" s="280"/>
      <c r="FH50" s="280"/>
      <c r="FI50" s="280"/>
      <c r="FJ50" s="280"/>
      <c r="FK50" s="280"/>
      <c r="FL50" s="280"/>
      <c r="FM50" s="280"/>
      <c r="FN50" s="280"/>
      <c r="FO50" s="280"/>
      <c r="FP50" s="280"/>
      <c r="FQ50" s="280"/>
      <c r="FR50" s="280"/>
      <c r="FS50" s="280"/>
      <c r="FT50" s="280"/>
    </row>
    <row r="51" spans="1:176" s="34" customFormat="1">
      <c r="A51" s="617"/>
      <c r="B51" s="599"/>
      <c r="C51" s="620"/>
      <c r="D51" s="620"/>
      <c r="E51" s="390"/>
      <c r="F51" s="390"/>
      <c r="G51" s="390"/>
      <c r="H51" s="614"/>
      <c r="I51" s="608"/>
      <c r="J51" s="608"/>
      <c r="K51" s="611"/>
      <c r="L51" s="611"/>
      <c r="M51" s="614"/>
      <c r="N51" s="611"/>
      <c r="O51" s="261"/>
      <c r="P51" s="624"/>
      <c r="Q51" s="624"/>
      <c r="R51" s="624"/>
      <c r="S51" s="624"/>
      <c r="T51" s="628"/>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0"/>
      <c r="AR51" s="280"/>
      <c r="AS51" s="280"/>
      <c r="AT51" s="280"/>
      <c r="AU51" s="280"/>
      <c r="AV51" s="280"/>
      <c r="AW51" s="280"/>
      <c r="AX51" s="280"/>
      <c r="AY51" s="280"/>
      <c r="AZ51" s="280"/>
      <c r="BA51" s="280"/>
      <c r="BB51" s="280"/>
      <c r="BC51" s="280"/>
      <c r="BD51" s="280"/>
      <c r="BE51" s="280"/>
      <c r="BF51" s="280"/>
      <c r="BG51" s="280"/>
      <c r="BH51" s="280"/>
      <c r="BI51" s="280"/>
      <c r="BJ51" s="280"/>
      <c r="BK51" s="280"/>
      <c r="BL51" s="280"/>
      <c r="BM51" s="280"/>
      <c r="BN51" s="280"/>
      <c r="BO51" s="280"/>
      <c r="BP51" s="280"/>
      <c r="BQ51" s="280"/>
      <c r="BR51" s="280"/>
      <c r="BS51" s="280"/>
      <c r="BT51" s="280"/>
      <c r="BU51" s="280"/>
      <c r="BV51" s="280"/>
      <c r="BW51" s="280"/>
      <c r="BX51" s="280"/>
      <c r="BY51" s="280"/>
      <c r="BZ51" s="280"/>
      <c r="CA51" s="280"/>
      <c r="CB51" s="280"/>
      <c r="CC51" s="280"/>
      <c r="CD51" s="280"/>
      <c r="CE51" s="280"/>
      <c r="CF51" s="280"/>
      <c r="CG51" s="280"/>
      <c r="CH51" s="280"/>
      <c r="CI51" s="280"/>
      <c r="CJ51" s="280"/>
      <c r="CK51" s="280"/>
      <c r="CL51" s="280"/>
      <c r="CM51" s="280"/>
      <c r="CN51" s="280"/>
      <c r="CO51" s="280"/>
      <c r="CP51" s="280"/>
      <c r="CQ51" s="280"/>
      <c r="CR51" s="280"/>
      <c r="CS51" s="280"/>
      <c r="CT51" s="280"/>
      <c r="CU51" s="280"/>
      <c r="CV51" s="280"/>
      <c r="CW51" s="280"/>
      <c r="CX51" s="280"/>
      <c r="CY51" s="280"/>
      <c r="CZ51" s="280"/>
      <c r="DA51" s="280"/>
      <c r="DB51" s="280"/>
      <c r="DC51" s="280"/>
      <c r="DD51" s="280"/>
      <c r="DE51" s="280"/>
      <c r="DF51" s="280"/>
      <c r="DG51" s="280"/>
      <c r="DH51" s="280"/>
      <c r="DI51" s="280"/>
      <c r="DJ51" s="280"/>
      <c r="DK51" s="280"/>
      <c r="DL51" s="280"/>
      <c r="DM51" s="280"/>
      <c r="DN51" s="280"/>
      <c r="DO51" s="280"/>
      <c r="DP51" s="280"/>
      <c r="DQ51" s="280"/>
      <c r="DR51" s="280"/>
      <c r="DS51" s="280"/>
      <c r="DT51" s="280"/>
      <c r="DU51" s="280"/>
      <c r="DV51" s="280"/>
      <c r="DW51" s="280"/>
      <c r="DX51" s="280"/>
      <c r="DY51" s="280"/>
      <c r="DZ51" s="280"/>
      <c r="EA51" s="280"/>
      <c r="EB51" s="280"/>
      <c r="EC51" s="280"/>
      <c r="ED51" s="280"/>
      <c r="EE51" s="280"/>
      <c r="EF51" s="280"/>
      <c r="EG51" s="280"/>
      <c r="EH51" s="280"/>
      <c r="EI51" s="280"/>
      <c r="EJ51" s="280"/>
      <c r="EK51" s="280"/>
      <c r="EL51" s="280"/>
      <c r="EM51" s="280"/>
      <c r="EN51" s="280"/>
      <c r="EO51" s="280"/>
      <c r="EP51" s="280"/>
      <c r="EQ51" s="280"/>
      <c r="ER51" s="280"/>
      <c r="ES51" s="280"/>
      <c r="ET51" s="280"/>
      <c r="EU51" s="280"/>
      <c r="EV51" s="280"/>
      <c r="EW51" s="280"/>
      <c r="EX51" s="280"/>
      <c r="EY51" s="280"/>
      <c r="EZ51" s="280"/>
      <c r="FA51" s="280"/>
      <c r="FB51" s="280"/>
      <c r="FC51" s="280"/>
      <c r="FD51" s="280"/>
      <c r="FE51" s="280"/>
      <c r="FF51" s="280"/>
      <c r="FG51" s="280"/>
      <c r="FH51" s="280"/>
      <c r="FI51" s="280"/>
      <c r="FJ51" s="280"/>
      <c r="FK51" s="280"/>
      <c r="FL51" s="280"/>
      <c r="FM51" s="280"/>
      <c r="FN51" s="280"/>
      <c r="FO51" s="280"/>
      <c r="FP51" s="280"/>
      <c r="FQ51" s="280"/>
      <c r="FR51" s="280"/>
      <c r="FS51" s="280"/>
      <c r="FT51" s="280"/>
    </row>
    <row r="52" spans="1:176" s="34" customFormat="1">
      <c r="A52" s="617"/>
      <c r="B52" s="599"/>
      <c r="C52" s="620"/>
      <c r="D52" s="620"/>
      <c r="E52" s="390"/>
      <c r="F52" s="390"/>
      <c r="G52" s="390"/>
      <c r="H52" s="614"/>
      <c r="I52" s="608"/>
      <c r="J52" s="608"/>
      <c r="K52" s="611"/>
      <c r="L52" s="611"/>
      <c r="M52" s="614"/>
      <c r="N52" s="611"/>
      <c r="O52" s="261"/>
      <c r="P52" s="624"/>
      <c r="Q52" s="624"/>
      <c r="R52" s="624"/>
      <c r="S52" s="624"/>
      <c r="T52" s="628"/>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0"/>
      <c r="BA52" s="280"/>
      <c r="BB52" s="280"/>
      <c r="BC52" s="280"/>
      <c r="BD52" s="280"/>
      <c r="BE52" s="280"/>
      <c r="BF52" s="280"/>
      <c r="BG52" s="280"/>
      <c r="BH52" s="280"/>
      <c r="BI52" s="280"/>
      <c r="BJ52" s="280"/>
      <c r="BK52" s="280"/>
      <c r="BL52" s="280"/>
      <c r="BM52" s="280"/>
      <c r="BN52" s="280"/>
      <c r="BO52" s="280"/>
      <c r="BP52" s="280"/>
      <c r="BQ52" s="280"/>
      <c r="BR52" s="280"/>
      <c r="BS52" s="280"/>
      <c r="BT52" s="280"/>
      <c r="BU52" s="280"/>
      <c r="BV52" s="280"/>
      <c r="BW52" s="280"/>
      <c r="BX52" s="280"/>
      <c r="BY52" s="280"/>
      <c r="BZ52" s="280"/>
      <c r="CA52" s="280"/>
      <c r="CB52" s="280"/>
      <c r="CC52" s="280"/>
      <c r="CD52" s="280"/>
      <c r="CE52" s="280"/>
      <c r="CF52" s="280"/>
      <c r="CG52" s="280"/>
      <c r="CH52" s="280"/>
      <c r="CI52" s="280"/>
      <c r="CJ52" s="280"/>
      <c r="CK52" s="280"/>
      <c r="CL52" s="280"/>
      <c r="CM52" s="280"/>
      <c r="CN52" s="280"/>
      <c r="CO52" s="280"/>
      <c r="CP52" s="280"/>
      <c r="CQ52" s="280"/>
      <c r="CR52" s="280"/>
      <c r="CS52" s="280"/>
      <c r="CT52" s="280"/>
      <c r="CU52" s="280"/>
      <c r="CV52" s="280"/>
      <c r="CW52" s="280"/>
      <c r="CX52" s="280"/>
      <c r="CY52" s="280"/>
      <c r="CZ52" s="280"/>
      <c r="DA52" s="280"/>
      <c r="DB52" s="280"/>
      <c r="DC52" s="280"/>
      <c r="DD52" s="280"/>
      <c r="DE52" s="280"/>
      <c r="DF52" s="280"/>
      <c r="DG52" s="280"/>
      <c r="DH52" s="280"/>
      <c r="DI52" s="280"/>
      <c r="DJ52" s="280"/>
      <c r="DK52" s="280"/>
      <c r="DL52" s="280"/>
      <c r="DM52" s="280"/>
      <c r="DN52" s="280"/>
      <c r="DO52" s="280"/>
      <c r="DP52" s="280"/>
      <c r="DQ52" s="280"/>
      <c r="DR52" s="280"/>
      <c r="DS52" s="280"/>
      <c r="DT52" s="280"/>
      <c r="DU52" s="280"/>
      <c r="DV52" s="280"/>
      <c r="DW52" s="280"/>
      <c r="DX52" s="280"/>
      <c r="DY52" s="280"/>
      <c r="DZ52" s="280"/>
      <c r="EA52" s="280"/>
      <c r="EB52" s="280"/>
      <c r="EC52" s="280"/>
      <c r="ED52" s="280"/>
      <c r="EE52" s="280"/>
      <c r="EF52" s="280"/>
      <c r="EG52" s="280"/>
      <c r="EH52" s="280"/>
      <c r="EI52" s="280"/>
      <c r="EJ52" s="280"/>
      <c r="EK52" s="280"/>
      <c r="EL52" s="280"/>
      <c r="EM52" s="280"/>
      <c r="EN52" s="280"/>
      <c r="EO52" s="280"/>
      <c r="EP52" s="280"/>
      <c r="EQ52" s="280"/>
      <c r="ER52" s="280"/>
      <c r="ES52" s="280"/>
      <c r="ET52" s="280"/>
      <c r="EU52" s="280"/>
      <c r="EV52" s="280"/>
      <c r="EW52" s="280"/>
      <c r="EX52" s="280"/>
      <c r="EY52" s="280"/>
      <c r="EZ52" s="280"/>
      <c r="FA52" s="280"/>
      <c r="FB52" s="280"/>
      <c r="FC52" s="280"/>
      <c r="FD52" s="280"/>
      <c r="FE52" s="280"/>
      <c r="FF52" s="280"/>
      <c r="FG52" s="280"/>
      <c r="FH52" s="280"/>
      <c r="FI52" s="280"/>
      <c r="FJ52" s="280"/>
      <c r="FK52" s="280"/>
      <c r="FL52" s="280"/>
      <c r="FM52" s="280"/>
      <c r="FN52" s="280"/>
      <c r="FO52" s="280"/>
      <c r="FP52" s="280"/>
      <c r="FQ52" s="280"/>
      <c r="FR52" s="280"/>
      <c r="FS52" s="280"/>
      <c r="FT52" s="280"/>
    </row>
    <row r="53" spans="1:176" s="34" customFormat="1">
      <c r="A53" s="617"/>
      <c r="B53" s="599"/>
      <c r="C53" s="620"/>
      <c r="D53" s="620"/>
      <c r="E53" s="390"/>
      <c r="F53" s="390"/>
      <c r="G53" s="390"/>
      <c r="H53" s="614"/>
      <c r="I53" s="608"/>
      <c r="J53" s="608"/>
      <c r="K53" s="611"/>
      <c r="L53" s="611"/>
      <c r="M53" s="614"/>
      <c r="N53" s="611"/>
      <c r="O53" s="281"/>
      <c r="P53" s="624"/>
      <c r="Q53" s="624"/>
      <c r="R53" s="624"/>
      <c r="S53" s="624"/>
      <c r="T53" s="628"/>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0"/>
      <c r="BR53" s="280"/>
      <c r="BS53" s="280"/>
      <c r="BT53" s="280"/>
      <c r="BU53" s="280"/>
      <c r="BV53" s="280"/>
      <c r="BW53" s="280"/>
      <c r="BX53" s="280"/>
      <c r="BY53" s="280"/>
      <c r="BZ53" s="280"/>
      <c r="CA53" s="280"/>
      <c r="CB53" s="280"/>
      <c r="CC53" s="280"/>
      <c r="CD53" s="280"/>
      <c r="CE53" s="280"/>
      <c r="CF53" s="280"/>
      <c r="CG53" s="280"/>
      <c r="CH53" s="280"/>
      <c r="CI53" s="280"/>
      <c r="CJ53" s="280"/>
      <c r="CK53" s="280"/>
      <c r="CL53" s="280"/>
      <c r="CM53" s="280"/>
      <c r="CN53" s="280"/>
      <c r="CO53" s="280"/>
      <c r="CP53" s="280"/>
      <c r="CQ53" s="280"/>
      <c r="CR53" s="280"/>
      <c r="CS53" s="280"/>
      <c r="CT53" s="280"/>
      <c r="CU53" s="280"/>
      <c r="CV53" s="280"/>
      <c r="CW53" s="280"/>
      <c r="CX53" s="280"/>
      <c r="CY53" s="280"/>
      <c r="CZ53" s="280"/>
      <c r="DA53" s="280"/>
      <c r="DB53" s="280"/>
      <c r="DC53" s="280"/>
      <c r="DD53" s="280"/>
      <c r="DE53" s="280"/>
      <c r="DF53" s="280"/>
      <c r="DG53" s="280"/>
      <c r="DH53" s="280"/>
      <c r="DI53" s="280"/>
      <c r="DJ53" s="280"/>
      <c r="DK53" s="280"/>
      <c r="DL53" s="280"/>
      <c r="DM53" s="280"/>
      <c r="DN53" s="280"/>
      <c r="DO53" s="280"/>
      <c r="DP53" s="280"/>
      <c r="DQ53" s="280"/>
      <c r="DR53" s="280"/>
      <c r="DS53" s="280"/>
      <c r="DT53" s="280"/>
      <c r="DU53" s="280"/>
      <c r="DV53" s="280"/>
      <c r="DW53" s="280"/>
      <c r="DX53" s="280"/>
      <c r="DY53" s="280"/>
      <c r="DZ53" s="280"/>
      <c r="EA53" s="280"/>
      <c r="EB53" s="280"/>
      <c r="EC53" s="280"/>
      <c r="ED53" s="280"/>
      <c r="EE53" s="280"/>
      <c r="EF53" s="280"/>
      <c r="EG53" s="280"/>
      <c r="EH53" s="280"/>
      <c r="EI53" s="280"/>
      <c r="EJ53" s="280"/>
      <c r="EK53" s="280"/>
      <c r="EL53" s="280"/>
      <c r="EM53" s="280"/>
      <c r="EN53" s="280"/>
      <c r="EO53" s="280"/>
      <c r="EP53" s="280"/>
      <c r="EQ53" s="280"/>
      <c r="ER53" s="280"/>
      <c r="ES53" s="280"/>
      <c r="ET53" s="280"/>
      <c r="EU53" s="280"/>
      <c r="EV53" s="280"/>
      <c r="EW53" s="280"/>
      <c r="EX53" s="280"/>
      <c r="EY53" s="280"/>
      <c r="EZ53" s="280"/>
      <c r="FA53" s="280"/>
      <c r="FB53" s="280"/>
      <c r="FC53" s="280"/>
      <c r="FD53" s="280"/>
      <c r="FE53" s="280"/>
      <c r="FF53" s="280"/>
      <c r="FG53" s="280"/>
      <c r="FH53" s="280"/>
      <c r="FI53" s="280"/>
      <c r="FJ53" s="280"/>
      <c r="FK53" s="280"/>
      <c r="FL53" s="280"/>
      <c r="FM53" s="280"/>
      <c r="FN53" s="280"/>
      <c r="FO53" s="280"/>
      <c r="FP53" s="280"/>
      <c r="FQ53" s="280"/>
      <c r="FR53" s="280"/>
      <c r="FS53" s="280"/>
      <c r="FT53" s="280"/>
    </row>
    <row r="54" spans="1:176" s="34" customFormat="1" ht="15.75" thickBot="1">
      <c r="A54" s="618"/>
      <c r="B54" s="600"/>
      <c r="C54" s="621"/>
      <c r="D54" s="621"/>
      <c r="E54" s="622"/>
      <c r="F54" s="622"/>
      <c r="G54" s="622"/>
      <c r="H54" s="615"/>
      <c r="I54" s="609"/>
      <c r="J54" s="609"/>
      <c r="K54" s="612"/>
      <c r="L54" s="612"/>
      <c r="M54" s="615"/>
      <c r="N54" s="612"/>
      <c r="O54" s="282"/>
      <c r="P54" s="625"/>
      <c r="Q54" s="625"/>
      <c r="R54" s="625"/>
      <c r="S54" s="625"/>
      <c r="T54" s="629"/>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0"/>
      <c r="AV54" s="280"/>
      <c r="AW54" s="280"/>
      <c r="AX54" s="280"/>
      <c r="AY54" s="280"/>
      <c r="AZ54" s="280"/>
      <c r="BA54" s="280"/>
      <c r="BB54" s="280"/>
      <c r="BC54" s="280"/>
      <c r="BD54" s="280"/>
      <c r="BE54" s="280"/>
      <c r="BF54" s="280"/>
      <c r="BG54" s="280"/>
      <c r="BH54" s="280"/>
      <c r="BI54" s="280"/>
      <c r="BJ54" s="280"/>
      <c r="BK54" s="280"/>
      <c r="BL54" s="280"/>
      <c r="BM54" s="280"/>
      <c r="BN54" s="280"/>
      <c r="BO54" s="280"/>
      <c r="BP54" s="280"/>
      <c r="BQ54" s="280"/>
      <c r="BR54" s="280"/>
      <c r="BS54" s="280"/>
      <c r="BT54" s="280"/>
      <c r="BU54" s="280"/>
      <c r="BV54" s="280"/>
      <c r="BW54" s="280"/>
      <c r="BX54" s="280"/>
      <c r="BY54" s="280"/>
      <c r="BZ54" s="280"/>
      <c r="CA54" s="280"/>
      <c r="CB54" s="280"/>
      <c r="CC54" s="280"/>
      <c r="CD54" s="280"/>
      <c r="CE54" s="280"/>
      <c r="CF54" s="280"/>
      <c r="CG54" s="280"/>
      <c r="CH54" s="280"/>
      <c r="CI54" s="280"/>
      <c r="CJ54" s="280"/>
      <c r="CK54" s="280"/>
      <c r="CL54" s="280"/>
      <c r="CM54" s="280"/>
      <c r="CN54" s="280"/>
      <c r="CO54" s="280"/>
      <c r="CP54" s="280"/>
      <c r="CQ54" s="280"/>
      <c r="CR54" s="280"/>
      <c r="CS54" s="280"/>
      <c r="CT54" s="280"/>
      <c r="CU54" s="280"/>
      <c r="CV54" s="280"/>
      <c r="CW54" s="280"/>
      <c r="CX54" s="280"/>
      <c r="CY54" s="280"/>
      <c r="CZ54" s="280"/>
      <c r="DA54" s="280"/>
      <c r="DB54" s="280"/>
      <c r="DC54" s="280"/>
      <c r="DD54" s="280"/>
      <c r="DE54" s="280"/>
      <c r="DF54" s="280"/>
      <c r="DG54" s="280"/>
      <c r="DH54" s="280"/>
      <c r="DI54" s="280"/>
      <c r="DJ54" s="280"/>
      <c r="DK54" s="280"/>
      <c r="DL54" s="280"/>
      <c r="DM54" s="280"/>
      <c r="DN54" s="280"/>
      <c r="DO54" s="280"/>
      <c r="DP54" s="280"/>
      <c r="DQ54" s="280"/>
      <c r="DR54" s="280"/>
      <c r="DS54" s="280"/>
      <c r="DT54" s="280"/>
      <c r="DU54" s="280"/>
      <c r="DV54" s="280"/>
      <c r="DW54" s="280"/>
      <c r="DX54" s="280"/>
      <c r="DY54" s="280"/>
      <c r="DZ54" s="280"/>
      <c r="EA54" s="280"/>
      <c r="EB54" s="280"/>
      <c r="EC54" s="280"/>
      <c r="ED54" s="280"/>
      <c r="EE54" s="280"/>
      <c r="EF54" s="280"/>
      <c r="EG54" s="280"/>
      <c r="EH54" s="280"/>
      <c r="EI54" s="280"/>
      <c r="EJ54" s="280"/>
      <c r="EK54" s="280"/>
      <c r="EL54" s="280"/>
      <c r="EM54" s="280"/>
      <c r="EN54" s="280"/>
      <c r="EO54" s="280"/>
      <c r="EP54" s="280"/>
      <c r="EQ54" s="280"/>
      <c r="ER54" s="280"/>
      <c r="ES54" s="280"/>
      <c r="ET54" s="280"/>
      <c r="EU54" s="280"/>
      <c r="EV54" s="280"/>
      <c r="EW54" s="280"/>
      <c r="EX54" s="280"/>
      <c r="EY54" s="280"/>
      <c r="EZ54" s="280"/>
      <c r="FA54" s="280"/>
      <c r="FB54" s="280"/>
      <c r="FC54" s="280"/>
      <c r="FD54" s="280"/>
      <c r="FE54" s="280"/>
      <c r="FF54" s="280"/>
      <c r="FG54" s="280"/>
      <c r="FH54" s="280"/>
      <c r="FI54" s="280"/>
      <c r="FJ54" s="280"/>
      <c r="FK54" s="280"/>
      <c r="FL54" s="280"/>
      <c r="FM54" s="280"/>
      <c r="FN54" s="280"/>
      <c r="FO54" s="280"/>
      <c r="FP54" s="280"/>
      <c r="FQ54" s="280"/>
      <c r="FR54" s="280"/>
      <c r="FS54" s="280"/>
      <c r="FT54" s="280"/>
    </row>
    <row r="55" spans="1:176" s="34" customFormat="1">
      <c r="A55" s="616">
        <f>'Mapa Final'!A54</f>
        <v>10</v>
      </c>
      <c r="B55" s="598" t="str">
        <f>'Mapa Final'!B54</f>
        <v>Estados Financieros no razonables o extemporáneos</v>
      </c>
      <c r="C55" s="619" t="str">
        <f>'Mapa Final'!C54</f>
        <v>Incumplimiento de las metas establecidas</v>
      </c>
      <c r="D55" s="619"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392" t="str">
        <f>'Mapa Final'!E54</f>
        <v>Falta de revisión</v>
      </c>
      <c r="F55" s="392" t="str">
        <f>'Mapa Final'!F54</f>
        <v>Presentación extemporánea o elaboración errada de la información financiera hacia los entes de control</v>
      </c>
      <c r="G55" s="392" t="str">
        <f>'Mapa Final'!G54</f>
        <v>Ejecución y Administración de Procesos</v>
      </c>
      <c r="H55" s="613" t="str">
        <f>'Mapa Final'!I54</f>
        <v>Muy Baja</v>
      </c>
      <c r="I55" s="607" t="str">
        <f>'Mapa Final'!L54</f>
        <v>Leve</v>
      </c>
      <c r="J55" s="607" t="str">
        <f>'Mapa Final'!N54</f>
        <v>Bajo</v>
      </c>
      <c r="K55" s="610" t="str">
        <f>'Mapa Final'!AA54</f>
        <v>Muy Baja</v>
      </c>
      <c r="L55" s="610" t="str">
        <f>'Mapa Final'!AE54</f>
        <v>Leve</v>
      </c>
      <c r="M55" s="613" t="str">
        <f>'Mapa Final'!AG54</f>
        <v>Bajo</v>
      </c>
      <c r="N55" s="610" t="str">
        <f>'Mapa Final'!AH54</f>
        <v>Evitar</v>
      </c>
      <c r="O55" s="604"/>
      <c r="P55" s="604"/>
      <c r="Q55" s="604"/>
      <c r="R55" s="604"/>
      <c r="S55" s="604"/>
      <c r="T55" s="604"/>
      <c r="U55" s="280"/>
      <c r="V55" s="280"/>
      <c r="W55" s="280"/>
      <c r="X55" s="280"/>
      <c r="Y55" s="280"/>
      <c r="Z55" s="280"/>
      <c r="AA55" s="280"/>
      <c r="AB55" s="280"/>
      <c r="AC55" s="280"/>
      <c r="AD55" s="280"/>
      <c r="AE55" s="280"/>
      <c r="AF55" s="280"/>
      <c r="AG55" s="280"/>
      <c r="AH55" s="280"/>
      <c r="AI55" s="280"/>
      <c r="AJ55" s="280"/>
      <c r="AK55" s="280"/>
      <c r="AL55" s="280"/>
      <c r="AM55" s="280"/>
      <c r="AN55" s="280"/>
      <c r="AO55" s="280"/>
      <c r="AP55" s="280"/>
      <c r="AQ55" s="280"/>
      <c r="AR55" s="280"/>
      <c r="AS55" s="280"/>
      <c r="AT55" s="280"/>
      <c r="AU55" s="280"/>
      <c r="AV55" s="280"/>
      <c r="AW55" s="280"/>
      <c r="AX55" s="280"/>
      <c r="AY55" s="280"/>
      <c r="AZ55" s="280"/>
      <c r="BA55" s="280"/>
      <c r="BB55" s="280"/>
      <c r="BC55" s="280"/>
      <c r="BD55" s="280"/>
      <c r="BE55" s="280"/>
      <c r="BF55" s="280"/>
      <c r="BG55" s="280"/>
      <c r="BH55" s="280"/>
      <c r="BI55" s="280"/>
      <c r="BJ55" s="280"/>
      <c r="BK55" s="280"/>
      <c r="BL55" s="280"/>
      <c r="BM55" s="280"/>
      <c r="BN55" s="280"/>
      <c r="BO55" s="280"/>
      <c r="BP55" s="280"/>
      <c r="BQ55" s="280"/>
      <c r="BR55" s="280"/>
      <c r="BS55" s="280"/>
      <c r="BT55" s="280"/>
      <c r="BU55" s="280"/>
      <c r="BV55" s="280"/>
      <c r="BW55" s="280"/>
      <c r="BX55" s="280"/>
      <c r="BY55" s="280"/>
      <c r="BZ55" s="280"/>
      <c r="CA55" s="280"/>
      <c r="CB55" s="280"/>
      <c r="CC55" s="280"/>
      <c r="CD55" s="280"/>
      <c r="CE55" s="280"/>
      <c r="CF55" s="280"/>
      <c r="CG55" s="280"/>
      <c r="CH55" s="280"/>
      <c r="CI55" s="280"/>
      <c r="CJ55" s="280"/>
      <c r="CK55" s="280"/>
      <c r="CL55" s="280"/>
      <c r="CM55" s="280"/>
      <c r="CN55" s="280"/>
      <c r="CO55" s="280"/>
      <c r="CP55" s="280"/>
      <c r="CQ55" s="280"/>
      <c r="CR55" s="280"/>
      <c r="CS55" s="280"/>
      <c r="CT55" s="280"/>
      <c r="CU55" s="280"/>
      <c r="CV55" s="280"/>
      <c r="CW55" s="280"/>
      <c r="CX55" s="280"/>
      <c r="CY55" s="280"/>
      <c r="CZ55" s="280"/>
      <c r="DA55" s="280"/>
      <c r="DB55" s="280"/>
      <c r="DC55" s="280"/>
      <c r="DD55" s="280"/>
      <c r="DE55" s="280"/>
      <c r="DF55" s="280"/>
      <c r="DG55" s="280"/>
      <c r="DH55" s="280"/>
      <c r="DI55" s="280"/>
      <c r="DJ55" s="280"/>
      <c r="DK55" s="280"/>
      <c r="DL55" s="280"/>
      <c r="DM55" s="280"/>
      <c r="DN55" s="280"/>
      <c r="DO55" s="280"/>
      <c r="DP55" s="280"/>
      <c r="DQ55" s="280"/>
      <c r="DR55" s="280"/>
      <c r="DS55" s="280"/>
      <c r="DT55" s="280"/>
      <c r="DU55" s="280"/>
      <c r="DV55" s="280"/>
      <c r="DW55" s="280"/>
      <c r="DX55" s="280"/>
      <c r="DY55" s="280"/>
      <c r="DZ55" s="280"/>
      <c r="EA55" s="280"/>
      <c r="EB55" s="280"/>
      <c r="EC55" s="280"/>
      <c r="ED55" s="280"/>
      <c r="EE55" s="280"/>
      <c r="EF55" s="280"/>
      <c r="EG55" s="280"/>
      <c r="EH55" s="280"/>
      <c r="EI55" s="280"/>
      <c r="EJ55" s="280"/>
      <c r="EK55" s="280"/>
      <c r="EL55" s="280"/>
      <c r="EM55" s="280"/>
      <c r="EN55" s="280"/>
      <c r="EO55" s="280"/>
      <c r="EP55" s="280"/>
      <c r="EQ55" s="280"/>
      <c r="ER55" s="280"/>
      <c r="ES55" s="280"/>
      <c r="ET55" s="280"/>
      <c r="EU55" s="280"/>
      <c r="EV55" s="280"/>
      <c r="EW55" s="280"/>
      <c r="EX55" s="280"/>
      <c r="EY55" s="280"/>
      <c r="EZ55" s="280"/>
      <c r="FA55" s="280"/>
      <c r="FB55" s="280"/>
      <c r="FC55" s="280"/>
      <c r="FD55" s="280"/>
      <c r="FE55" s="280"/>
      <c r="FF55" s="280"/>
      <c r="FG55" s="280"/>
      <c r="FH55" s="280"/>
      <c r="FI55" s="280"/>
      <c r="FJ55" s="280"/>
      <c r="FK55" s="280"/>
      <c r="FL55" s="280"/>
      <c r="FM55" s="280"/>
      <c r="FN55" s="280"/>
      <c r="FO55" s="280"/>
      <c r="FP55" s="280"/>
      <c r="FQ55" s="280"/>
      <c r="FR55" s="280"/>
      <c r="FS55" s="280"/>
      <c r="FT55" s="280"/>
    </row>
    <row r="56" spans="1:176" s="34" customFormat="1">
      <c r="A56" s="617"/>
      <c r="B56" s="599"/>
      <c r="C56" s="620"/>
      <c r="D56" s="620"/>
      <c r="E56" s="390"/>
      <c r="F56" s="390"/>
      <c r="G56" s="390"/>
      <c r="H56" s="614"/>
      <c r="I56" s="608"/>
      <c r="J56" s="608"/>
      <c r="K56" s="611"/>
      <c r="L56" s="611"/>
      <c r="M56" s="614"/>
      <c r="N56" s="611"/>
      <c r="O56" s="605"/>
      <c r="P56" s="605"/>
      <c r="Q56" s="605"/>
      <c r="R56" s="605"/>
      <c r="S56" s="605"/>
      <c r="T56" s="605"/>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0"/>
      <c r="AX56" s="280"/>
      <c r="AY56" s="280"/>
      <c r="AZ56" s="280"/>
      <c r="BA56" s="280"/>
      <c r="BB56" s="280"/>
      <c r="BC56" s="280"/>
      <c r="BD56" s="280"/>
      <c r="BE56" s="280"/>
      <c r="BF56" s="280"/>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0"/>
      <c r="CD56" s="280"/>
      <c r="CE56" s="280"/>
      <c r="CF56" s="280"/>
      <c r="CG56" s="280"/>
      <c r="CH56" s="280"/>
      <c r="CI56" s="280"/>
      <c r="CJ56" s="280"/>
      <c r="CK56" s="280"/>
      <c r="CL56" s="280"/>
      <c r="CM56" s="280"/>
      <c r="CN56" s="280"/>
      <c r="CO56" s="280"/>
      <c r="CP56" s="280"/>
      <c r="CQ56" s="280"/>
      <c r="CR56" s="280"/>
      <c r="CS56" s="280"/>
      <c r="CT56" s="280"/>
      <c r="CU56" s="280"/>
      <c r="CV56" s="280"/>
      <c r="CW56" s="280"/>
      <c r="CX56" s="280"/>
      <c r="CY56" s="280"/>
      <c r="CZ56" s="280"/>
      <c r="DA56" s="280"/>
      <c r="DB56" s="280"/>
      <c r="DC56" s="280"/>
      <c r="DD56" s="280"/>
      <c r="DE56" s="280"/>
      <c r="DF56" s="280"/>
      <c r="DG56" s="280"/>
      <c r="DH56" s="280"/>
      <c r="DI56" s="280"/>
      <c r="DJ56" s="280"/>
      <c r="DK56" s="280"/>
      <c r="DL56" s="280"/>
      <c r="DM56" s="280"/>
      <c r="DN56" s="280"/>
      <c r="DO56" s="280"/>
      <c r="DP56" s="280"/>
      <c r="DQ56" s="280"/>
      <c r="DR56" s="280"/>
      <c r="DS56" s="280"/>
      <c r="DT56" s="280"/>
      <c r="DU56" s="280"/>
      <c r="DV56" s="280"/>
      <c r="DW56" s="280"/>
      <c r="DX56" s="280"/>
      <c r="DY56" s="280"/>
      <c r="DZ56" s="280"/>
      <c r="EA56" s="280"/>
      <c r="EB56" s="280"/>
      <c r="EC56" s="280"/>
      <c r="ED56" s="280"/>
      <c r="EE56" s="280"/>
      <c r="EF56" s="280"/>
      <c r="EG56" s="280"/>
      <c r="EH56" s="280"/>
      <c r="EI56" s="280"/>
      <c r="EJ56" s="280"/>
      <c r="EK56" s="280"/>
      <c r="EL56" s="280"/>
      <c r="EM56" s="280"/>
      <c r="EN56" s="280"/>
      <c r="EO56" s="280"/>
      <c r="EP56" s="280"/>
      <c r="EQ56" s="280"/>
      <c r="ER56" s="280"/>
      <c r="ES56" s="280"/>
      <c r="ET56" s="280"/>
      <c r="EU56" s="280"/>
      <c r="EV56" s="280"/>
      <c r="EW56" s="280"/>
      <c r="EX56" s="280"/>
      <c r="EY56" s="280"/>
      <c r="EZ56" s="280"/>
      <c r="FA56" s="280"/>
      <c r="FB56" s="280"/>
      <c r="FC56" s="280"/>
      <c r="FD56" s="280"/>
      <c r="FE56" s="280"/>
      <c r="FF56" s="280"/>
      <c r="FG56" s="280"/>
      <c r="FH56" s="280"/>
      <c r="FI56" s="280"/>
      <c r="FJ56" s="280"/>
      <c r="FK56" s="280"/>
      <c r="FL56" s="280"/>
      <c r="FM56" s="280"/>
      <c r="FN56" s="280"/>
      <c r="FO56" s="280"/>
      <c r="FP56" s="280"/>
      <c r="FQ56" s="280"/>
      <c r="FR56" s="280"/>
      <c r="FS56" s="280"/>
      <c r="FT56" s="280"/>
    </row>
    <row r="57" spans="1:176" s="34" customFormat="1">
      <c r="A57" s="617"/>
      <c r="B57" s="599"/>
      <c r="C57" s="620"/>
      <c r="D57" s="620"/>
      <c r="E57" s="390"/>
      <c r="F57" s="390"/>
      <c r="G57" s="390"/>
      <c r="H57" s="614"/>
      <c r="I57" s="608"/>
      <c r="J57" s="608"/>
      <c r="K57" s="611"/>
      <c r="L57" s="611"/>
      <c r="M57" s="614"/>
      <c r="N57" s="611"/>
      <c r="O57" s="605"/>
      <c r="P57" s="605"/>
      <c r="Q57" s="605"/>
      <c r="R57" s="605"/>
      <c r="S57" s="605"/>
      <c r="T57" s="605"/>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0"/>
      <c r="BR57" s="280"/>
      <c r="BS57" s="280"/>
      <c r="BT57" s="280"/>
      <c r="BU57" s="280"/>
      <c r="BV57" s="280"/>
      <c r="BW57" s="280"/>
      <c r="BX57" s="280"/>
      <c r="BY57" s="280"/>
      <c r="BZ57" s="280"/>
      <c r="CA57" s="280"/>
      <c r="CB57" s="280"/>
      <c r="CC57" s="280"/>
      <c r="CD57" s="280"/>
      <c r="CE57" s="280"/>
      <c r="CF57" s="280"/>
      <c r="CG57" s="280"/>
      <c r="CH57" s="280"/>
      <c r="CI57" s="280"/>
      <c r="CJ57" s="280"/>
      <c r="CK57" s="280"/>
      <c r="CL57" s="280"/>
      <c r="CM57" s="280"/>
      <c r="CN57" s="280"/>
      <c r="CO57" s="280"/>
      <c r="CP57" s="280"/>
      <c r="CQ57" s="280"/>
      <c r="CR57" s="280"/>
      <c r="CS57" s="280"/>
      <c r="CT57" s="280"/>
      <c r="CU57" s="280"/>
      <c r="CV57" s="280"/>
      <c r="CW57" s="280"/>
      <c r="CX57" s="280"/>
      <c r="CY57" s="280"/>
      <c r="CZ57" s="280"/>
      <c r="DA57" s="280"/>
      <c r="DB57" s="280"/>
      <c r="DC57" s="280"/>
      <c r="DD57" s="280"/>
      <c r="DE57" s="280"/>
      <c r="DF57" s="280"/>
      <c r="DG57" s="280"/>
      <c r="DH57" s="280"/>
      <c r="DI57" s="280"/>
      <c r="DJ57" s="280"/>
      <c r="DK57" s="280"/>
      <c r="DL57" s="280"/>
      <c r="DM57" s="280"/>
      <c r="DN57" s="280"/>
      <c r="DO57" s="280"/>
      <c r="DP57" s="280"/>
      <c r="DQ57" s="280"/>
      <c r="DR57" s="280"/>
      <c r="DS57" s="280"/>
      <c r="DT57" s="280"/>
      <c r="DU57" s="280"/>
      <c r="DV57" s="280"/>
      <c r="DW57" s="280"/>
      <c r="DX57" s="280"/>
      <c r="DY57" s="280"/>
      <c r="DZ57" s="280"/>
      <c r="EA57" s="280"/>
      <c r="EB57" s="280"/>
      <c r="EC57" s="280"/>
      <c r="ED57" s="280"/>
      <c r="EE57" s="280"/>
      <c r="EF57" s="280"/>
      <c r="EG57" s="280"/>
      <c r="EH57" s="280"/>
      <c r="EI57" s="280"/>
      <c r="EJ57" s="280"/>
      <c r="EK57" s="280"/>
      <c r="EL57" s="280"/>
      <c r="EM57" s="280"/>
      <c r="EN57" s="280"/>
      <c r="EO57" s="280"/>
      <c r="EP57" s="280"/>
      <c r="EQ57" s="280"/>
      <c r="ER57" s="280"/>
      <c r="ES57" s="280"/>
      <c r="ET57" s="280"/>
      <c r="EU57" s="280"/>
      <c r="EV57" s="280"/>
      <c r="EW57" s="280"/>
      <c r="EX57" s="280"/>
      <c r="EY57" s="280"/>
      <c r="EZ57" s="280"/>
      <c r="FA57" s="280"/>
      <c r="FB57" s="280"/>
      <c r="FC57" s="280"/>
      <c r="FD57" s="280"/>
      <c r="FE57" s="280"/>
      <c r="FF57" s="280"/>
      <c r="FG57" s="280"/>
      <c r="FH57" s="280"/>
      <c r="FI57" s="280"/>
      <c r="FJ57" s="280"/>
      <c r="FK57" s="280"/>
      <c r="FL57" s="280"/>
      <c r="FM57" s="280"/>
      <c r="FN57" s="280"/>
      <c r="FO57" s="280"/>
      <c r="FP57" s="280"/>
      <c r="FQ57" s="280"/>
      <c r="FR57" s="280"/>
      <c r="FS57" s="280"/>
      <c r="FT57" s="280"/>
    </row>
    <row r="58" spans="1:176" s="34" customFormat="1">
      <c r="A58" s="617"/>
      <c r="B58" s="599"/>
      <c r="C58" s="620"/>
      <c r="D58" s="620"/>
      <c r="E58" s="390"/>
      <c r="F58" s="390"/>
      <c r="G58" s="390"/>
      <c r="H58" s="614"/>
      <c r="I58" s="608"/>
      <c r="J58" s="608"/>
      <c r="K58" s="611"/>
      <c r="L58" s="611"/>
      <c r="M58" s="614"/>
      <c r="N58" s="611"/>
      <c r="O58" s="605"/>
      <c r="P58" s="605"/>
      <c r="Q58" s="605"/>
      <c r="R58" s="605"/>
      <c r="S58" s="605"/>
      <c r="T58" s="605"/>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0"/>
      <c r="AX58" s="280"/>
      <c r="AY58" s="280"/>
      <c r="AZ58" s="280"/>
      <c r="BA58" s="280"/>
      <c r="BB58" s="280"/>
      <c r="BC58" s="280"/>
      <c r="BD58" s="280"/>
      <c r="BE58" s="280"/>
      <c r="BF58" s="280"/>
      <c r="BG58" s="280"/>
      <c r="BH58" s="280"/>
      <c r="BI58" s="280"/>
      <c r="BJ58" s="280"/>
      <c r="BK58" s="280"/>
      <c r="BL58" s="280"/>
      <c r="BM58" s="280"/>
      <c r="BN58" s="280"/>
      <c r="BO58" s="280"/>
      <c r="BP58" s="280"/>
      <c r="BQ58" s="280"/>
      <c r="BR58" s="280"/>
      <c r="BS58" s="280"/>
      <c r="BT58" s="280"/>
      <c r="BU58" s="280"/>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280"/>
      <c r="CV58" s="280"/>
      <c r="CW58" s="280"/>
      <c r="CX58" s="280"/>
      <c r="CY58" s="280"/>
      <c r="CZ58" s="280"/>
      <c r="DA58" s="280"/>
      <c r="DB58" s="280"/>
      <c r="DC58" s="280"/>
      <c r="DD58" s="280"/>
      <c r="DE58" s="280"/>
      <c r="DF58" s="280"/>
      <c r="DG58" s="280"/>
      <c r="DH58" s="280"/>
      <c r="DI58" s="280"/>
      <c r="DJ58" s="280"/>
      <c r="DK58" s="280"/>
      <c r="DL58" s="280"/>
      <c r="DM58" s="280"/>
      <c r="DN58" s="280"/>
      <c r="DO58" s="280"/>
      <c r="DP58" s="280"/>
      <c r="DQ58" s="280"/>
      <c r="DR58" s="280"/>
      <c r="DS58" s="280"/>
      <c r="DT58" s="280"/>
      <c r="DU58" s="280"/>
      <c r="DV58" s="280"/>
      <c r="DW58" s="280"/>
      <c r="DX58" s="280"/>
      <c r="DY58" s="280"/>
      <c r="DZ58" s="280"/>
      <c r="EA58" s="280"/>
      <c r="EB58" s="280"/>
      <c r="EC58" s="280"/>
      <c r="ED58" s="280"/>
      <c r="EE58" s="280"/>
      <c r="EF58" s="280"/>
      <c r="EG58" s="280"/>
      <c r="EH58" s="280"/>
      <c r="EI58" s="280"/>
      <c r="EJ58" s="280"/>
      <c r="EK58" s="280"/>
      <c r="EL58" s="280"/>
      <c r="EM58" s="280"/>
      <c r="EN58" s="280"/>
      <c r="EO58" s="280"/>
      <c r="EP58" s="280"/>
      <c r="EQ58" s="280"/>
      <c r="ER58" s="280"/>
      <c r="ES58" s="280"/>
      <c r="ET58" s="280"/>
      <c r="EU58" s="280"/>
      <c r="EV58" s="280"/>
      <c r="EW58" s="280"/>
      <c r="EX58" s="280"/>
      <c r="EY58" s="280"/>
      <c r="EZ58" s="280"/>
      <c r="FA58" s="280"/>
      <c r="FB58" s="280"/>
      <c r="FC58" s="280"/>
      <c r="FD58" s="280"/>
      <c r="FE58" s="280"/>
      <c r="FF58" s="280"/>
      <c r="FG58" s="280"/>
      <c r="FH58" s="280"/>
      <c r="FI58" s="280"/>
      <c r="FJ58" s="280"/>
      <c r="FK58" s="280"/>
      <c r="FL58" s="280"/>
      <c r="FM58" s="280"/>
      <c r="FN58" s="280"/>
      <c r="FO58" s="280"/>
      <c r="FP58" s="280"/>
      <c r="FQ58" s="280"/>
      <c r="FR58" s="280"/>
      <c r="FS58" s="280"/>
      <c r="FT58" s="280"/>
    </row>
    <row r="59" spans="1:176" s="34" customFormat="1" ht="15.75" thickBot="1">
      <c r="A59" s="618"/>
      <c r="B59" s="600"/>
      <c r="C59" s="621"/>
      <c r="D59" s="621"/>
      <c r="E59" s="622"/>
      <c r="F59" s="622"/>
      <c r="G59" s="622"/>
      <c r="H59" s="615"/>
      <c r="I59" s="609"/>
      <c r="J59" s="609"/>
      <c r="K59" s="612"/>
      <c r="L59" s="612"/>
      <c r="M59" s="615"/>
      <c r="N59" s="612"/>
      <c r="O59" s="605"/>
      <c r="P59" s="606"/>
      <c r="Q59" s="606"/>
      <c r="R59" s="606"/>
      <c r="S59" s="606"/>
      <c r="T59" s="606"/>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0"/>
      <c r="BR59" s="280"/>
      <c r="BS59" s="280"/>
      <c r="BT59" s="280"/>
      <c r="BU59" s="280"/>
      <c r="BV59" s="280"/>
      <c r="BW59" s="280"/>
      <c r="BX59" s="280"/>
      <c r="BY59" s="280"/>
      <c r="BZ59" s="280"/>
      <c r="CA59" s="280"/>
      <c r="CB59" s="280"/>
      <c r="CC59" s="280"/>
      <c r="CD59" s="280"/>
      <c r="CE59" s="280"/>
      <c r="CF59" s="280"/>
      <c r="CG59" s="280"/>
      <c r="CH59" s="280"/>
      <c r="CI59" s="280"/>
      <c r="CJ59" s="280"/>
      <c r="CK59" s="280"/>
      <c r="CL59" s="280"/>
      <c r="CM59" s="280"/>
      <c r="CN59" s="280"/>
      <c r="CO59" s="280"/>
      <c r="CP59" s="280"/>
      <c r="CQ59" s="280"/>
      <c r="CR59" s="280"/>
      <c r="CS59" s="280"/>
      <c r="CT59" s="280"/>
      <c r="CU59" s="280"/>
      <c r="CV59" s="280"/>
      <c r="CW59" s="280"/>
      <c r="CX59" s="280"/>
      <c r="CY59" s="280"/>
      <c r="CZ59" s="280"/>
      <c r="DA59" s="280"/>
      <c r="DB59" s="280"/>
      <c r="DC59" s="280"/>
      <c r="DD59" s="280"/>
      <c r="DE59" s="280"/>
      <c r="DF59" s="280"/>
      <c r="DG59" s="280"/>
      <c r="DH59" s="280"/>
      <c r="DI59" s="280"/>
      <c r="DJ59" s="280"/>
      <c r="DK59" s="280"/>
      <c r="DL59" s="280"/>
      <c r="DM59" s="280"/>
      <c r="DN59" s="280"/>
      <c r="DO59" s="280"/>
      <c r="DP59" s="280"/>
      <c r="DQ59" s="280"/>
      <c r="DR59" s="280"/>
      <c r="DS59" s="280"/>
      <c r="DT59" s="280"/>
      <c r="DU59" s="280"/>
      <c r="DV59" s="280"/>
      <c r="DW59" s="280"/>
      <c r="DX59" s="280"/>
      <c r="DY59" s="280"/>
      <c r="DZ59" s="280"/>
      <c r="EA59" s="280"/>
      <c r="EB59" s="280"/>
      <c r="EC59" s="280"/>
      <c r="ED59" s="280"/>
      <c r="EE59" s="280"/>
      <c r="EF59" s="280"/>
      <c r="EG59" s="280"/>
      <c r="EH59" s="280"/>
      <c r="EI59" s="280"/>
      <c r="EJ59" s="280"/>
      <c r="EK59" s="280"/>
      <c r="EL59" s="280"/>
      <c r="EM59" s="280"/>
      <c r="EN59" s="280"/>
      <c r="EO59" s="280"/>
      <c r="EP59" s="280"/>
      <c r="EQ59" s="280"/>
      <c r="ER59" s="280"/>
      <c r="ES59" s="280"/>
      <c r="ET59" s="280"/>
      <c r="EU59" s="280"/>
      <c r="EV59" s="280"/>
      <c r="EW59" s="280"/>
      <c r="EX59" s="280"/>
      <c r="EY59" s="280"/>
      <c r="EZ59" s="280"/>
      <c r="FA59" s="280"/>
      <c r="FB59" s="280"/>
      <c r="FC59" s="280"/>
      <c r="FD59" s="280"/>
      <c r="FE59" s="280"/>
      <c r="FF59" s="280"/>
      <c r="FG59" s="280"/>
      <c r="FH59" s="280"/>
      <c r="FI59" s="280"/>
      <c r="FJ59" s="280"/>
      <c r="FK59" s="280"/>
      <c r="FL59" s="280"/>
      <c r="FM59" s="280"/>
      <c r="FN59" s="280"/>
      <c r="FO59" s="280"/>
      <c r="FP59" s="280"/>
      <c r="FQ59" s="280"/>
      <c r="FR59" s="280"/>
      <c r="FS59" s="280"/>
      <c r="FT59" s="280"/>
    </row>
    <row r="60" spans="1:176" s="34" customFormat="1" ht="15" customHeight="1">
      <c r="A60" s="616" t="e">
        <f>'Mapa Final'!#REF!</f>
        <v>#REF!</v>
      </c>
      <c r="B60" s="598" t="e">
        <f>'Mapa Final'!#REF!</f>
        <v>#REF!</v>
      </c>
      <c r="C60" s="619" t="e">
        <f>'Mapa Final'!#REF!</f>
        <v>#REF!</v>
      </c>
      <c r="D60" s="619" t="e">
        <f>'Mapa Final'!#REF!</f>
        <v>#REF!</v>
      </c>
      <c r="E60" s="392" t="e">
        <f>'Mapa Final'!#REF!</f>
        <v>#REF!</v>
      </c>
      <c r="F60" s="392" t="e">
        <f>'Mapa Final'!#REF!</f>
        <v>#REF!</v>
      </c>
      <c r="G60" s="392" t="e">
        <f>'Mapa Final'!#REF!</f>
        <v>#REF!</v>
      </c>
      <c r="H60" s="613" t="e">
        <f>'Mapa Final'!#REF!</f>
        <v>#REF!</v>
      </c>
      <c r="I60" s="607" t="e">
        <f>'Mapa Final'!#REF!</f>
        <v>#REF!</v>
      </c>
      <c r="J60" s="607" t="e">
        <f>'Mapa Final'!#REF!</f>
        <v>#REF!</v>
      </c>
      <c r="K60" s="610" t="e">
        <f>'Mapa Final'!#REF!</f>
        <v>#REF!</v>
      </c>
      <c r="L60" s="610" t="e">
        <f>'Mapa Final'!#REF!</f>
        <v>#REF!</v>
      </c>
      <c r="M60" s="613" t="e">
        <f>'Mapa Final'!#REF!</f>
        <v>#REF!</v>
      </c>
      <c r="N60" s="610" t="e">
        <f>'Mapa Final'!#REF!</f>
        <v>#REF!</v>
      </c>
      <c r="O60" s="661"/>
      <c r="P60" s="663"/>
      <c r="Q60" s="604"/>
      <c r="R60" s="626"/>
      <c r="S60" s="626"/>
      <c r="T60" s="627"/>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0"/>
      <c r="AZ60" s="280"/>
      <c r="BA60" s="280"/>
      <c r="BB60" s="280"/>
      <c r="BC60" s="280"/>
      <c r="BD60" s="280"/>
      <c r="BE60" s="280"/>
      <c r="BF60" s="280"/>
      <c r="BG60" s="280"/>
      <c r="BH60" s="280"/>
      <c r="BI60" s="280"/>
      <c r="BJ60" s="280"/>
      <c r="BK60" s="280"/>
      <c r="BL60" s="280"/>
      <c r="BM60" s="280"/>
      <c r="BN60" s="280"/>
      <c r="BO60" s="280"/>
      <c r="BP60" s="280"/>
      <c r="BQ60" s="280"/>
      <c r="BR60" s="280"/>
      <c r="BS60" s="280"/>
      <c r="BT60" s="280"/>
      <c r="BU60" s="280"/>
      <c r="BV60" s="280"/>
      <c r="BW60" s="280"/>
      <c r="BX60" s="280"/>
      <c r="BY60" s="280"/>
      <c r="BZ60" s="280"/>
      <c r="CA60" s="280"/>
      <c r="CB60" s="280"/>
      <c r="CC60" s="280"/>
      <c r="CD60" s="280"/>
      <c r="CE60" s="280"/>
      <c r="CF60" s="280"/>
      <c r="CG60" s="280"/>
      <c r="CH60" s="280"/>
      <c r="CI60" s="280"/>
      <c r="CJ60" s="280"/>
      <c r="CK60" s="280"/>
      <c r="CL60" s="280"/>
      <c r="CM60" s="280"/>
      <c r="CN60" s="280"/>
      <c r="CO60" s="280"/>
      <c r="CP60" s="280"/>
      <c r="CQ60" s="280"/>
      <c r="CR60" s="280"/>
      <c r="CS60" s="280"/>
      <c r="CT60" s="280"/>
      <c r="CU60" s="280"/>
      <c r="CV60" s="280"/>
      <c r="CW60" s="280"/>
      <c r="CX60" s="280"/>
      <c r="CY60" s="280"/>
      <c r="CZ60" s="280"/>
      <c r="DA60" s="280"/>
      <c r="DB60" s="280"/>
      <c r="DC60" s="280"/>
      <c r="DD60" s="280"/>
      <c r="DE60" s="280"/>
      <c r="DF60" s="280"/>
      <c r="DG60" s="280"/>
      <c r="DH60" s="280"/>
      <c r="DI60" s="280"/>
      <c r="DJ60" s="280"/>
      <c r="DK60" s="280"/>
      <c r="DL60" s="280"/>
      <c r="DM60" s="280"/>
      <c r="DN60" s="280"/>
      <c r="DO60" s="280"/>
      <c r="DP60" s="280"/>
      <c r="DQ60" s="280"/>
      <c r="DR60" s="280"/>
      <c r="DS60" s="280"/>
      <c r="DT60" s="280"/>
      <c r="DU60" s="280"/>
      <c r="DV60" s="280"/>
      <c r="DW60" s="280"/>
      <c r="DX60" s="280"/>
      <c r="DY60" s="280"/>
      <c r="DZ60" s="280"/>
      <c r="EA60" s="280"/>
      <c r="EB60" s="280"/>
      <c r="EC60" s="280"/>
      <c r="ED60" s="280"/>
      <c r="EE60" s="280"/>
      <c r="EF60" s="280"/>
      <c r="EG60" s="280"/>
      <c r="EH60" s="280"/>
      <c r="EI60" s="280"/>
      <c r="EJ60" s="280"/>
      <c r="EK60" s="280"/>
      <c r="EL60" s="280"/>
      <c r="EM60" s="280"/>
      <c r="EN60" s="280"/>
      <c r="EO60" s="280"/>
      <c r="EP60" s="280"/>
      <c r="EQ60" s="280"/>
      <c r="ER60" s="280"/>
      <c r="ES60" s="280"/>
      <c r="ET60" s="280"/>
      <c r="EU60" s="280"/>
      <c r="EV60" s="280"/>
      <c r="EW60" s="280"/>
      <c r="EX60" s="280"/>
      <c r="EY60" s="280"/>
      <c r="EZ60" s="280"/>
      <c r="FA60" s="280"/>
      <c r="FB60" s="280"/>
      <c r="FC60" s="280"/>
      <c r="FD60" s="280"/>
      <c r="FE60" s="280"/>
      <c r="FF60" s="280"/>
      <c r="FG60" s="280"/>
      <c r="FH60" s="280"/>
      <c r="FI60" s="280"/>
      <c r="FJ60" s="280"/>
      <c r="FK60" s="280"/>
      <c r="FL60" s="280"/>
      <c r="FM60" s="280"/>
      <c r="FN60" s="280"/>
      <c r="FO60" s="280"/>
      <c r="FP60" s="280"/>
      <c r="FQ60" s="280"/>
      <c r="FR60" s="280"/>
      <c r="FS60" s="280"/>
      <c r="FT60" s="280"/>
    </row>
    <row r="61" spans="1:176" s="34" customFormat="1">
      <c r="A61" s="617"/>
      <c r="B61" s="599"/>
      <c r="C61" s="620"/>
      <c r="D61" s="620"/>
      <c r="E61" s="390"/>
      <c r="F61" s="390"/>
      <c r="G61" s="390"/>
      <c r="H61" s="614"/>
      <c r="I61" s="608"/>
      <c r="J61" s="608"/>
      <c r="K61" s="611"/>
      <c r="L61" s="611"/>
      <c r="M61" s="614"/>
      <c r="N61" s="611"/>
      <c r="O61" s="661"/>
      <c r="P61" s="664"/>
      <c r="Q61" s="605"/>
      <c r="R61" s="624"/>
      <c r="S61" s="624"/>
      <c r="T61" s="628"/>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80"/>
      <c r="BI61" s="280"/>
      <c r="BJ61" s="280"/>
      <c r="BK61" s="280"/>
      <c r="BL61" s="280"/>
      <c r="BM61" s="280"/>
      <c r="BN61" s="280"/>
      <c r="BO61" s="280"/>
      <c r="BP61" s="280"/>
      <c r="BQ61" s="280"/>
      <c r="BR61" s="280"/>
      <c r="BS61" s="280"/>
      <c r="BT61" s="280"/>
      <c r="BU61" s="280"/>
      <c r="BV61" s="280"/>
      <c r="BW61" s="280"/>
      <c r="BX61" s="280"/>
      <c r="BY61" s="280"/>
      <c r="BZ61" s="280"/>
      <c r="CA61" s="280"/>
      <c r="CB61" s="280"/>
      <c r="CC61" s="280"/>
      <c r="CD61" s="280"/>
      <c r="CE61" s="280"/>
      <c r="CF61" s="280"/>
      <c r="CG61" s="280"/>
      <c r="CH61" s="280"/>
      <c r="CI61" s="280"/>
      <c r="CJ61" s="280"/>
      <c r="CK61" s="280"/>
      <c r="CL61" s="280"/>
      <c r="CM61" s="280"/>
      <c r="CN61" s="280"/>
      <c r="CO61" s="280"/>
      <c r="CP61" s="280"/>
      <c r="CQ61" s="280"/>
      <c r="CR61" s="280"/>
      <c r="CS61" s="280"/>
      <c r="CT61" s="280"/>
      <c r="CU61" s="280"/>
      <c r="CV61" s="280"/>
      <c r="CW61" s="280"/>
      <c r="CX61" s="280"/>
      <c r="CY61" s="280"/>
      <c r="CZ61" s="280"/>
      <c r="DA61" s="280"/>
      <c r="DB61" s="280"/>
      <c r="DC61" s="280"/>
      <c r="DD61" s="280"/>
      <c r="DE61" s="280"/>
      <c r="DF61" s="280"/>
      <c r="DG61" s="280"/>
      <c r="DH61" s="280"/>
      <c r="DI61" s="280"/>
      <c r="DJ61" s="280"/>
      <c r="DK61" s="280"/>
      <c r="DL61" s="280"/>
      <c r="DM61" s="280"/>
      <c r="DN61" s="280"/>
      <c r="DO61" s="280"/>
      <c r="DP61" s="280"/>
      <c r="DQ61" s="280"/>
      <c r="DR61" s="280"/>
      <c r="DS61" s="280"/>
      <c r="DT61" s="280"/>
      <c r="DU61" s="280"/>
      <c r="DV61" s="280"/>
      <c r="DW61" s="280"/>
      <c r="DX61" s="280"/>
      <c r="DY61" s="280"/>
      <c r="DZ61" s="280"/>
      <c r="EA61" s="280"/>
      <c r="EB61" s="280"/>
      <c r="EC61" s="280"/>
      <c r="ED61" s="280"/>
      <c r="EE61" s="280"/>
      <c r="EF61" s="280"/>
      <c r="EG61" s="280"/>
      <c r="EH61" s="280"/>
      <c r="EI61" s="280"/>
      <c r="EJ61" s="280"/>
      <c r="EK61" s="280"/>
      <c r="EL61" s="280"/>
      <c r="EM61" s="280"/>
      <c r="EN61" s="280"/>
      <c r="EO61" s="280"/>
      <c r="EP61" s="280"/>
      <c r="EQ61" s="280"/>
      <c r="ER61" s="280"/>
      <c r="ES61" s="280"/>
      <c r="ET61" s="280"/>
      <c r="EU61" s="280"/>
      <c r="EV61" s="280"/>
      <c r="EW61" s="280"/>
      <c r="EX61" s="280"/>
      <c r="EY61" s="280"/>
      <c r="EZ61" s="280"/>
      <c r="FA61" s="280"/>
      <c r="FB61" s="280"/>
      <c r="FC61" s="280"/>
      <c r="FD61" s="280"/>
      <c r="FE61" s="280"/>
      <c r="FF61" s="280"/>
      <c r="FG61" s="280"/>
      <c r="FH61" s="280"/>
      <c r="FI61" s="280"/>
      <c r="FJ61" s="280"/>
      <c r="FK61" s="280"/>
      <c r="FL61" s="280"/>
      <c r="FM61" s="280"/>
      <c r="FN61" s="280"/>
      <c r="FO61" s="280"/>
      <c r="FP61" s="280"/>
      <c r="FQ61" s="280"/>
      <c r="FR61" s="280"/>
      <c r="FS61" s="280"/>
      <c r="FT61" s="280"/>
    </row>
    <row r="62" spans="1:176" s="34" customFormat="1">
      <c r="A62" s="617"/>
      <c r="B62" s="599"/>
      <c r="C62" s="620"/>
      <c r="D62" s="620"/>
      <c r="E62" s="390"/>
      <c r="F62" s="390"/>
      <c r="G62" s="390"/>
      <c r="H62" s="614"/>
      <c r="I62" s="608"/>
      <c r="J62" s="608"/>
      <c r="K62" s="611"/>
      <c r="L62" s="611"/>
      <c r="M62" s="614"/>
      <c r="N62" s="611"/>
      <c r="O62" s="661"/>
      <c r="P62" s="664"/>
      <c r="Q62" s="605"/>
      <c r="R62" s="624"/>
      <c r="S62" s="624"/>
      <c r="T62" s="628"/>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280"/>
      <c r="BR62" s="280"/>
      <c r="BS62" s="280"/>
      <c r="BT62" s="280"/>
      <c r="BU62" s="280"/>
      <c r="BV62" s="280"/>
      <c r="BW62" s="280"/>
      <c r="BX62" s="280"/>
      <c r="BY62" s="280"/>
      <c r="BZ62" s="280"/>
      <c r="CA62" s="280"/>
      <c r="CB62" s="280"/>
      <c r="CC62" s="280"/>
      <c r="CD62" s="280"/>
      <c r="CE62" s="280"/>
      <c r="CF62" s="280"/>
      <c r="CG62" s="280"/>
      <c r="CH62" s="280"/>
      <c r="CI62" s="280"/>
      <c r="CJ62" s="280"/>
      <c r="CK62" s="280"/>
      <c r="CL62" s="280"/>
      <c r="CM62" s="280"/>
      <c r="CN62" s="280"/>
      <c r="CO62" s="280"/>
      <c r="CP62" s="280"/>
      <c r="CQ62" s="280"/>
      <c r="CR62" s="280"/>
      <c r="CS62" s="280"/>
      <c r="CT62" s="280"/>
      <c r="CU62" s="280"/>
      <c r="CV62" s="280"/>
      <c r="CW62" s="280"/>
      <c r="CX62" s="280"/>
      <c r="CY62" s="280"/>
      <c r="CZ62" s="280"/>
      <c r="DA62" s="280"/>
      <c r="DB62" s="280"/>
      <c r="DC62" s="280"/>
      <c r="DD62" s="280"/>
      <c r="DE62" s="280"/>
      <c r="DF62" s="280"/>
      <c r="DG62" s="280"/>
      <c r="DH62" s="280"/>
      <c r="DI62" s="280"/>
      <c r="DJ62" s="280"/>
      <c r="DK62" s="280"/>
      <c r="DL62" s="280"/>
      <c r="DM62" s="280"/>
      <c r="DN62" s="280"/>
      <c r="DO62" s="280"/>
      <c r="DP62" s="280"/>
      <c r="DQ62" s="280"/>
      <c r="DR62" s="280"/>
      <c r="DS62" s="280"/>
      <c r="DT62" s="280"/>
      <c r="DU62" s="280"/>
      <c r="DV62" s="280"/>
      <c r="DW62" s="280"/>
      <c r="DX62" s="280"/>
      <c r="DY62" s="280"/>
      <c r="DZ62" s="280"/>
      <c r="EA62" s="280"/>
      <c r="EB62" s="280"/>
      <c r="EC62" s="280"/>
      <c r="ED62" s="280"/>
      <c r="EE62" s="280"/>
      <c r="EF62" s="280"/>
      <c r="EG62" s="280"/>
      <c r="EH62" s="280"/>
      <c r="EI62" s="280"/>
      <c r="EJ62" s="280"/>
      <c r="EK62" s="280"/>
      <c r="EL62" s="280"/>
      <c r="EM62" s="280"/>
      <c r="EN62" s="280"/>
      <c r="EO62" s="280"/>
      <c r="EP62" s="280"/>
      <c r="EQ62" s="280"/>
      <c r="ER62" s="280"/>
      <c r="ES62" s="280"/>
      <c r="ET62" s="280"/>
      <c r="EU62" s="280"/>
      <c r="EV62" s="280"/>
      <c r="EW62" s="280"/>
      <c r="EX62" s="280"/>
      <c r="EY62" s="280"/>
      <c r="EZ62" s="280"/>
      <c r="FA62" s="280"/>
      <c r="FB62" s="280"/>
      <c r="FC62" s="280"/>
      <c r="FD62" s="280"/>
      <c r="FE62" s="280"/>
      <c r="FF62" s="280"/>
      <c r="FG62" s="280"/>
      <c r="FH62" s="280"/>
      <c r="FI62" s="280"/>
      <c r="FJ62" s="280"/>
      <c r="FK62" s="280"/>
      <c r="FL62" s="280"/>
      <c r="FM62" s="280"/>
      <c r="FN62" s="280"/>
      <c r="FO62" s="280"/>
      <c r="FP62" s="280"/>
      <c r="FQ62" s="280"/>
      <c r="FR62" s="280"/>
      <c r="FS62" s="280"/>
      <c r="FT62" s="280"/>
    </row>
    <row r="63" spans="1:176" s="34" customFormat="1">
      <c r="A63" s="617"/>
      <c r="B63" s="599"/>
      <c r="C63" s="620"/>
      <c r="D63" s="620"/>
      <c r="E63" s="390"/>
      <c r="F63" s="390"/>
      <c r="G63" s="390"/>
      <c r="H63" s="614"/>
      <c r="I63" s="608"/>
      <c r="J63" s="608"/>
      <c r="K63" s="611"/>
      <c r="L63" s="611"/>
      <c r="M63" s="614"/>
      <c r="N63" s="611"/>
      <c r="O63" s="661"/>
      <c r="P63" s="664"/>
      <c r="Q63" s="605"/>
      <c r="R63" s="624"/>
      <c r="S63" s="624"/>
      <c r="T63" s="628"/>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0"/>
      <c r="BC63" s="280"/>
      <c r="BD63" s="280"/>
      <c r="BE63" s="280"/>
      <c r="BF63" s="280"/>
      <c r="BG63" s="280"/>
      <c r="BH63" s="280"/>
      <c r="BI63" s="280"/>
      <c r="BJ63" s="280"/>
      <c r="BK63" s="280"/>
      <c r="BL63" s="280"/>
      <c r="BM63" s="280"/>
      <c r="BN63" s="280"/>
      <c r="BO63" s="280"/>
      <c r="BP63" s="280"/>
      <c r="BQ63" s="280"/>
      <c r="BR63" s="280"/>
      <c r="BS63" s="280"/>
      <c r="BT63" s="280"/>
      <c r="BU63" s="280"/>
      <c r="BV63" s="280"/>
      <c r="BW63" s="280"/>
      <c r="BX63" s="280"/>
      <c r="BY63" s="280"/>
      <c r="BZ63" s="280"/>
      <c r="CA63" s="280"/>
      <c r="CB63" s="280"/>
      <c r="CC63" s="280"/>
      <c r="CD63" s="280"/>
      <c r="CE63" s="280"/>
      <c r="CF63" s="280"/>
      <c r="CG63" s="280"/>
      <c r="CH63" s="280"/>
      <c r="CI63" s="280"/>
      <c r="CJ63" s="280"/>
      <c r="CK63" s="280"/>
      <c r="CL63" s="280"/>
      <c r="CM63" s="280"/>
      <c r="CN63" s="280"/>
      <c r="CO63" s="280"/>
      <c r="CP63" s="280"/>
      <c r="CQ63" s="280"/>
      <c r="CR63" s="280"/>
      <c r="CS63" s="280"/>
      <c r="CT63" s="280"/>
      <c r="CU63" s="280"/>
      <c r="CV63" s="280"/>
      <c r="CW63" s="280"/>
      <c r="CX63" s="280"/>
      <c r="CY63" s="280"/>
      <c r="CZ63" s="280"/>
      <c r="DA63" s="280"/>
      <c r="DB63" s="280"/>
      <c r="DC63" s="280"/>
      <c r="DD63" s="280"/>
      <c r="DE63" s="280"/>
      <c r="DF63" s="280"/>
      <c r="DG63" s="280"/>
      <c r="DH63" s="280"/>
      <c r="DI63" s="280"/>
      <c r="DJ63" s="280"/>
      <c r="DK63" s="280"/>
      <c r="DL63" s="280"/>
      <c r="DM63" s="280"/>
      <c r="DN63" s="280"/>
      <c r="DO63" s="280"/>
      <c r="DP63" s="280"/>
      <c r="DQ63" s="280"/>
      <c r="DR63" s="280"/>
      <c r="DS63" s="280"/>
      <c r="DT63" s="280"/>
      <c r="DU63" s="280"/>
      <c r="DV63" s="280"/>
      <c r="DW63" s="280"/>
      <c r="DX63" s="280"/>
      <c r="DY63" s="280"/>
      <c r="DZ63" s="280"/>
      <c r="EA63" s="280"/>
      <c r="EB63" s="280"/>
      <c r="EC63" s="280"/>
      <c r="ED63" s="280"/>
      <c r="EE63" s="280"/>
      <c r="EF63" s="280"/>
      <c r="EG63" s="280"/>
      <c r="EH63" s="280"/>
      <c r="EI63" s="280"/>
      <c r="EJ63" s="280"/>
      <c r="EK63" s="280"/>
      <c r="EL63" s="280"/>
      <c r="EM63" s="280"/>
      <c r="EN63" s="280"/>
      <c r="EO63" s="280"/>
      <c r="EP63" s="280"/>
      <c r="EQ63" s="280"/>
      <c r="ER63" s="280"/>
      <c r="ES63" s="280"/>
      <c r="ET63" s="280"/>
      <c r="EU63" s="280"/>
      <c r="EV63" s="280"/>
      <c r="EW63" s="280"/>
      <c r="EX63" s="280"/>
      <c r="EY63" s="280"/>
      <c r="EZ63" s="280"/>
      <c r="FA63" s="280"/>
      <c r="FB63" s="280"/>
      <c r="FC63" s="280"/>
      <c r="FD63" s="280"/>
      <c r="FE63" s="280"/>
      <c r="FF63" s="280"/>
      <c r="FG63" s="280"/>
      <c r="FH63" s="280"/>
      <c r="FI63" s="280"/>
      <c r="FJ63" s="280"/>
      <c r="FK63" s="280"/>
      <c r="FL63" s="280"/>
      <c r="FM63" s="280"/>
      <c r="FN63" s="280"/>
      <c r="FO63" s="280"/>
      <c r="FP63" s="280"/>
      <c r="FQ63" s="280"/>
      <c r="FR63" s="280"/>
      <c r="FS63" s="280"/>
      <c r="FT63" s="280"/>
    </row>
    <row r="64" spans="1:176" s="34" customFormat="1" ht="15.75" thickBot="1">
      <c r="A64" s="617"/>
      <c r="B64" s="599"/>
      <c r="C64" s="620"/>
      <c r="D64" s="620"/>
      <c r="E64" s="390"/>
      <c r="F64" s="390"/>
      <c r="G64" s="390"/>
      <c r="H64" s="614"/>
      <c r="I64" s="659"/>
      <c r="J64" s="659"/>
      <c r="K64" s="660"/>
      <c r="L64" s="660"/>
      <c r="M64" s="614"/>
      <c r="N64" s="660"/>
      <c r="O64" s="662"/>
      <c r="P64" s="664"/>
      <c r="Q64" s="605"/>
      <c r="R64" s="624"/>
      <c r="S64" s="624"/>
      <c r="T64" s="628"/>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0"/>
      <c r="BC64" s="280"/>
      <c r="BD64" s="280"/>
      <c r="BE64" s="280"/>
      <c r="BF64" s="280"/>
      <c r="BG64" s="280"/>
      <c r="BH64" s="280"/>
      <c r="BI64" s="280"/>
      <c r="BJ64" s="280"/>
      <c r="BK64" s="280"/>
      <c r="BL64" s="280"/>
      <c r="BM64" s="280"/>
      <c r="BN64" s="280"/>
      <c r="BO64" s="280"/>
      <c r="BP64" s="280"/>
      <c r="BQ64" s="280"/>
      <c r="BR64" s="280"/>
      <c r="BS64" s="280"/>
      <c r="BT64" s="280"/>
      <c r="BU64" s="280"/>
      <c r="BV64" s="280"/>
      <c r="BW64" s="280"/>
      <c r="BX64" s="280"/>
      <c r="BY64" s="280"/>
      <c r="BZ64" s="280"/>
      <c r="CA64" s="280"/>
      <c r="CB64" s="280"/>
      <c r="CC64" s="280"/>
      <c r="CD64" s="280"/>
      <c r="CE64" s="280"/>
      <c r="CF64" s="280"/>
      <c r="CG64" s="280"/>
      <c r="CH64" s="280"/>
      <c r="CI64" s="280"/>
      <c r="CJ64" s="280"/>
      <c r="CK64" s="280"/>
      <c r="CL64" s="280"/>
      <c r="CM64" s="280"/>
      <c r="CN64" s="280"/>
      <c r="CO64" s="280"/>
      <c r="CP64" s="280"/>
      <c r="CQ64" s="280"/>
      <c r="CR64" s="280"/>
      <c r="CS64" s="280"/>
      <c r="CT64" s="280"/>
      <c r="CU64" s="280"/>
      <c r="CV64" s="280"/>
      <c r="CW64" s="280"/>
      <c r="CX64" s="280"/>
      <c r="CY64" s="280"/>
      <c r="CZ64" s="280"/>
      <c r="DA64" s="280"/>
      <c r="DB64" s="280"/>
      <c r="DC64" s="280"/>
      <c r="DD64" s="280"/>
      <c r="DE64" s="280"/>
      <c r="DF64" s="280"/>
      <c r="DG64" s="280"/>
      <c r="DH64" s="280"/>
      <c r="DI64" s="280"/>
      <c r="DJ64" s="280"/>
      <c r="DK64" s="280"/>
      <c r="DL64" s="280"/>
      <c r="DM64" s="280"/>
      <c r="DN64" s="280"/>
      <c r="DO64" s="280"/>
      <c r="DP64" s="280"/>
      <c r="DQ64" s="280"/>
      <c r="DR64" s="280"/>
      <c r="DS64" s="280"/>
      <c r="DT64" s="280"/>
      <c r="DU64" s="280"/>
      <c r="DV64" s="280"/>
      <c r="DW64" s="280"/>
      <c r="DX64" s="280"/>
      <c r="DY64" s="280"/>
      <c r="DZ64" s="280"/>
      <c r="EA64" s="280"/>
      <c r="EB64" s="280"/>
      <c r="EC64" s="280"/>
      <c r="ED64" s="280"/>
      <c r="EE64" s="280"/>
      <c r="EF64" s="280"/>
      <c r="EG64" s="280"/>
      <c r="EH64" s="280"/>
      <c r="EI64" s="280"/>
      <c r="EJ64" s="280"/>
      <c r="EK64" s="280"/>
      <c r="EL64" s="280"/>
      <c r="EM64" s="280"/>
      <c r="EN64" s="280"/>
      <c r="EO64" s="280"/>
      <c r="EP64" s="280"/>
      <c r="EQ64" s="280"/>
      <c r="ER64" s="280"/>
      <c r="ES64" s="280"/>
      <c r="ET64" s="280"/>
      <c r="EU64" s="280"/>
      <c r="EV64" s="280"/>
      <c r="EW64" s="280"/>
      <c r="EX64" s="280"/>
      <c r="EY64" s="280"/>
      <c r="EZ64" s="280"/>
      <c r="FA64" s="280"/>
      <c r="FB64" s="280"/>
      <c r="FC64" s="280"/>
      <c r="FD64" s="280"/>
      <c r="FE64" s="280"/>
      <c r="FF64" s="280"/>
      <c r="FG64" s="280"/>
      <c r="FH64" s="280"/>
      <c r="FI64" s="280"/>
      <c r="FJ64" s="280"/>
      <c r="FK64" s="280"/>
      <c r="FL64" s="280"/>
      <c r="FM64" s="280"/>
      <c r="FN64" s="280"/>
      <c r="FO64" s="280"/>
      <c r="FP64" s="280"/>
      <c r="FQ64" s="280"/>
      <c r="FR64" s="280"/>
      <c r="FS64" s="280"/>
      <c r="FT64" s="280"/>
    </row>
    <row r="65" spans="1:176" s="34" customFormat="1">
      <c r="A65" s="616" t="e">
        <f>'Mapa Final'!#REF!</f>
        <v>#REF!</v>
      </c>
      <c r="B65" s="598" t="e">
        <f>'Mapa Final'!#REF!</f>
        <v>#REF!</v>
      </c>
      <c r="C65" s="619" t="e">
        <f>'Mapa Final'!#REF!</f>
        <v>#REF!</v>
      </c>
      <c r="D65" s="619" t="e">
        <f>'Mapa Final'!#REF!</f>
        <v>#REF!</v>
      </c>
      <c r="E65" s="392" t="e">
        <f>'Mapa Final'!#REF!</f>
        <v>#REF!</v>
      </c>
      <c r="F65" s="392" t="e">
        <f>'Mapa Final'!#REF!</f>
        <v>#REF!</v>
      </c>
      <c r="G65" s="392" t="e">
        <f>'Mapa Final'!#REF!</f>
        <v>#REF!</v>
      </c>
      <c r="H65" s="613" t="e">
        <f>'Mapa Final'!#REF!</f>
        <v>#REF!</v>
      </c>
      <c r="I65" s="607" t="e">
        <f>'Mapa Final'!#REF!</f>
        <v>#REF!</v>
      </c>
      <c r="J65" s="607" t="e">
        <f>'Mapa Final'!#REF!</f>
        <v>#REF!</v>
      </c>
      <c r="K65" s="610" t="e">
        <f>'Mapa Final'!#REF!</f>
        <v>#REF!</v>
      </c>
      <c r="L65" s="610" t="e">
        <f>'Mapa Final'!#REF!</f>
        <v>#REF!</v>
      </c>
      <c r="M65" s="613" t="e">
        <f>'Mapa Final'!#REF!</f>
        <v>#REF!</v>
      </c>
      <c r="N65" s="610" t="e">
        <f>'Mapa Final'!#REF!</f>
        <v>#REF!</v>
      </c>
      <c r="O65" s="666"/>
      <c r="P65" s="663"/>
      <c r="Q65" s="604"/>
      <c r="R65" s="626"/>
      <c r="S65" s="669"/>
      <c r="T65" s="672"/>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280"/>
      <c r="AR65" s="280"/>
      <c r="AS65" s="280"/>
      <c r="AT65" s="280"/>
      <c r="AU65" s="280"/>
      <c r="AV65" s="280"/>
      <c r="AW65" s="280"/>
      <c r="AX65" s="280"/>
      <c r="AY65" s="280"/>
      <c r="AZ65" s="280"/>
      <c r="BA65" s="280"/>
      <c r="BB65" s="280"/>
      <c r="BC65" s="280"/>
      <c r="BD65" s="280"/>
      <c r="BE65" s="280"/>
      <c r="BF65" s="280"/>
      <c r="BG65" s="280"/>
      <c r="BH65" s="280"/>
      <c r="BI65" s="280"/>
      <c r="BJ65" s="280"/>
      <c r="BK65" s="280"/>
      <c r="BL65" s="280"/>
      <c r="BM65" s="280"/>
      <c r="BN65" s="280"/>
      <c r="BO65" s="280"/>
      <c r="BP65" s="280"/>
      <c r="BQ65" s="280"/>
      <c r="BR65" s="280"/>
      <c r="BS65" s="280"/>
      <c r="BT65" s="280"/>
      <c r="BU65" s="280"/>
      <c r="BV65" s="280"/>
      <c r="BW65" s="280"/>
      <c r="BX65" s="280"/>
      <c r="BY65" s="280"/>
      <c r="BZ65" s="280"/>
      <c r="CA65" s="280"/>
      <c r="CB65" s="280"/>
      <c r="CC65" s="280"/>
      <c r="CD65" s="280"/>
      <c r="CE65" s="280"/>
      <c r="CF65" s="280"/>
      <c r="CG65" s="280"/>
      <c r="CH65" s="280"/>
      <c r="CI65" s="280"/>
      <c r="CJ65" s="280"/>
      <c r="CK65" s="280"/>
      <c r="CL65" s="280"/>
      <c r="CM65" s="280"/>
      <c r="CN65" s="280"/>
      <c r="CO65" s="280"/>
      <c r="CP65" s="280"/>
      <c r="CQ65" s="280"/>
      <c r="CR65" s="280"/>
      <c r="CS65" s="280"/>
      <c r="CT65" s="280"/>
      <c r="CU65" s="280"/>
      <c r="CV65" s="280"/>
      <c r="CW65" s="280"/>
      <c r="CX65" s="280"/>
      <c r="CY65" s="280"/>
      <c r="CZ65" s="280"/>
      <c r="DA65" s="280"/>
      <c r="DB65" s="280"/>
      <c r="DC65" s="280"/>
      <c r="DD65" s="280"/>
      <c r="DE65" s="280"/>
      <c r="DF65" s="280"/>
      <c r="DG65" s="280"/>
      <c r="DH65" s="280"/>
      <c r="DI65" s="280"/>
      <c r="DJ65" s="280"/>
      <c r="DK65" s="280"/>
      <c r="DL65" s="280"/>
      <c r="DM65" s="280"/>
      <c r="DN65" s="280"/>
      <c r="DO65" s="280"/>
      <c r="DP65" s="280"/>
      <c r="DQ65" s="280"/>
      <c r="DR65" s="280"/>
      <c r="DS65" s="280"/>
      <c r="DT65" s="280"/>
      <c r="DU65" s="280"/>
      <c r="DV65" s="280"/>
      <c r="DW65" s="280"/>
      <c r="DX65" s="280"/>
      <c r="DY65" s="280"/>
      <c r="DZ65" s="280"/>
      <c r="EA65" s="280"/>
      <c r="EB65" s="280"/>
      <c r="EC65" s="280"/>
      <c r="ED65" s="280"/>
      <c r="EE65" s="280"/>
      <c r="EF65" s="280"/>
      <c r="EG65" s="280"/>
      <c r="EH65" s="280"/>
      <c r="EI65" s="280"/>
      <c r="EJ65" s="280"/>
      <c r="EK65" s="280"/>
      <c r="EL65" s="280"/>
      <c r="EM65" s="280"/>
      <c r="EN65" s="280"/>
      <c r="EO65" s="280"/>
      <c r="EP65" s="280"/>
      <c r="EQ65" s="280"/>
      <c r="ER65" s="280"/>
      <c r="ES65" s="280"/>
      <c r="ET65" s="280"/>
      <c r="EU65" s="280"/>
      <c r="EV65" s="280"/>
      <c r="EW65" s="280"/>
      <c r="EX65" s="280"/>
      <c r="EY65" s="280"/>
      <c r="EZ65" s="280"/>
      <c r="FA65" s="280"/>
      <c r="FB65" s="280"/>
      <c r="FC65" s="280"/>
      <c r="FD65" s="280"/>
      <c r="FE65" s="280"/>
      <c r="FF65" s="280"/>
      <c r="FG65" s="280"/>
      <c r="FH65" s="280"/>
      <c r="FI65" s="280"/>
      <c r="FJ65" s="280"/>
      <c r="FK65" s="280"/>
      <c r="FL65" s="280"/>
      <c r="FM65" s="280"/>
      <c r="FN65" s="280"/>
      <c r="FO65" s="280"/>
      <c r="FP65" s="280"/>
      <c r="FQ65" s="280"/>
      <c r="FR65" s="280"/>
      <c r="FS65" s="280"/>
      <c r="FT65" s="280"/>
    </row>
    <row r="66" spans="1:176" s="34" customFormat="1">
      <c r="A66" s="617"/>
      <c r="B66" s="599"/>
      <c r="C66" s="620"/>
      <c r="D66" s="620"/>
      <c r="E66" s="390"/>
      <c r="F66" s="390"/>
      <c r="G66" s="390"/>
      <c r="H66" s="614"/>
      <c r="I66" s="608"/>
      <c r="J66" s="608"/>
      <c r="K66" s="611"/>
      <c r="L66" s="611"/>
      <c r="M66" s="614"/>
      <c r="N66" s="611"/>
      <c r="O66" s="667"/>
      <c r="P66" s="664"/>
      <c r="Q66" s="605"/>
      <c r="R66" s="624"/>
      <c r="S66" s="670"/>
      <c r="T66" s="673"/>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0"/>
      <c r="BA66" s="280"/>
      <c r="BB66" s="280"/>
      <c r="BC66" s="280"/>
      <c r="BD66" s="280"/>
      <c r="BE66" s="280"/>
      <c r="BF66" s="280"/>
      <c r="BG66" s="280"/>
      <c r="BH66" s="280"/>
      <c r="BI66" s="280"/>
      <c r="BJ66" s="280"/>
      <c r="BK66" s="280"/>
      <c r="BL66" s="280"/>
      <c r="BM66" s="280"/>
      <c r="BN66" s="280"/>
      <c r="BO66" s="280"/>
      <c r="BP66" s="280"/>
      <c r="BQ66" s="280"/>
      <c r="BR66" s="280"/>
      <c r="BS66" s="280"/>
      <c r="BT66" s="280"/>
      <c r="BU66" s="280"/>
      <c r="BV66" s="280"/>
      <c r="BW66" s="280"/>
      <c r="BX66" s="280"/>
      <c r="BY66" s="280"/>
      <c r="BZ66" s="280"/>
      <c r="CA66" s="280"/>
      <c r="CB66" s="280"/>
      <c r="CC66" s="280"/>
      <c r="CD66" s="280"/>
      <c r="CE66" s="280"/>
      <c r="CF66" s="280"/>
      <c r="CG66" s="280"/>
      <c r="CH66" s="280"/>
      <c r="CI66" s="280"/>
      <c r="CJ66" s="280"/>
      <c r="CK66" s="280"/>
      <c r="CL66" s="280"/>
      <c r="CM66" s="280"/>
      <c r="CN66" s="280"/>
      <c r="CO66" s="280"/>
      <c r="CP66" s="280"/>
      <c r="CQ66" s="280"/>
      <c r="CR66" s="280"/>
      <c r="CS66" s="280"/>
      <c r="CT66" s="280"/>
      <c r="CU66" s="280"/>
      <c r="CV66" s="280"/>
      <c r="CW66" s="280"/>
      <c r="CX66" s="280"/>
      <c r="CY66" s="280"/>
      <c r="CZ66" s="280"/>
      <c r="DA66" s="280"/>
      <c r="DB66" s="280"/>
      <c r="DC66" s="280"/>
      <c r="DD66" s="280"/>
      <c r="DE66" s="280"/>
      <c r="DF66" s="280"/>
      <c r="DG66" s="280"/>
      <c r="DH66" s="280"/>
      <c r="DI66" s="280"/>
      <c r="DJ66" s="280"/>
      <c r="DK66" s="280"/>
      <c r="DL66" s="280"/>
      <c r="DM66" s="280"/>
      <c r="DN66" s="280"/>
      <c r="DO66" s="280"/>
      <c r="DP66" s="280"/>
      <c r="DQ66" s="280"/>
      <c r="DR66" s="280"/>
      <c r="DS66" s="280"/>
      <c r="DT66" s="280"/>
      <c r="DU66" s="280"/>
      <c r="DV66" s="280"/>
      <c r="DW66" s="280"/>
      <c r="DX66" s="280"/>
      <c r="DY66" s="280"/>
      <c r="DZ66" s="280"/>
      <c r="EA66" s="280"/>
      <c r="EB66" s="280"/>
      <c r="EC66" s="280"/>
      <c r="ED66" s="280"/>
      <c r="EE66" s="280"/>
      <c r="EF66" s="280"/>
      <c r="EG66" s="280"/>
      <c r="EH66" s="280"/>
      <c r="EI66" s="280"/>
      <c r="EJ66" s="280"/>
      <c r="EK66" s="280"/>
      <c r="EL66" s="280"/>
      <c r="EM66" s="280"/>
      <c r="EN66" s="280"/>
      <c r="EO66" s="280"/>
      <c r="EP66" s="280"/>
      <c r="EQ66" s="280"/>
      <c r="ER66" s="280"/>
      <c r="ES66" s="280"/>
      <c r="ET66" s="280"/>
      <c r="EU66" s="280"/>
      <c r="EV66" s="280"/>
      <c r="EW66" s="280"/>
      <c r="EX66" s="280"/>
      <c r="EY66" s="280"/>
      <c r="EZ66" s="280"/>
      <c r="FA66" s="280"/>
      <c r="FB66" s="280"/>
      <c r="FC66" s="280"/>
      <c r="FD66" s="280"/>
      <c r="FE66" s="280"/>
      <c r="FF66" s="280"/>
      <c r="FG66" s="280"/>
      <c r="FH66" s="280"/>
      <c r="FI66" s="280"/>
      <c r="FJ66" s="280"/>
      <c r="FK66" s="280"/>
      <c r="FL66" s="280"/>
      <c r="FM66" s="280"/>
      <c r="FN66" s="280"/>
      <c r="FO66" s="280"/>
      <c r="FP66" s="280"/>
      <c r="FQ66" s="280"/>
      <c r="FR66" s="280"/>
      <c r="FS66" s="280"/>
      <c r="FT66" s="280"/>
    </row>
    <row r="67" spans="1:176" s="34" customFormat="1">
      <c r="A67" s="617"/>
      <c r="B67" s="599"/>
      <c r="C67" s="620"/>
      <c r="D67" s="620"/>
      <c r="E67" s="390"/>
      <c r="F67" s="390"/>
      <c r="G67" s="390"/>
      <c r="H67" s="614"/>
      <c r="I67" s="608"/>
      <c r="J67" s="608"/>
      <c r="K67" s="611"/>
      <c r="L67" s="611"/>
      <c r="M67" s="614"/>
      <c r="N67" s="611"/>
      <c r="O67" s="667"/>
      <c r="P67" s="664"/>
      <c r="Q67" s="605"/>
      <c r="R67" s="624"/>
      <c r="S67" s="670"/>
      <c r="T67" s="673"/>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c r="BC67" s="280"/>
      <c r="BD67" s="280"/>
      <c r="BE67" s="280"/>
      <c r="BF67" s="280"/>
      <c r="BG67" s="280"/>
      <c r="BH67" s="280"/>
      <c r="BI67" s="280"/>
      <c r="BJ67" s="280"/>
      <c r="BK67" s="280"/>
      <c r="BL67" s="280"/>
      <c r="BM67" s="280"/>
      <c r="BN67" s="280"/>
      <c r="BO67" s="280"/>
      <c r="BP67" s="280"/>
      <c r="BQ67" s="280"/>
      <c r="BR67" s="280"/>
      <c r="BS67" s="280"/>
      <c r="BT67" s="280"/>
      <c r="BU67" s="280"/>
      <c r="BV67" s="280"/>
      <c r="BW67" s="280"/>
      <c r="BX67" s="280"/>
      <c r="BY67" s="280"/>
      <c r="BZ67" s="280"/>
      <c r="CA67" s="280"/>
      <c r="CB67" s="280"/>
      <c r="CC67" s="280"/>
      <c r="CD67" s="280"/>
      <c r="CE67" s="280"/>
      <c r="CF67" s="280"/>
      <c r="CG67" s="280"/>
      <c r="CH67" s="280"/>
      <c r="CI67" s="280"/>
      <c r="CJ67" s="280"/>
      <c r="CK67" s="280"/>
      <c r="CL67" s="280"/>
      <c r="CM67" s="280"/>
      <c r="CN67" s="280"/>
      <c r="CO67" s="280"/>
      <c r="CP67" s="280"/>
      <c r="CQ67" s="280"/>
      <c r="CR67" s="280"/>
      <c r="CS67" s="280"/>
      <c r="CT67" s="280"/>
      <c r="CU67" s="280"/>
      <c r="CV67" s="280"/>
      <c r="CW67" s="280"/>
      <c r="CX67" s="280"/>
      <c r="CY67" s="280"/>
      <c r="CZ67" s="280"/>
      <c r="DA67" s="280"/>
      <c r="DB67" s="280"/>
      <c r="DC67" s="280"/>
      <c r="DD67" s="280"/>
      <c r="DE67" s="280"/>
      <c r="DF67" s="280"/>
      <c r="DG67" s="280"/>
      <c r="DH67" s="280"/>
      <c r="DI67" s="280"/>
      <c r="DJ67" s="280"/>
      <c r="DK67" s="280"/>
      <c r="DL67" s="280"/>
      <c r="DM67" s="280"/>
      <c r="DN67" s="280"/>
      <c r="DO67" s="280"/>
      <c r="DP67" s="280"/>
      <c r="DQ67" s="280"/>
      <c r="DR67" s="280"/>
      <c r="DS67" s="280"/>
      <c r="DT67" s="280"/>
      <c r="DU67" s="280"/>
      <c r="DV67" s="280"/>
      <c r="DW67" s="280"/>
      <c r="DX67" s="280"/>
      <c r="DY67" s="280"/>
      <c r="DZ67" s="280"/>
      <c r="EA67" s="280"/>
      <c r="EB67" s="280"/>
      <c r="EC67" s="280"/>
      <c r="ED67" s="280"/>
      <c r="EE67" s="280"/>
      <c r="EF67" s="280"/>
      <c r="EG67" s="280"/>
      <c r="EH67" s="280"/>
      <c r="EI67" s="280"/>
      <c r="EJ67" s="280"/>
      <c r="EK67" s="280"/>
      <c r="EL67" s="280"/>
      <c r="EM67" s="280"/>
      <c r="EN67" s="280"/>
      <c r="EO67" s="280"/>
      <c r="EP67" s="280"/>
      <c r="EQ67" s="280"/>
      <c r="ER67" s="280"/>
      <c r="ES67" s="280"/>
      <c r="ET67" s="280"/>
      <c r="EU67" s="280"/>
      <c r="EV67" s="280"/>
      <c r="EW67" s="280"/>
      <c r="EX67" s="280"/>
      <c r="EY67" s="280"/>
      <c r="EZ67" s="280"/>
      <c r="FA67" s="280"/>
      <c r="FB67" s="280"/>
      <c r="FC67" s="280"/>
      <c r="FD67" s="280"/>
      <c r="FE67" s="280"/>
      <c r="FF67" s="280"/>
      <c r="FG67" s="280"/>
      <c r="FH67" s="280"/>
      <c r="FI67" s="280"/>
      <c r="FJ67" s="280"/>
      <c r="FK67" s="280"/>
      <c r="FL67" s="280"/>
      <c r="FM67" s="280"/>
      <c r="FN67" s="280"/>
      <c r="FO67" s="280"/>
      <c r="FP67" s="280"/>
      <c r="FQ67" s="280"/>
      <c r="FR67" s="280"/>
      <c r="FS67" s="280"/>
      <c r="FT67" s="280"/>
    </row>
    <row r="68" spans="1:176" s="34" customFormat="1">
      <c r="A68" s="617"/>
      <c r="B68" s="599"/>
      <c r="C68" s="620"/>
      <c r="D68" s="620"/>
      <c r="E68" s="390"/>
      <c r="F68" s="390"/>
      <c r="G68" s="390"/>
      <c r="H68" s="614"/>
      <c r="I68" s="608"/>
      <c r="J68" s="608"/>
      <c r="K68" s="611"/>
      <c r="L68" s="611"/>
      <c r="M68" s="614"/>
      <c r="N68" s="611"/>
      <c r="O68" s="667"/>
      <c r="P68" s="664"/>
      <c r="Q68" s="605"/>
      <c r="R68" s="624"/>
      <c r="S68" s="670"/>
      <c r="T68" s="673"/>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0"/>
      <c r="AZ68" s="280"/>
      <c r="BA68" s="280"/>
      <c r="BB68" s="280"/>
      <c r="BC68" s="280"/>
      <c r="BD68" s="280"/>
      <c r="BE68" s="280"/>
      <c r="BF68" s="280"/>
      <c r="BG68" s="280"/>
      <c r="BH68" s="280"/>
      <c r="BI68" s="280"/>
      <c r="BJ68" s="280"/>
      <c r="BK68" s="280"/>
      <c r="BL68" s="280"/>
      <c r="BM68" s="280"/>
      <c r="BN68" s="280"/>
      <c r="BO68" s="280"/>
      <c r="BP68" s="280"/>
      <c r="BQ68" s="280"/>
      <c r="BR68" s="280"/>
      <c r="BS68" s="280"/>
      <c r="BT68" s="280"/>
      <c r="BU68" s="280"/>
      <c r="BV68" s="280"/>
      <c r="BW68" s="280"/>
      <c r="BX68" s="280"/>
      <c r="BY68" s="280"/>
      <c r="BZ68" s="280"/>
      <c r="CA68" s="280"/>
      <c r="CB68" s="280"/>
      <c r="CC68" s="280"/>
      <c r="CD68" s="280"/>
      <c r="CE68" s="280"/>
      <c r="CF68" s="280"/>
      <c r="CG68" s="280"/>
      <c r="CH68" s="280"/>
      <c r="CI68" s="280"/>
      <c r="CJ68" s="280"/>
      <c r="CK68" s="280"/>
      <c r="CL68" s="280"/>
      <c r="CM68" s="280"/>
      <c r="CN68" s="280"/>
      <c r="CO68" s="280"/>
      <c r="CP68" s="280"/>
      <c r="CQ68" s="280"/>
      <c r="CR68" s="280"/>
      <c r="CS68" s="280"/>
      <c r="CT68" s="280"/>
      <c r="CU68" s="280"/>
      <c r="CV68" s="280"/>
      <c r="CW68" s="280"/>
      <c r="CX68" s="280"/>
      <c r="CY68" s="280"/>
      <c r="CZ68" s="280"/>
      <c r="DA68" s="280"/>
      <c r="DB68" s="280"/>
      <c r="DC68" s="280"/>
      <c r="DD68" s="280"/>
      <c r="DE68" s="280"/>
      <c r="DF68" s="280"/>
      <c r="DG68" s="280"/>
      <c r="DH68" s="280"/>
      <c r="DI68" s="280"/>
      <c r="DJ68" s="280"/>
      <c r="DK68" s="280"/>
      <c r="DL68" s="280"/>
      <c r="DM68" s="280"/>
      <c r="DN68" s="280"/>
      <c r="DO68" s="280"/>
      <c r="DP68" s="280"/>
      <c r="DQ68" s="280"/>
      <c r="DR68" s="280"/>
      <c r="DS68" s="280"/>
      <c r="DT68" s="280"/>
      <c r="DU68" s="280"/>
      <c r="DV68" s="280"/>
      <c r="DW68" s="280"/>
      <c r="DX68" s="280"/>
      <c r="DY68" s="280"/>
      <c r="DZ68" s="280"/>
      <c r="EA68" s="280"/>
      <c r="EB68" s="280"/>
      <c r="EC68" s="280"/>
      <c r="ED68" s="280"/>
      <c r="EE68" s="280"/>
      <c r="EF68" s="280"/>
      <c r="EG68" s="280"/>
      <c r="EH68" s="280"/>
      <c r="EI68" s="280"/>
      <c r="EJ68" s="280"/>
      <c r="EK68" s="280"/>
      <c r="EL68" s="280"/>
      <c r="EM68" s="280"/>
      <c r="EN68" s="280"/>
      <c r="EO68" s="280"/>
      <c r="EP68" s="280"/>
      <c r="EQ68" s="280"/>
      <c r="ER68" s="280"/>
      <c r="ES68" s="280"/>
      <c r="ET68" s="280"/>
      <c r="EU68" s="280"/>
      <c r="EV68" s="280"/>
      <c r="EW68" s="280"/>
      <c r="EX68" s="280"/>
      <c r="EY68" s="280"/>
      <c r="EZ68" s="280"/>
      <c r="FA68" s="280"/>
      <c r="FB68" s="280"/>
      <c r="FC68" s="280"/>
      <c r="FD68" s="280"/>
      <c r="FE68" s="280"/>
      <c r="FF68" s="280"/>
      <c r="FG68" s="280"/>
      <c r="FH68" s="280"/>
      <c r="FI68" s="280"/>
      <c r="FJ68" s="280"/>
      <c r="FK68" s="280"/>
      <c r="FL68" s="280"/>
      <c r="FM68" s="280"/>
      <c r="FN68" s="280"/>
      <c r="FO68" s="280"/>
      <c r="FP68" s="280"/>
      <c r="FQ68" s="280"/>
      <c r="FR68" s="280"/>
      <c r="FS68" s="280"/>
      <c r="FT68" s="280"/>
    </row>
    <row r="69" spans="1:176" s="34" customFormat="1" ht="15.75" thickBot="1">
      <c r="A69" s="618"/>
      <c r="B69" s="600"/>
      <c r="C69" s="621"/>
      <c r="D69" s="621"/>
      <c r="E69" s="622"/>
      <c r="F69" s="622"/>
      <c r="G69" s="622"/>
      <c r="H69" s="615"/>
      <c r="I69" s="609"/>
      <c r="J69" s="609"/>
      <c r="K69" s="612"/>
      <c r="L69" s="612"/>
      <c r="M69" s="615"/>
      <c r="N69" s="612"/>
      <c r="O69" s="668"/>
      <c r="P69" s="665"/>
      <c r="Q69" s="606"/>
      <c r="R69" s="625"/>
      <c r="S69" s="671"/>
      <c r="T69" s="674"/>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80"/>
      <c r="AR69" s="280"/>
      <c r="AS69" s="280"/>
      <c r="AT69" s="280"/>
      <c r="AU69" s="280"/>
      <c r="AV69" s="280"/>
      <c r="AW69" s="280"/>
      <c r="AX69" s="280"/>
      <c r="AY69" s="280"/>
      <c r="AZ69" s="280"/>
      <c r="BA69" s="280"/>
      <c r="BB69" s="280"/>
      <c r="BC69" s="280"/>
      <c r="BD69" s="280"/>
      <c r="BE69" s="280"/>
      <c r="BF69" s="280"/>
      <c r="BG69" s="280"/>
      <c r="BH69" s="280"/>
      <c r="BI69" s="280"/>
      <c r="BJ69" s="280"/>
      <c r="BK69" s="280"/>
      <c r="BL69" s="280"/>
      <c r="BM69" s="280"/>
      <c r="BN69" s="280"/>
      <c r="BO69" s="280"/>
      <c r="BP69" s="280"/>
      <c r="BQ69" s="280"/>
      <c r="BR69" s="280"/>
      <c r="BS69" s="280"/>
      <c r="BT69" s="280"/>
      <c r="BU69" s="280"/>
      <c r="BV69" s="280"/>
      <c r="BW69" s="280"/>
      <c r="BX69" s="280"/>
      <c r="BY69" s="280"/>
      <c r="BZ69" s="280"/>
      <c r="CA69" s="280"/>
      <c r="CB69" s="280"/>
      <c r="CC69" s="280"/>
      <c r="CD69" s="280"/>
      <c r="CE69" s="280"/>
      <c r="CF69" s="280"/>
      <c r="CG69" s="280"/>
      <c r="CH69" s="280"/>
      <c r="CI69" s="280"/>
      <c r="CJ69" s="280"/>
      <c r="CK69" s="280"/>
      <c r="CL69" s="280"/>
      <c r="CM69" s="280"/>
      <c r="CN69" s="280"/>
      <c r="CO69" s="280"/>
      <c r="CP69" s="280"/>
      <c r="CQ69" s="280"/>
      <c r="CR69" s="280"/>
      <c r="CS69" s="280"/>
      <c r="CT69" s="280"/>
      <c r="CU69" s="280"/>
      <c r="CV69" s="280"/>
      <c r="CW69" s="280"/>
      <c r="CX69" s="280"/>
      <c r="CY69" s="280"/>
      <c r="CZ69" s="280"/>
      <c r="DA69" s="280"/>
      <c r="DB69" s="280"/>
      <c r="DC69" s="280"/>
      <c r="DD69" s="280"/>
      <c r="DE69" s="280"/>
      <c r="DF69" s="280"/>
      <c r="DG69" s="280"/>
      <c r="DH69" s="280"/>
      <c r="DI69" s="280"/>
      <c r="DJ69" s="280"/>
      <c r="DK69" s="280"/>
      <c r="DL69" s="280"/>
      <c r="DM69" s="280"/>
      <c r="DN69" s="280"/>
      <c r="DO69" s="280"/>
      <c r="DP69" s="280"/>
      <c r="DQ69" s="280"/>
      <c r="DR69" s="280"/>
      <c r="DS69" s="280"/>
      <c r="DT69" s="280"/>
      <c r="DU69" s="280"/>
      <c r="DV69" s="280"/>
      <c r="DW69" s="280"/>
      <c r="DX69" s="280"/>
      <c r="DY69" s="280"/>
      <c r="DZ69" s="280"/>
      <c r="EA69" s="280"/>
      <c r="EB69" s="280"/>
      <c r="EC69" s="280"/>
      <c r="ED69" s="280"/>
      <c r="EE69" s="280"/>
      <c r="EF69" s="280"/>
      <c r="EG69" s="280"/>
      <c r="EH69" s="280"/>
      <c r="EI69" s="280"/>
      <c r="EJ69" s="280"/>
      <c r="EK69" s="280"/>
      <c r="EL69" s="280"/>
      <c r="EM69" s="280"/>
      <c r="EN69" s="280"/>
      <c r="EO69" s="280"/>
      <c r="EP69" s="280"/>
      <c r="EQ69" s="280"/>
      <c r="ER69" s="280"/>
      <c r="ES69" s="280"/>
      <c r="ET69" s="280"/>
      <c r="EU69" s="280"/>
      <c r="EV69" s="280"/>
      <c r="EW69" s="280"/>
      <c r="EX69" s="280"/>
      <c r="EY69" s="280"/>
      <c r="EZ69" s="280"/>
      <c r="FA69" s="280"/>
      <c r="FB69" s="280"/>
      <c r="FC69" s="280"/>
      <c r="FD69" s="280"/>
      <c r="FE69" s="280"/>
      <c r="FF69" s="280"/>
      <c r="FG69" s="280"/>
      <c r="FH69" s="280"/>
      <c r="FI69" s="280"/>
      <c r="FJ69" s="280"/>
      <c r="FK69" s="280"/>
      <c r="FL69" s="280"/>
      <c r="FM69" s="280"/>
      <c r="FN69" s="280"/>
      <c r="FO69" s="280"/>
      <c r="FP69" s="280"/>
      <c r="FQ69" s="280"/>
      <c r="FR69" s="280"/>
      <c r="FS69" s="280"/>
      <c r="FT69" s="280"/>
    </row>
    <row r="70" spans="1:176" s="34" customFormat="1">
      <c r="A70" s="283"/>
      <c r="B70" s="283"/>
      <c r="D70" s="283"/>
      <c r="E70" s="284"/>
      <c r="H70" s="285"/>
      <c r="I70" s="285"/>
      <c r="J70" s="286"/>
      <c r="K70" s="285"/>
      <c r="L70" s="285"/>
      <c r="M70" s="285"/>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0"/>
      <c r="AS70" s="280"/>
      <c r="AT70" s="280"/>
      <c r="AU70" s="280"/>
      <c r="AV70" s="280"/>
      <c r="AW70" s="280"/>
      <c r="AX70" s="280"/>
      <c r="AY70" s="280"/>
      <c r="AZ70" s="280"/>
      <c r="BA70" s="280"/>
      <c r="BB70" s="280"/>
      <c r="BC70" s="280"/>
      <c r="BD70" s="280"/>
      <c r="BE70" s="280"/>
      <c r="BF70" s="280"/>
      <c r="BG70" s="280"/>
      <c r="BH70" s="280"/>
      <c r="BI70" s="280"/>
      <c r="BJ70" s="280"/>
      <c r="BK70" s="280"/>
      <c r="BL70" s="280"/>
      <c r="BM70" s="280"/>
      <c r="BN70" s="280"/>
      <c r="BO70" s="280"/>
      <c r="BP70" s="280"/>
      <c r="BQ70" s="280"/>
      <c r="BR70" s="280"/>
      <c r="BS70" s="280"/>
      <c r="BT70" s="280"/>
      <c r="BU70" s="280"/>
      <c r="BV70" s="280"/>
      <c r="BW70" s="280"/>
      <c r="BX70" s="280"/>
      <c r="BY70" s="280"/>
      <c r="BZ70" s="280"/>
      <c r="CA70" s="280"/>
      <c r="CB70" s="280"/>
      <c r="CC70" s="280"/>
      <c r="CD70" s="280"/>
      <c r="CE70" s="280"/>
      <c r="CF70" s="280"/>
      <c r="CG70" s="280"/>
      <c r="CH70" s="280"/>
      <c r="CI70" s="280"/>
      <c r="CJ70" s="280"/>
      <c r="CK70" s="280"/>
      <c r="CL70" s="280"/>
      <c r="CM70" s="280"/>
      <c r="CN70" s="280"/>
      <c r="CO70" s="280"/>
      <c r="CP70" s="280"/>
      <c r="CQ70" s="280"/>
      <c r="CR70" s="280"/>
      <c r="CS70" s="280"/>
      <c r="CT70" s="280"/>
      <c r="CU70" s="280"/>
      <c r="CV70" s="280"/>
      <c r="CW70" s="280"/>
      <c r="CX70" s="280"/>
      <c r="CY70" s="280"/>
      <c r="CZ70" s="280"/>
      <c r="DA70" s="280"/>
      <c r="DB70" s="280"/>
      <c r="DC70" s="280"/>
      <c r="DD70" s="280"/>
      <c r="DE70" s="280"/>
      <c r="DF70" s="280"/>
      <c r="DG70" s="280"/>
      <c r="DH70" s="280"/>
      <c r="DI70" s="280"/>
      <c r="DJ70" s="280"/>
      <c r="DK70" s="280"/>
      <c r="DL70" s="280"/>
      <c r="DM70" s="280"/>
      <c r="DN70" s="280"/>
      <c r="DO70" s="280"/>
      <c r="DP70" s="280"/>
      <c r="DQ70" s="280"/>
      <c r="DR70" s="280"/>
      <c r="DS70" s="280"/>
      <c r="DT70" s="280"/>
      <c r="DU70" s="280"/>
      <c r="DV70" s="280"/>
      <c r="DW70" s="280"/>
      <c r="DX70" s="280"/>
      <c r="DY70" s="280"/>
      <c r="DZ70" s="280"/>
      <c r="EA70" s="280"/>
      <c r="EB70" s="280"/>
      <c r="EC70" s="280"/>
      <c r="ED70" s="280"/>
      <c r="EE70" s="280"/>
      <c r="EF70" s="280"/>
      <c r="EG70" s="280"/>
      <c r="EH70" s="280"/>
      <c r="EI70" s="280"/>
      <c r="EJ70" s="280"/>
      <c r="EK70" s="280"/>
      <c r="EL70" s="280"/>
      <c r="EM70" s="280"/>
      <c r="EN70" s="280"/>
      <c r="EO70" s="280"/>
      <c r="EP70" s="280"/>
      <c r="EQ70" s="280"/>
      <c r="ER70" s="280"/>
      <c r="ES70" s="280"/>
      <c r="ET70" s="280"/>
      <c r="EU70" s="280"/>
      <c r="EV70" s="280"/>
      <c r="EW70" s="280"/>
      <c r="EX70" s="280"/>
      <c r="EY70" s="280"/>
      <c r="EZ70" s="280"/>
      <c r="FA70" s="280"/>
      <c r="FB70" s="280"/>
      <c r="FC70" s="280"/>
      <c r="FD70" s="280"/>
      <c r="FE70" s="280"/>
      <c r="FF70" s="280"/>
      <c r="FG70" s="280"/>
      <c r="FH70" s="280"/>
      <c r="FI70" s="280"/>
      <c r="FJ70" s="280"/>
      <c r="FK70" s="280"/>
      <c r="FL70" s="280"/>
      <c r="FM70" s="280"/>
      <c r="FN70" s="280"/>
      <c r="FO70" s="280"/>
      <c r="FP70" s="280"/>
      <c r="FQ70" s="280"/>
      <c r="FR70" s="280"/>
      <c r="FS70" s="280"/>
      <c r="FT70" s="280"/>
    </row>
    <row r="71" spans="1:176" s="34" customFormat="1">
      <c r="A71" s="283"/>
      <c r="B71" s="283"/>
      <c r="D71" s="283"/>
      <c r="E71" s="284"/>
      <c r="H71" s="285"/>
      <c r="I71" s="285"/>
      <c r="J71" s="286"/>
      <c r="K71" s="285"/>
      <c r="L71" s="285"/>
      <c r="M71" s="285"/>
      <c r="U71" s="280"/>
      <c r="V71" s="280"/>
      <c r="W71" s="280"/>
      <c r="X71" s="280"/>
      <c r="Y71" s="280"/>
      <c r="Z71" s="280"/>
      <c r="AA71" s="280"/>
      <c r="AB71" s="280"/>
      <c r="AC71" s="280"/>
      <c r="AD71" s="280"/>
      <c r="AE71" s="280"/>
      <c r="AF71" s="280"/>
      <c r="AG71" s="280"/>
      <c r="AH71" s="280"/>
      <c r="AI71" s="280"/>
      <c r="AJ71" s="280"/>
      <c r="AK71" s="280"/>
      <c r="AL71" s="280"/>
      <c r="AM71" s="280"/>
      <c r="AN71" s="280"/>
      <c r="AO71" s="280"/>
      <c r="AP71" s="280"/>
      <c r="AQ71" s="280"/>
      <c r="AR71" s="280"/>
      <c r="AS71" s="280"/>
      <c r="AT71" s="280"/>
      <c r="AU71" s="280"/>
      <c r="AV71" s="280"/>
      <c r="AW71" s="280"/>
      <c r="AX71" s="280"/>
      <c r="AY71" s="280"/>
      <c r="AZ71" s="280"/>
      <c r="BA71" s="280"/>
      <c r="BB71" s="280"/>
      <c r="BC71" s="280"/>
      <c r="BD71" s="280"/>
      <c r="BE71" s="280"/>
      <c r="BF71" s="280"/>
      <c r="BG71" s="280"/>
      <c r="BH71" s="280"/>
      <c r="BI71" s="280"/>
      <c r="BJ71" s="280"/>
      <c r="BK71" s="280"/>
      <c r="BL71" s="280"/>
      <c r="BM71" s="280"/>
      <c r="BN71" s="280"/>
      <c r="BO71" s="280"/>
      <c r="BP71" s="280"/>
      <c r="BQ71" s="280"/>
      <c r="BR71" s="280"/>
      <c r="BS71" s="280"/>
      <c r="BT71" s="280"/>
      <c r="BU71" s="280"/>
      <c r="BV71" s="280"/>
      <c r="BW71" s="280"/>
      <c r="BX71" s="280"/>
      <c r="BY71" s="280"/>
      <c r="BZ71" s="280"/>
      <c r="CA71" s="280"/>
      <c r="CB71" s="280"/>
      <c r="CC71" s="280"/>
      <c r="CD71" s="280"/>
      <c r="CE71" s="280"/>
      <c r="CF71" s="280"/>
      <c r="CG71" s="280"/>
      <c r="CH71" s="280"/>
      <c r="CI71" s="280"/>
      <c r="CJ71" s="280"/>
      <c r="CK71" s="280"/>
      <c r="CL71" s="280"/>
      <c r="CM71" s="280"/>
      <c r="CN71" s="280"/>
      <c r="CO71" s="280"/>
      <c r="CP71" s="280"/>
      <c r="CQ71" s="280"/>
      <c r="CR71" s="280"/>
      <c r="CS71" s="280"/>
      <c r="CT71" s="280"/>
      <c r="CU71" s="280"/>
      <c r="CV71" s="280"/>
      <c r="CW71" s="280"/>
      <c r="CX71" s="280"/>
      <c r="CY71" s="280"/>
      <c r="CZ71" s="280"/>
      <c r="DA71" s="280"/>
      <c r="DB71" s="280"/>
      <c r="DC71" s="280"/>
      <c r="DD71" s="280"/>
      <c r="DE71" s="280"/>
      <c r="DF71" s="280"/>
      <c r="DG71" s="280"/>
      <c r="DH71" s="280"/>
      <c r="DI71" s="280"/>
      <c r="DJ71" s="280"/>
      <c r="DK71" s="280"/>
      <c r="DL71" s="280"/>
      <c r="DM71" s="280"/>
      <c r="DN71" s="280"/>
      <c r="DO71" s="280"/>
      <c r="DP71" s="280"/>
      <c r="DQ71" s="280"/>
      <c r="DR71" s="280"/>
      <c r="DS71" s="280"/>
      <c r="DT71" s="280"/>
      <c r="DU71" s="280"/>
      <c r="DV71" s="280"/>
      <c r="DW71" s="280"/>
      <c r="DX71" s="280"/>
      <c r="DY71" s="280"/>
      <c r="DZ71" s="280"/>
      <c r="EA71" s="280"/>
      <c r="EB71" s="280"/>
      <c r="EC71" s="280"/>
      <c r="ED71" s="280"/>
      <c r="EE71" s="280"/>
      <c r="EF71" s="280"/>
      <c r="EG71" s="280"/>
      <c r="EH71" s="280"/>
      <c r="EI71" s="280"/>
      <c r="EJ71" s="280"/>
      <c r="EK71" s="280"/>
      <c r="EL71" s="280"/>
      <c r="EM71" s="280"/>
      <c r="EN71" s="280"/>
      <c r="EO71" s="280"/>
      <c r="EP71" s="280"/>
      <c r="EQ71" s="280"/>
      <c r="ER71" s="280"/>
      <c r="ES71" s="280"/>
      <c r="ET71" s="280"/>
      <c r="EU71" s="280"/>
      <c r="EV71" s="280"/>
      <c r="EW71" s="280"/>
      <c r="EX71" s="280"/>
      <c r="EY71" s="280"/>
      <c r="EZ71" s="280"/>
      <c r="FA71" s="280"/>
      <c r="FB71" s="280"/>
      <c r="FC71" s="280"/>
      <c r="FD71" s="280"/>
      <c r="FE71" s="280"/>
      <c r="FF71" s="280"/>
      <c r="FG71" s="280"/>
      <c r="FH71" s="280"/>
      <c r="FI71" s="280"/>
      <c r="FJ71" s="280"/>
      <c r="FK71" s="280"/>
      <c r="FL71" s="280"/>
      <c r="FM71" s="280"/>
      <c r="FN71" s="280"/>
      <c r="FO71" s="280"/>
      <c r="FP71" s="280"/>
      <c r="FQ71" s="280"/>
      <c r="FR71" s="280"/>
      <c r="FS71" s="280"/>
      <c r="FT71" s="280"/>
    </row>
    <row r="72" spans="1:176" s="34" customFormat="1">
      <c r="A72" s="283"/>
      <c r="B72" s="283"/>
      <c r="D72" s="283"/>
      <c r="E72" s="284"/>
      <c r="H72" s="285"/>
      <c r="I72" s="285"/>
      <c r="J72" s="286"/>
      <c r="K72" s="285"/>
      <c r="L72" s="285"/>
      <c r="M72" s="285"/>
      <c r="U72" s="280"/>
      <c r="V72" s="280"/>
      <c r="W72" s="280"/>
      <c r="X72" s="280"/>
      <c r="Y72" s="280"/>
      <c r="Z72" s="280"/>
      <c r="AA72" s="280"/>
      <c r="AB72" s="280"/>
      <c r="AC72" s="280"/>
      <c r="AD72" s="280"/>
      <c r="AE72" s="280"/>
      <c r="AF72" s="280"/>
      <c r="AG72" s="280"/>
      <c r="AH72" s="280"/>
      <c r="AI72" s="280"/>
      <c r="AJ72" s="280"/>
      <c r="AK72" s="280"/>
      <c r="AL72" s="280"/>
      <c r="AM72" s="280"/>
      <c r="AN72" s="280"/>
      <c r="AO72" s="280"/>
      <c r="AP72" s="280"/>
      <c r="AQ72" s="280"/>
      <c r="AR72" s="280"/>
      <c r="AS72" s="280"/>
      <c r="AT72" s="280"/>
      <c r="AU72" s="280"/>
      <c r="AV72" s="280"/>
      <c r="AW72" s="280"/>
      <c r="AX72" s="280"/>
      <c r="AY72" s="280"/>
      <c r="AZ72" s="280"/>
      <c r="BA72" s="280"/>
      <c r="BB72" s="280"/>
      <c r="BC72" s="280"/>
      <c r="BD72" s="280"/>
      <c r="BE72" s="280"/>
      <c r="BF72" s="280"/>
      <c r="BG72" s="280"/>
      <c r="BH72" s="280"/>
      <c r="BI72" s="280"/>
      <c r="BJ72" s="280"/>
      <c r="BK72" s="280"/>
      <c r="BL72" s="280"/>
      <c r="BM72" s="280"/>
      <c r="BN72" s="280"/>
      <c r="BO72" s="280"/>
      <c r="BP72" s="280"/>
      <c r="BQ72" s="280"/>
      <c r="BR72" s="280"/>
      <c r="BS72" s="280"/>
      <c r="BT72" s="280"/>
      <c r="BU72" s="280"/>
      <c r="BV72" s="280"/>
      <c r="BW72" s="280"/>
      <c r="BX72" s="280"/>
      <c r="BY72" s="280"/>
      <c r="BZ72" s="280"/>
      <c r="CA72" s="280"/>
      <c r="CB72" s="280"/>
      <c r="CC72" s="280"/>
      <c r="CD72" s="280"/>
      <c r="CE72" s="280"/>
      <c r="CF72" s="280"/>
      <c r="CG72" s="280"/>
      <c r="CH72" s="280"/>
      <c r="CI72" s="280"/>
      <c r="CJ72" s="280"/>
      <c r="CK72" s="280"/>
      <c r="CL72" s="280"/>
      <c r="CM72" s="280"/>
      <c r="CN72" s="280"/>
      <c r="CO72" s="280"/>
      <c r="CP72" s="280"/>
      <c r="CQ72" s="280"/>
      <c r="CR72" s="280"/>
      <c r="CS72" s="280"/>
      <c r="CT72" s="280"/>
      <c r="CU72" s="280"/>
      <c r="CV72" s="280"/>
      <c r="CW72" s="280"/>
      <c r="CX72" s="280"/>
      <c r="CY72" s="280"/>
      <c r="CZ72" s="280"/>
      <c r="DA72" s="280"/>
      <c r="DB72" s="280"/>
      <c r="DC72" s="280"/>
      <c r="DD72" s="280"/>
      <c r="DE72" s="280"/>
      <c r="DF72" s="280"/>
      <c r="DG72" s="280"/>
      <c r="DH72" s="280"/>
      <c r="DI72" s="280"/>
      <c r="DJ72" s="280"/>
      <c r="DK72" s="280"/>
      <c r="DL72" s="280"/>
      <c r="DM72" s="280"/>
      <c r="DN72" s="280"/>
      <c r="DO72" s="280"/>
      <c r="DP72" s="280"/>
      <c r="DQ72" s="280"/>
      <c r="DR72" s="280"/>
      <c r="DS72" s="280"/>
      <c r="DT72" s="280"/>
      <c r="DU72" s="280"/>
      <c r="DV72" s="280"/>
      <c r="DW72" s="280"/>
      <c r="DX72" s="280"/>
      <c r="DY72" s="280"/>
      <c r="DZ72" s="280"/>
      <c r="EA72" s="280"/>
      <c r="EB72" s="280"/>
      <c r="EC72" s="280"/>
      <c r="ED72" s="280"/>
      <c r="EE72" s="280"/>
      <c r="EF72" s="280"/>
      <c r="EG72" s="280"/>
      <c r="EH72" s="280"/>
      <c r="EI72" s="280"/>
      <c r="EJ72" s="280"/>
      <c r="EK72" s="280"/>
      <c r="EL72" s="280"/>
      <c r="EM72" s="280"/>
      <c r="EN72" s="280"/>
      <c r="EO72" s="280"/>
      <c r="EP72" s="280"/>
      <c r="EQ72" s="280"/>
      <c r="ER72" s="280"/>
      <c r="ES72" s="280"/>
      <c r="ET72" s="280"/>
      <c r="EU72" s="280"/>
      <c r="EV72" s="280"/>
      <c r="EW72" s="280"/>
      <c r="EX72" s="280"/>
      <c r="EY72" s="280"/>
      <c r="EZ72" s="280"/>
      <c r="FA72" s="280"/>
      <c r="FB72" s="280"/>
      <c r="FC72" s="280"/>
      <c r="FD72" s="280"/>
      <c r="FE72" s="280"/>
      <c r="FF72" s="280"/>
      <c r="FG72" s="280"/>
      <c r="FH72" s="280"/>
      <c r="FI72" s="280"/>
      <c r="FJ72" s="280"/>
      <c r="FK72" s="280"/>
      <c r="FL72" s="280"/>
      <c r="FM72" s="280"/>
      <c r="FN72" s="280"/>
      <c r="FO72" s="280"/>
      <c r="FP72" s="280"/>
      <c r="FQ72" s="280"/>
      <c r="FR72" s="280"/>
      <c r="FS72" s="280"/>
      <c r="FT72" s="280"/>
    </row>
    <row r="73" spans="1:176" s="34" customFormat="1">
      <c r="A73" s="283"/>
      <c r="B73" s="283"/>
      <c r="D73" s="283"/>
      <c r="E73" s="284"/>
      <c r="H73" s="285"/>
      <c r="I73" s="285"/>
      <c r="J73" s="286"/>
      <c r="K73" s="285"/>
      <c r="L73" s="285"/>
      <c r="M73" s="285"/>
      <c r="U73" s="280"/>
      <c r="V73" s="280"/>
      <c r="W73" s="280"/>
      <c r="X73" s="280"/>
      <c r="Y73" s="280"/>
      <c r="Z73" s="280"/>
      <c r="AA73" s="280"/>
      <c r="AB73" s="280"/>
      <c r="AC73" s="280"/>
      <c r="AD73" s="280"/>
      <c r="AE73" s="280"/>
      <c r="AF73" s="280"/>
      <c r="AG73" s="280"/>
      <c r="AH73" s="280"/>
      <c r="AI73" s="280"/>
      <c r="AJ73" s="280"/>
      <c r="AK73" s="280"/>
      <c r="AL73" s="280"/>
      <c r="AM73" s="280"/>
      <c r="AN73" s="280"/>
      <c r="AO73" s="280"/>
      <c r="AP73" s="280"/>
      <c r="AQ73" s="280"/>
      <c r="AR73" s="280"/>
      <c r="AS73" s="280"/>
      <c r="AT73" s="280"/>
      <c r="AU73" s="280"/>
      <c r="AV73" s="280"/>
      <c r="AW73" s="280"/>
      <c r="AX73" s="280"/>
      <c r="AY73" s="280"/>
      <c r="AZ73" s="280"/>
      <c r="BA73" s="280"/>
      <c r="BB73" s="280"/>
      <c r="BC73" s="280"/>
      <c r="BD73" s="280"/>
      <c r="BE73" s="280"/>
      <c r="BF73" s="280"/>
      <c r="BG73" s="280"/>
      <c r="BH73" s="280"/>
      <c r="BI73" s="280"/>
      <c r="BJ73" s="280"/>
      <c r="BK73" s="280"/>
      <c r="BL73" s="280"/>
      <c r="BM73" s="280"/>
      <c r="BN73" s="280"/>
      <c r="BO73" s="280"/>
      <c r="BP73" s="280"/>
      <c r="BQ73" s="280"/>
      <c r="BR73" s="280"/>
      <c r="BS73" s="280"/>
      <c r="BT73" s="280"/>
      <c r="BU73" s="280"/>
      <c r="BV73" s="280"/>
      <c r="BW73" s="280"/>
      <c r="BX73" s="280"/>
      <c r="BY73" s="280"/>
      <c r="BZ73" s="280"/>
      <c r="CA73" s="280"/>
      <c r="CB73" s="280"/>
      <c r="CC73" s="280"/>
      <c r="CD73" s="280"/>
      <c r="CE73" s="280"/>
      <c r="CF73" s="280"/>
      <c r="CG73" s="280"/>
      <c r="CH73" s="280"/>
      <c r="CI73" s="280"/>
      <c r="CJ73" s="280"/>
      <c r="CK73" s="280"/>
      <c r="CL73" s="280"/>
      <c r="CM73" s="280"/>
      <c r="CN73" s="280"/>
      <c r="CO73" s="280"/>
      <c r="CP73" s="280"/>
      <c r="CQ73" s="280"/>
      <c r="CR73" s="280"/>
      <c r="CS73" s="280"/>
      <c r="CT73" s="280"/>
      <c r="CU73" s="280"/>
      <c r="CV73" s="280"/>
      <c r="CW73" s="280"/>
      <c r="CX73" s="280"/>
      <c r="CY73" s="280"/>
      <c r="CZ73" s="280"/>
      <c r="DA73" s="280"/>
      <c r="DB73" s="280"/>
      <c r="DC73" s="280"/>
      <c r="DD73" s="280"/>
      <c r="DE73" s="280"/>
      <c r="DF73" s="280"/>
      <c r="DG73" s="280"/>
      <c r="DH73" s="280"/>
      <c r="DI73" s="280"/>
      <c r="DJ73" s="280"/>
      <c r="DK73" s="280"/>
      <c r="DL73" s="280"/>
      <c r="DM73" s="280"/>
      <c r="DN73" s="280"/>
      <c r="DO73" s="280"/>
      <c r="DP73" s="280"/>
      <c r="DQ73" s="280"/>
      <c r="DR73" s="280"/>
      <c r="DS73" s="280"/>
      <c r="DT73" s="280"/>
      <c r="DU73" s="280"/>
      <c r="DV73" s="280"/>
      <c r="DW73" s="280"/>
      <c r="DX73" s="280"/>
      <c r="DY73" s="280"/>
      <c r="DZ73" s="280"/>
      <c r="EA73" s="280"/>
      <c r="EB73" s="280"/>
      <c r="EC73" s="280"/>
      <c r="ED73" s="280"/>
      <c r="EE73" s="280"/>
      <c r="EF73" s="280"/>
      <c r="EG73" s="280"/>
      <c r="EH73" s="280"/>
      <c r="EI73" s="280"/>
      <c r="EJ73" s="280"/>
      <c r="EK73" s="280"/>
      <c r="EL73" s="280"/>
      <c r="EM73" s="280"/>
      <c r="EN73" s="280"/>
      <c r="EO73" s="280"/>
      <c r="EP73" s="280"/>
      <c r="EQ73" s="280"/>
      <c r="ER73" s="280"/>
      <c r="ES73" s="280"/>
      <c r="ET73" s="280"/>
      <c r="EU73" s="280"/>
      <c r="EV73" s="280"/>
      <c r="EW73" s="280"/>
      <c r="EX73" s="280"/>
      <c r="EY73" s="280"/>
      <c r="EZ73" s="280"/>
      <c r="FA73" s="280"/>
      <c r="FB73" s="280"/>
      <c r="FC73" s="280"/>
      <c r="FD73" s="280"/>
      <c r="FE73" s="280"/>
      <c r="FF73" s="280"/>
      <c r="FG73" s="280"/>
      <c r="FH73" s="280"/>
      <c r="FI73" s="280"/>
      <c r="FJ73" s="280"/>
      <c r="FK73" s="280"/>
      <c r="FL73" s="280"/>
      <c r="FM73" s="280"/>
      <c r="FN73" s="280"/>
      <c r="FO73" s="280"/>
      <c r="FP73" s="280"/>
      <c r="FQ73" s="280"/>
      <c r="FR73" s="280"/>
      <c r="FS73" s="280"/>
      <c r="FT73" s="280"/>
    </row>
    <row r="74" spans="1:176" s="34" customFormat="1">
      <c r="A74" s="283"/>
      <c r="B74" s="283"/>
      <c r="D74" s="283"/>
      <c r="E74" s="284"/>
      <c r="H74" s="285"/>
      <c r="I74" s="285"/>
      <c r="J74" s="286"/>
      <c r="K74" s="285"/>
      <c r="L74" s="285"/>
      <c r="M74" s="285"/>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c r="AV74" s="280"/>
      <c r="AW74" s="280"/>
      <c r="AX74" s="280"/>
      <c r="AY74" s="280"/>
      <c r="AZ74" s="280"/>
      <c r="BA74" s="280"/>
      <c r="BB74" s="280"/>
      <c r="BC74" s="280"/>
      <c r="BD74" s="280"/>
      <c r="BE74" s="280"/>
      <c r="BF74" s="280"/>
      <c r="BG74" s="280"/>
      <c r="BH74" s="280"/>
      <c r="BI74" s="280"/>
      <c r="BJ74" s="280"/>
      <c r="BK74" s="280"/>
      <c r="BL74" s="280"/>
      <c r="BM74" s="280"/>
      <c r="BN74" s="280"/>
      <c r="BO74" s="280"/>
      <c r="BP74" s="280"/>
      <c r="BQ74" s="280"/>
      <c r="BR74" s="280"/>
      <c r="BS74" s="280"/>
      <c r="BT74" s="280"/>
      <c r="BU74" s="280"/>
      <c r="BV74" s="280"/>
      <c r="BW74" s="280"/>
      <c r="BX74" s="280"/>
      <c r="BY74" s="280"/>
      <c r="BZ74" s="280"/>
      <c r="CA74" s="280"/>
      <c r="CB74" s="280"/>
      <c r="CC74" s="280"/>
      <c r="CD74" s="280"/>
      <c r="CE74" s="280"/>
      <c r="CF74" s="280"/>
      <c r="CG74" s="280"/>
      <c r="CH74" s="280"/>
      <c r="CI74" s="280"/>
      <c r="CJ74" s="280"/>
      <c r="CK74" s="280"/>
      <c r="CL74" s="280"/>
      <c r="CM74" s="280"/>
      <c r="CN74" s="280"/>
      <c r="CO74" s="280"/>
      <c r="CP74" s="280"/>
      <c r="CQ74" s="280"/>
      <c r="CR74" s="280"/>
      <c r="CS74" s="280"/>
      <c r="CT74" s="280"/>
      <c r="CU74" s="280"/>
      <c r="CV74" s="280"/>
      <c r="CW74" s="280"/>
      <c r="CX74" s="280"/>
      <c r="CY74" s="280"/>
      <c r="CZ74" s="280"/>
      <c r="DA74" s="280"/>
      <c r="DB74" s="280"/>
      <c r="DC74" s="280"/>
      <c r="DD74" s="280"/>
      <c r="DE74" s="280"/>
      <c r="DF74" s="280"/>
      <c r="DG74" s="280"/>
      <c r="DH74" s="280"/>
      <c r="DI74" s="280"/>
      <c r="DJ74" s="280"/>
      <c r="DK74" s="280"/>
      <c r="DL74" s="280"/>
      <c r="DM74" s="280"/>
      <c r="DN74" s="280"/>
      <c r="DO74" s="280"/>
      <c r="DP74" s="280"/>
      <c r="DQ74" s="280"/>
      <c r="DR74" s="280"/>
      <c r="DS74" s="280"/>
      <c r="DT74" s="280"/>
      <c r="DU74" s="280"/>
      <c r="DV74" s="280"/>
      <c r="DW74" s="280"/>
      <c r="DX74" s="280"/>
      <c r="DY74" s="280"/>
      <c r="DZ74" s="280"/>
      <c r="EA74" s="280"/>
      <c r="EB74" s="280"/>
      <c r="EC74" s="280"/>
      <c r="ED74" s="280"/>
      <c r="EE74" s="280"/>
      <c r="EF74" s="280"/>
      <c r="EG74" s="280"/>
      <c r="EH74" s="280"/>
      <c r="EI74" s="280"/>
      <c r="EJ74" s="280"/>
      <c r="EK74" s="280"/>
      <c r="EL74" s="280"/>
      <c r="EM74" s="280"/>
      <c r="EN74" s="280"/>
      <c r="EO74" s="280"/>
      <c r="EP74" s="280"/>
      <c r="EQ74" s="280"/>
      <c r="ER74" s="280"/>
      <c r="ES74" s="280"/>
      <c r="ET74" s="280"/>
      <c r="EU74" s="280"/>
      <c r="EV74" s="280"/>
      <c r="EW74" s="280"/>
      <c r="EX74" s="280"/>
      <c r="EY74" s="280"/>
      <c r="EZ74" s="280"/>
      <c r="FA74" s="280"/>
      <c r="FB74" s="280"/>
      <c r="FC74" s="280"/>
      <c r="FD74" s="280"/>
      <c r="FE74" s="280"/>
      <c r="FF74" s="280"/>
      <c r="FG74" s="280"/>
      <c r="FH74" s="280"/>
      <c r="FI74" s="280"/>
      <c r="FJ74" s="280"/>
      <c r="FK74" s="280"/>
      <c r="FL74" s="280"/>
      <c r="FM74" s="280"/>
      <c r="FN74" s="280"/>
      <c r="FO74" s="280"/>
      <c r="FP74" s="280"/>
      <c r="FQ74" s="280"/>
      <c r="FR74" s="280"/>
      <c r="FS74" s="280"/>
      <c r="FT74" s="280"/>
    </row>
    <row r="75" spans="1:176" s="34" customFormat="1">
      <c r="A75" s="283"/>
      <c r="B75" s="283"/>
      <c r="D75" s="283"/>
      <c r="E75" s="284"/>
      <c r="H75" s="285"/>
      <c r="I75" s="285"/>
      <c r="J75" s="286"/>
      <c r="K75" s="285"/>
      <c r="L75" s="285"/>
      <c r="M75" s="285"/>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80"/>
      <c r="AR75" s="280"/>
      <c r="AS75" s="280"/>
      <c r="AT75" s="280"/>
      <c r="AU75" s="280"/>
      <c r="AV75" s="280"/>
      <c r="AW75" s="280"/>
      <c r="AX75" s="280"/>
      <c r="AY75" s="280"/>
      <c r="AZ75" s="280"/>
      <c r="BA75" s="280"/>
      <c r="BB75" s="280"/>
      <c r="BC75" s="280"/>
      <c r="BD75" s="280"/>
      <c r="BE75" s="280"/>
      <c r="BF75" s="280"/>
      <c r="BG75" s="280"/>
      <c r="BH75" s="280"/>
      <c r="BI75" s="280"/>
      <c r="BJ75" s="280"/>
      <c r="BK75" s="280"/>
      <c r="BL75" s="280"/>
      <c r="BM75" s="280"/>
      <c r="BN75" s="280"/>
      <c r="BO75" s="280"/>
      <c r="BP75" s="280"/>
      <c r="BQ75" s="280"/>
      <c r="BR75" s="280"/>
      <c r="BS75" s="280"/>
      <c r="BT75" s="280"/>
      <c r="BU75" s="280"/>
      <c r="BV75" s="280"/>
      <c r="BW75" s="280"/>
      <c r="BX75" s="280"/>
      <c r="BY75" s="280"/>
      <c r="BZ75" s="280"/>
      <c r="CA75" s="280"/>
      <c r="CB75" s="280"/>
      <c r="CC75" s="280"/>
      <c r="CD75" s="280"/>
      <c r="CE75" s="280"/>
      <c r="CF75" s="280"/>
      <c r="CG75" s="280"/>
      <c r="CH75" s="280"/>
      <c r="CI75" s="280"/>
      <c r="CJ75" s="280"/>
      <c r="CK75" s="280"/>
      <c r="CL75" s="280"/>
      <c r="CM75" s="280"/>
      <c r="CN75" s="280"/>
      <c r="CO75" s="280"/>
      <c r="CP75" s="280"/>
      <c r="CQ75" s="280"/>
      <c r="CR75" s="280"/>
      <c r="CS75" s="280"/>
      <c r="CT75" s="280"/>
      <c r="CU75" s="280"/>
      <c r="CV75" s="280"/>
      <c r="CW75" s="280"/>
      <c r="CX75" s="280"/>
      <c r="CY75" s="280"/>
      <c r="CZ75" s="280"/>
      <c r="DA75" s="280"/>
      <c r="DB75" s="280"/>
      <c r="DC75" s="280"/>
      <c r="DD75" s="280"/>
      <c r="DE75" s="280"/>
      <c r="DF75" s="280"/>
      <c r="DG75" s="280"/>
      <c r="DH75" s="280"/>
      <c r="DI75" s="280"/>
      <c r="DJ75" s="280"/>
      <c r="DK75" s="280"/>
      <c r="DL75" s="280"/>
      <c r="DM75" s="280"/>
      <c r="DN75" s="280"/>
      <c r="DO75" s="280"/>
      <c r="DP75" s="280"/>
      <c r="DQ75" s="280"/>
      <c r="DR75" s="280"/>
      <c r="DS75" s="280"/>
      <c r="DT75" s="280"/>
      <c r="DU75" s="280"/>
      <c r="DV75" s="280"/>
      <c r="DW75" s="280"/>
      <c r="DX75" s="280"/>
      <c r="DY75" s="280"/>
      <c r="DZ75" s="280"/>
      <c r="EA75" s="280"/>
      <c r="EB75" s="280"/>
      <c r="EC75" s="280"/>
      <c r="ED75" s="280"/>
      <c r="EE75" s="280"/>
      <c r="EF75" s="280"/>
      <c r="EG75" s="280"/>
      <c r="EH75" s="280"/>
      <c r="EI75" s="280"/>
      <c r="EJ75" s="280"/>
      <c r="EK75" s="280"/>
      <c r="EL75" s="280"/>
      <c r="EM75" s="280"/>
      <c r="EN75" s="280"/>
      <c r="EO75" s="280"/>
      <c r="EP75" s="280"/>
      <c r="EQ75" s="280"/>
      <c r="ER75" s="280"/>
      <c r="ES75" s="280"/>
      <c r="ET75" s="280"/>
      <c r="EU75" s="280"/>
      <c r="EV75" s="280"/>
      <c r="EW75" s="280"/>
      <c r="EX75" s="280"/>
      <c r="EY75" s="280"/>
      <c r="EZ75" s="280"/>
      <c r="FA75" s="280"/>
      <c r="FB75" s="280"/>
      <c r="FC75" s="280"/>
      <c r="FD75" s="280"/>
      <c r="FE75" s="280"/>
      <c r="FF75" s="280"/>
      <c r="FG75" s="280"/>
      <c r="FH75" s="280"/>
      <c r="FI75" s="280"/>
      <c r="FJ75" s="280"/>
      <c r="FK75" s="280"/>
      <c r="FL75" s="280"/>
      <c r="FM75" s="280"/>
      <c r="FN75" s="280"/>
      <c r="FO75" s="280"/>
      <c r="FP75" s="280"/>
      <c r="FQ75" s="280"/>
      <c r="FR75" s="280"/>
      <c r="FS75" s="280"/>
      <c r="FT75" s="280"/>
    </row>
    <row r="76" spans="1:176" s="34" customFormat="1">
      <c r="A76" s="283"/>
      <c r="B76" s="283"/>
      <c r="D76" s="283"/>
      <c r="E76" s="284"/>
      <c r="H76" s="285"/>
      <c r="I76" s="285"/>
      <c r="J76" s="286"/>
      <c r="K76" s="285"/>
      <c r="L76" s="285"/>
      <c r="M76" s="285"/>
      <c r="U76" s="280"/>
      <c r="V76" s="280"/>
      <c r="W76" s="280"/>
      <c r="X76" s="280"/>
      <c r="Y76" s="280"/>
      <c r="Z76" s="280"/>
      <c r="AA76" s="280"/>
      <c r="AB76" s="280"/>
      <c r="AC76" s="280"/>
      <c r="AD76" s="280"/>
      <c r="AE76" s="280"/>
      <c r="AF76" s="280"/>
      <c r="AG76" s="280"/>
      <c r="AH76" s="280"/>
      <c r="AI76" s="280"/>
      <c r="AJ76" s="280"/>
      <c r="AK76" s="280"/>
      <c r="AL76" s="280"/>
      <c r="AM76" s="280"/>
      <c r="AN76" s="280"/>
      <c r="AO76" s="280"/>
      <c r="AP76" s="280"/>
      <c r="AQ76" s="280"/>
      <c r="AR76" s="280"/>
      <c r="AS76" s="280"/>
      <c r="AT76" s="280"/>
      <c r="AU76" s="280"/>
      <c r="AV76" s="280"/>
      <c r="AW76" s="280"/>
      <c r="AX76" s="280"/>
      <c r="AY76" s="280"/>
      <c r="AZ76" s="280"/>
      <c r="BA76" s="280"/>
      <c r="BB76" s="280"/>
      <c r="BC76" s="280"/>
      <c r="BD76" s="280"/>
      <c r="BE76" s="280"/>
      <c r="BF76" s="280"/>
      <c r="BG76" s="280"/>
      <c r="BH76" s="280"/>
      <c r="BI76" s="280"/>
      <c r="BJ76" s="280"/>
      <c r="BK76" s="280"/>
      <c r="BL76" s="280"/>
      <c r="BM76" s="280"/>
      <c r="BN76" s="280"/>
      <c r="BO76" s="280"/>
      <c r="BP76" s="280"/>
      <c r="BQ76" s="280"/>
      <c r="BR76" s="280"/>
      <c r="BS76" s="280"/>
      <c r="BT76" s="280"/>
      <c r="BU76" s="280"/>
      <c r="BV76" s="280"/>
      <c r="BW76" s="280"/>
      <c r="BX76" s="280"/>
      <c r="BY76" s="280"/>
      <c r="BZ76" s="280"/>
      <c r="CA76" s="280"/>
      <c r="CB76" s="280"/>
      <c r="CC76" s="280"/>
      <c r="CD76" s="280"/>
      <c r="CE76" s="280"/>
      <c r="CF76" s="280"/>
      <c r="CG76" s="280"/>
      <c r="CH76" s="280"/>
      <c r="CI76" s="280"/>
      <c r="CJ76" s="280"/>
      <c r="CK76" s="280"/>
      <c r="CL76" s="280"/>
      <c r="CM76" s="280"/>
      <c r="CN76" s="280"/>
      <c r="CO76" s="280"/>
      <c r="CP76" s="280"/>
      <c r="CQ76" s="280"/>
      <c r="CR76" s="280"/>
      <c r="CS76" s="280"/>
      <c r="CT76" s="280"/>
      <c r="CU76" s="280"/>
      <c r="CV76" s="280"/>
      <c r="CW76" s="280"/>
      <c r="CX76" s="280"/>
      <c r="CY76" s="280"/>
      <c r="CZ76" s="280"/>
      <c r="DA76" s="280"/>
      <c r="DB76" s="280"/>
      <c r="DC76" s="280"/>
      <c r="DD76" s="280"/>
      <c r="DE76" s="280"/>
      <c r="DF76" s="280"/>
      <c r="DG76" s="280"/>
      <c r="DH76" s="280"/>
      <c r="DI76" s="280"/>
      <c r="DJ76" s="280"/>
      <c r="DK76" s="280"/>
      <c r="DL76" s="280"/>
      <c r="DM76" s="280"/>
      <c r="DN76" s="280"/>
      <c r="DO76" s="280"/>
      <c r="DP76" s="280"/>
      <c r="DQ76" s="280"/>
      <c r="DR76" s="280"/>
      <c r="DS76" s="280"/>
      <c r="DT76" s="280"/>
      <c r="DU76" s="280"/>
      <c r="DV76" s="280"/>
      <c r="DW76" s="280"/>
      <c r="DX76" s="280"/>
      <c r="DY76" s="280"/>
      <c r="DZ76" s="280"/>
      <c r="EA76" s="280"/>
      <c r="EB76" s="280"/>
      <c r="EC76" s="280"/>
      <c r="ED76" s="280"/>
      <c r="EE76" s="280"/>
      <c r="EF76" s="280"/>
      <c r="EG76" s="280"/>
      <c r="EH76" s="280"/>
      <c r="EI76" s="280"/>
      <c r="EJ76" s="280"/>
      <c r="EK76" s="280"/>
      <c r="EL76" s="280"/>
      <c r="EM76" s="280"/>
      <c r="EN76" s="280"/>
      <c r="EO76" s="280"/>
      <c r="EP76" s="280"/>
      <c r="EQ76" s="280"/>
      <c r="ER76" s="280"/>
      <c r="ES76" s="280"/>
      <c r="ET76" s="280"/>
      <c r="EU76" s="280"/>
      <c r="EV76" s="280"/>
      <c r="EW76" s="280"/>
      <c r="EX76" s="280"/>
      <c r="EY76" s="280"/>
      <c r="EZ76" s="280"/>
      <c r="FA76" s="280"/>
      <c r="FB76" s="280"/>
      <c r="FC76" s="280"/>
      <c r="FD76" s="280"/>
      <c r="FE76" s="280"/>
      <c r="FF76" s="280"/>
      <c r="FG76" s="280"/>
      <c r="FH76" s="280"/>
      <c r="FI76" s="280"/>
      <c r="FJ76" s="280"/>
      <c r="FK76" s="280"/>
      <c r="FL76" s="280"/>
      <c r="FM76" s="280"/>
      <c r="FN76" s="280"/>
      <c r="FO76" s="280"/>
      <c r="FP76" s="280"/>
      <c r="FQ76" s="280"/>
      <c r="FR76" s="280"/>
      <c r="FS76" s="280"/>
      <c r="FT76" s="280"/>
    </row>
    <row r="77" spans="1:176" s="34" customFormat="1">
      <c r="A77" s="283"/>
      <c r="B77" s="283"/>
      <c r="D77" s="283"/>
      <c r="E77" s="284"/>
      <c r="H77" s="285"/>
      <c r="I77" s="285"/>
      <c r="J77" s="286"/>
      <c r="K77" s="285"/>
      <c r="L77" s="285"/>
      <c r="M77" s="285"/>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80"/>
      <c r="AZ77" s="280"/>
      <c r="BA77" s="280"/>
      <c r="BB77" s="280"/>
      <c r="BC77" s="280"/>
      <c r="BD77" s="280"/>
      <c r="BE77" s="280"/>
      <c r="BF77" s="280"/>
      <c r="BG77" s="280"/>
      <c r="BH77" s="280"/>
      <c r="BI77" s="280"/>
      <c r="BJ77" s="280"/>
      <c r="BK77" s="280"/>
      <c r="BL77" s="280"/>
      <c r="BM77" s="280"/>
      <c r="BN77" s="280"/>
      <c r="BO77" s="280"/>
      <c r="BP77" s="280"/>
      <c r="BQ77" s="280"/>
      <c r="BR77" s="280"/>
      <c r="BS77" s="280"/>
      <c r="BT77" s="280"/>
      <c r="BU77" s="280"/>
      <c r="BV77" s="280"/>
      <c r="BW77" s="280"/>
      <c r="BX77" s="280"/>
      <c r="BY77" s="280"/>
      <c r="BZ77" s="280"/>
      <c r="CA77" s="280"/>
      <c r="CB77" s="280"/>
      <c r="CC77" s="280"/>
      <c r="CD77" s="280"/>
      <c r="CE77" s="280"/>
      <c r="CF77" s="280"/>
      <c r="CG77" s="280"/>
      <c r="CH77" s="280"/>
      <c r="CI77" s="280"/>
      <c r="CJ77" s="280"/>
      <c r="CK77" s="280"/>
      <c r="CL77" s="280"/>
      <c r="CM77" s="280"/>
      <c r="CN77" s="280"/>
      <c r="CO77" s="280"/>
      <c r="CP77" s="280"/>
      <c r="CQ77" s="280"/>
      <c r="CR77" s="280"/>
      <c r="CS77" s="280"/>
      <c r="CT77" s="280"/>
      <c r="CU77" s="280"/>
      <c r="CV77" s="280"/>
      <c r="CW77" s="280"/>
      <c r="CX77" s="280"/>
      <c r="CY77" s="280"/>
      <c r="CZ77" s="280"/>
      <c r="DA77" s="280"/>
      <c r="DB77" s="280"/>
      <c r="DC77" s="280"/>
      <c r="DD77" s="280"/>
      <c r="DE77" s="280"/>
      <c r="DF77" s="280"/>
      <c r="DG77" s="280"/>
      <c r="DH77" s="280"/>
      <c r="DI77" s="280"/>
      <c r="DJ77" s="280"/>
      <c r="DK77" s="280"/>
      <c r="DL77" s="280"/>
      <c r="DM77" s="280"/>
      <c r="DN77" s="280"/>
      <c r="DO77" s="280"/>
      <c r="DP77" s="280"/>
      <c r="DQ77" s="280"/>
      <c r="DR77" s="280"/>
      <c r="DS77" s="280"/>
      <c r="DT77" s="280"/>
      <c r="DU77" s="280"/>
      <c r="DV77" s="280"/>
      <c r="DW77" s="280"/>
      <c r="DX77" s="280"/>
      <c r="DY77" s="280"/>
      <c r="DZ77" s="280"/>
      <c r="EA77" s="280"/>
      <c r="EB77" s="280"/>
      <c r="EC77" s="280"/>
      <c r="ED77" s="280"/>
      <c r="EE77" s="280"/>
      <c r="EF77" s="280"/>
      <c r="EG77" s="280"/>
      <c r="EH77" s="280"/>
      <c r="EI77" s="280"/>
      <c r="EJ77" s="280"/>
      <c r="EK77" s="280"/>
      <c r="EL77" s="280"/>
      <c r="EM77" s="280"/>
      <c r="EN77" s="280"/>
      <c r="EO77" s="280"/>
      <c r="EP77" s="280"/>
      <c r="EQ77" s="280"/>
      <c r="ER77" s="280"/>
      <c r="ES77" s="280"/>
      <c r="ET77" s="280"/>
      <c r="EU77" s="280"/>
      <c r="EV77" s="280"/>
      <c r="EW77" s="280"/>
      <c r="EX77" s="280"/>
      <c r="EY77" s="280"/>
      <c r="EZ77" s="280"/>
      <c r="FA77" s="280"/>
      <c r="FB77" s="280"/>
      <c r="FC77" s="280"/>
      <c r="FD77" s="280"/>
      <c r="FE77" s="280"/>
      <c r="FF77" s="280"/>
      <c r="FG77" s="280"/>
      <c r="FH77" s="280"/>
      <c r="FI77" s="280"/>
      <c r="FJ77" s="280"/>
      <c r="FK77" s="280"/>
      <c r="FL77" s="280"/>
      <c r="FM77" s="280"/>
      <c r="FN77" s="280"/>
      <c r="FO77" s="280"/>
      <c r="FP77" s="280"/>
      <c r="FQ77" s="280"/>
      <c r="FR77" s="280"/>
      <c r="FS77" s="280"/>
      <c r="FT77" s="280"/>
    </row>
    <row r="78" spans="1:176" s="34" customFormat="1">
      <c r="A78" s="283"/>
      <c r="B78" s="283"/>
      <c r="D78" s="283"/>
      <c r="E78" s="284"/>
      <c r="H78" s="285"/>
      <c r="I78" s="285"/>
      <c r="J78" s="286"/>
      <c r="K78" s="285"/>
      <c r="L78" s="285"/>
      <c r="M78" s="285"/>
      <c r="U78" s="280"/>
      <c r="V78" s="280"/>
      <c r="W78" s="280"/>
      <c r="X78" s="280"/>
      <c r="Y78" s="280"/>
      <c r="Z78" s="280"/>
      <c r="AA78" s="280"/>
      <c r="AB78" s="280"/>
      <c r="AC78" s="280"/>
      <c r="AD78" s="280"/>
      <c r="AE78" s="280"/>
      <c r="AF78" s="280"/>
      <c r="AG78" s="280"/>
      <c r="AH78" s="280"/>
      <c r="AI78" s="280"/>
      <c r="AJ78" s="280"/>
      <c r="AK78" s="280"/>
      <c r="AL78" s="280"/>
      <c r="AM78" s="280"/>
      <c r="AN78" s="280"/>
      <c r="AO78" s="280"/>
      <c r="AP78" s="280"/>
      <c r="AQ78" s="280"/>
      <c r="AR78" s="280"/>
      <c r="AS78" s="280"/>
      <c r="AT78" s="280"/>
      <c r="AU78" s="280"/>
      <c r="AV78" s="280"/>
      <c r="AW78" s="280"/>
      <c r="AX78" s="280"/>
      <c r="AY78" s="280"/>
      <c r="AZ78" s="280"/>
      <c r="BA78" s="280"/>
      <c r="BB78" s="280"/>
      <c r="BC78" s="280"/>
      <c r="BD78" s="280"/>
      <c r="BE78" s="280"/>
      <c r="BF78" s="280"/>
      <c r="BG78" s="280"/>
      <c r="BH78" s="280"/>
      <c r="BI78" s="280"/>
      <c r="BJ78" s="280"/>
      <c r="BK78" s="280"/>
      <c r="BL78" s="280"/>
      <c r="BM78" s="280"/>
      <c r="BN78" s="280"/>
      <c r="BO78" s="280"/>
      <c r="BP78" s="280"/>
      <c r="BQ78" s="280"/>
      <c r="BR78" s="280"/>
      <c r="BS78" s="280"/>
      <c r="BT78" s="280"/>
      <c r="BU78" s="280"/>
      <c r="BV78" s="280"/>
      <c r="BW78" s="280"/>
      <c r="BX78" s="280"/>
      <c r="BY78" s="280"/>
      <c r="BZ78" s="280"/>
      <c r="CA78" s="280"/>
      <c r="CB78" s="280"/>
      <c r="CC78" s="280"/>
      <c r="CD78" s="280"/>
      <c r="CE78" s="280"/>
      <c r="CF78" s="280"/>
      <c r="CG78" s="280"/>
      <c r="CH78" s="280"/>
      <c r="CI78" s="280"/>
      <c r="CJ78" s="280"/>
      <c r="CK78" s="280"/>
      <c r="CL78" s="280"/>
      <c r="CM78" s="280"/>
      <c r="CN78" s="280"/>
      <c r="CO78" s="280"/>
      <c r="CP78" s="280"/>
      <c r="CQ78" s="280"/>
      <c r="CR78" s="280"/>
      <c r="CS78" s="280"/>
      <c r="CT78" s="280"/>
      <c r="CU78" s="280"/>
      <c r="CV78" s="280"/>
      <c r="CW78" s="280"/>
      <c r="CX78" s="280"/>
      <c r="CY78" s="280"/>
      <c r="CZ78" s="280"/>
      <c r="DA78" s="280"/>
      <c r="DB78" s="280"/>
      <c r="DC78" s="280"/>
      <c r="DD78" s="280"/>
      <c r="DE78" s="280"/>
      <c r="DF78" s="280"/>
      <c r="DG78" s="280"/>
      <c r="DH78" s="280"/>
      <c r="DI78" s="280"/>
      <c r="DJ78" s="280"/>
      <c r="DK78" s="280"/>
      <c r="DL78" s="280"/>
      <c r="DM78" s="280"/>
      <c r="DN78" s="280"/>
      <c r="DO78" s="280"/>
      <c r="DP78" s="280"/>
      <c r="DQ78" s="280"/>
      <c r="DR78" s="280"/>
      <c r="DS78" s="280"/>
      <c r="DT78" s="280"/>
      <c r="DU78" s="280"/>
      <c r="DV78" s="280"/>
      <c r="DW78" s="280"/>
      <c r="DX78" s="280"/>
      <c r="DY78" s="280"/>
      <c r="DZ78" s="280"/>
      <c r="EA78" s="280"/>
      <c r="EB78" s="280"/>
      <c r="EC78" s="280"/>
      <c r="ED78" s="280"/>
      <c r="EE78" s="280"/>
      <c r="EF78" s="280"/>
      <c r="EG78" s="280"/>
      <c r="EH78" s="280"/>
      <c r="EI78" s="280"/>
      <c r="EJ78" s="280"/>
      <c r="EK78" s="280"/>
      <c r="EL78" s="280"/>
      <c r="EM78" s="280"/>
      <c r="EN78" s="280"/>
      <c r="EO78" s="280"/>
      <c r="EP78" s="280"/>
      <c r="EQ78" s="280"/>
      <c r="ER78" s="280"/>
      <c r="ES78" s="280"/>
      <c r="ET78" s="280"/>
      <c r="EU78" s="280"/>
      <c r="EV78" s="280"/>
      <c r="EW78" s="280"/>
      <c r="EX78" s="280"/>
      <c r="EY78" s="280"/>
      <c r="EZ78" s="280"/>
      <c r="FA78" s="280"/>
      <c r="FB78" s="280"/>
      <c r="FC78" s="280"/>
      <c r="FD78" s="280"/>
      <c r="FE78" s="280"/>
      <c r="FF78" s="280"/>
      <c r="FG78" s="280"/>
      <c r="FH78" s="280"/>
      <c r="FI78" s="280"/>
      <c r="FJ78" s="280"/>
      <c r="FK78" s="280"/>
      <c r="FL78" s="280"/>
      <c r="FM78" s="280"/>
      <c r="FN78" s="280"/>
      <c r="FO78" s="280"/>
      <c r="FP78" s="280"/>
      <c r="FQ78" s="280"/>
      <c r="FR78" s="280"/>
      <c r="FS78" s="280"/>
      <c r="FT78" s="280"/>
    </row>
    <row r="79" spans="1:176" s="34" customFormat="1">
      <c r="A79" s="283"/>
      <c r="B79" s="283"/>
      <c r="D79" s="283"/>
      <c r="E79" s="284"/>
      <c r="H79" s="285"/>
      <c r="I79" s="285"/>
      <c r="J79" s="286"/>
      <c r="K79" s="285"/>
      <c r="L79" s="285"/>
      <c r="M79" s="285"/>
      <c r="U79" s="280"/>
      <c r="V79" s="280"/>
      <c r="W79" s="280"/>
      <c r="X79" s="280"/>
      <c r="Y79" s="280"/>
      <c r="Z79" s="280"/>
      <c r="AA79" s="280"/>
      <c r="AB79" s="280"/>
      <c r="AC79" s="280"/>
      <c r="AD79" s="280"/>
      <c r="AE79" s="280"/>
      <c r="AF79" s="280"/>
      <c r="AG79" s="280"/>
      <c r="AH79" s="280"/>
      <c r="AI79" s="280"/>
      <c r="AJ79" s="280"/>
      <c r="AK79" s="280"/>
      <c r="AL79" s="280"/>
      <c r="AM79" s="280"/>
      <c r="AN79" s="280"/>
      <c r="AO79" s="280"/>
      <c r="AP79" s="280"/>
      <c r="AQ79" s="280"/>
      <c r="AR79" s="280"/>
      <c r="AS79" s="280"/>
      <c r="AT79" s="280"/>
      <c r="AU79" s="280"/>
      <c r="AV79" s="280"/>
      <c r="AW79" s="280"/>
      <c r="AX79" s="280"/>
      <c r="AY79" s="280"/>
      <c r="AZ79" s="280"/>
      <c r="BA79" s="280"/>
      <c r="BB79" s="280"/>
      <c r="BC79" s="280"/>
      <c r="BD79" s="280"/>
      <c r="BE79" s="280"/>
      <c r="BF79" s="280"/>
      <c r="BG79" s="280"/>
      <c r="BH79" s="280"/>
      <c r="BI79" s="280"/>
      <c r="BJ79" s="280"/>
      <c r="BK79" s="280"/>
      <c r="BL79" s="280"/>
      <c r="BM79" s="280"/>
      <c r="BN79" s="280"/>
      <c r="BO79" s="280"/>
      <c r="BP79" s="280"/>
      <c r="BQ79" s="280"/>
      <c r="BR79" s="280"/>
      <c r="BS79" s="280"/>
      <c r="BT79" s="280"/>
      <c r="BU79" s="280"/>
      <c r="BV79" s="280"/>
      <c r="BW79" s="280"/>
      <c r="BX79" s="280"/>
      <c r="BY79" s="280"/>
      <c r="BZ79" s="280"/>
      <c r="CA79" s="280"/>
      <c r="CB79" s="280"/>
      <c r="CC79" s="280"/>
      <c r="CD79" s="280"/>
      <c r="CE79" s="280"/>
      <c r="CF79" s="280"/>
      <c r="CG79" s="280"/>
      <c r="CH79" s="280"/>
      <c r="CI79" s="280"/>
      <c r="CJ79" s="280"/>
      <c r="CK79" s="280"/>
      <c r="CL79" s="280"/>
      <c r="CM79" s="280"/>
      <c r="CN79" s="280"/>
      <c r="CO79" s="280"/>
      <c r="CP79" s="280"/>
      <c r="CQ79" s="280"/>
      <c r="CR79" s="280"/>
      <c r="CS79" s="280"/>
      <c r="CT79" s="280"/>
      <c r="CU79" s="280"/>
      <c r="CV79" s="280"/>
      <c r="CW79" s="280"/>
      <c r="CX79" s="280"/>
      <c r="CY79" s="280"/>
      <c r="CZ79" s="280"/>
      <c r="DA79" s="280"/>
      <c r="DB79" s="280"/>
      <c r="DC79" s="280"/>
      <c r="DD79" s="280"/>
      <c r="DE79" s="280"/>
      <c r="DF79" s="280"/>
      <c r="DG79" s="280"/>
      <c r="DH79" s="280"/>
      <c r="DI79" s="280"/>
      <c r="DJ79" s="280"/>
      <c r="DK79" s="280"/>
      <c r="DL79" s="280"/>
      <c r="DM79" s="280"/>
      <c r="DN79" s="280"/>
      <c r="DO79" s="280"/>
      <c r="DP79" s="280"/>
      <c r="DQ79" s="280"/>
      <c r="DR79" s="280"/>
      <c r="DS79" s="280"/>
      <c r="DT79" s="280"/>
      <c r="DU79" s="280"/>
      <c r="DV79" s="280"/>
      <c r="DW79" s="280"/>
      <c r="DX79" s="280"/>
      <c r="DY79" s="280"/>
      <c r="DZ79" s="280"/>
      <c r="EA79" s="280"/>
      <c r="EB79" s="280"/>
      <c r="EC79" s="280"/>
      <c r="ED79" s="280"/>
      <c r="EE79" s="280"/>
      <c r="EF79" s="280"/>
      <c r="EG79" s="280"/>
      <c r="EH79" s="280"/>
      <c r="EI79" s="280"/>
      <c r="EJ79" s="280"/>
      <c r="EK79" s="280"/>
      <c r="EL79" s="280"/>
      <c r="EM79" s="280"/>
      <c r="EN79" s="280"/>
      <c r="EO79" s="280"/>
      <c r="EP79" s="280"/>
      <c r="EQ79" s="280"/>
      <c r="ER79" s="280"/>
      <c r="ES79" s="280"/>
      <c r="ET79" s="280"/>
      <c r="EU79" s="280"/>
      <c r="EV79" s="280"/>
      <c r="EW79" s="280"/>
      <c r="EX79" s="280"/>
      <c r="EY79" s="280"/>
      <c r="EZ79" s="280"/>
      <c r="FA79" s="280"/>
      <c r="FB79" s="280"/>
      <c r="FC79" s="280"/>
      <c r="FD79" s="280"/>
      <c r="FE79" s="280"/>
      <c r="FF79" s="280"/>
      <c r="FG79" s="280"/>
      <c r="FH79" s="280"/>
      <c r="FI79" s="280"/>
      <c r="FJ79" s="280"/>
      <c r="FK79" s="280"/>
      <c r="FL79" s="280"/>
      <c r="FM79" s="280"/>
      <c r="FN79" s="280"/>
      <c r="FO79" s="280"/>
      <c r="FP79" s="280"/>
      <c r="FQ79" s="280"/>
      <c r="FR79" s="280"/>
      <c r="FS79" s="280"/>
      <c r="FT79" s="280"/>
    </row>
    <row r="80" spans="1:176" s="34" customFormat="1">
      <c r="A80" s="283"/>
      <c r="B80" s="283"/>
      <c r="D80" s="283"/>
      <c r="E80" s="284"/>
      <c r="H80" s="285"/>
      <c r="I80" s="285"/>
      <c r="J80" s="286"/>
      <c r="K80" s="285"/>
      <c r="L80" s="285"/>
      <c r="M80" s="285"/>
      <c r="U80" s="280"/>
      <c r="V80" s="280"/>
      <c r="W80" s="280"/>
      <c r="X80" s="280"/>
      <c r="Y80" s="280"/>
      <c r="Z80" s="280"/>
      <c r="AA80" s="280"/>
      <c r="AB80" s="280"/>
      <c r="AC80" s="280"/>
      <c r="AD80" s="280"/>
      <c r="AE80" s="280"/>
      <c r="AF80" s="280"/>
      <c r="AG80" s="280"/>
      <c r="AH80" s="280"/>
      <c r="AI80" s="280"/>
      <c r="AJ80" s="280"/>
      <c r="AK80" s="280"/>
      <c r="AL80" s="280"/>
      <c r="AM80" s="280"/>
      <c r="AN80" s="280"/>
      <c r="AO80" s="280"/>
      <c r="AP80" s="280"/>
      <c r="AQ80" s="280"/>
      <c r="AR80" s="280"/>
      <c r="AS80" s="280"/>
      <c r="AT80" s="280"/>
      <c r="AU80" s="280"/>
      <c r="AV80" s="280"/>
      <c r="AW80" s="280"/>
      <c r="AX80" s="280"/>
      <c r="AY80" s="280"/>
      <c r="AZ80" s="280"/>
      <c r="BA80" s="280"/>
      <c r="BB80" s="280"/>
      <c r="BC80" s="280"/>
      <c r="BD80" s="280"/>
      <c r="BE80" s="280"/>
      <c r="BF80" s="280"/>
      <c r="BG80" s="280"/>
      <c r="BH80" s="280"/>
      <c r="BI80" s="280"/>
      <c r="BJ80" s="280"/>
      <c r="BK80" s="280"/>
      <c r="BL80" s="280"/>
      <c r="BM80" s="280"/>
      <c r="BN80" s="280"/>
      <c r="BO80" s="280"/>
      <c r="BP80" s="280"/>
      <c r="BQ80" s="280"/>
      <c r="BR80" s="280"/>
      <c r="BS80" s="280"/>
      <c r="BT80" s="280"/>
      <c r="BU80" s="280"/>
      <c r="BV80" s="280"/>
      <c r="BW80" s="280"/>
      <c r="BX80" s="280"/>
      <c r="BY80" s="280"/>
      <c r="BZ80" s="280"/>
      <c r="CA80" s="280"/>
      <c r="CB80" s="280"/>
      <c r="CC80" s="280"/>
      <c r="CD80" s="280"/>
      <c r="CE80" s="280"/>
      <c r="CF80" s="280"/>
      <c r="CG80" s="280"/>
      <c r="CH80" s="280"/>
      <c r="CI80" s="280"/>
      <c r="CJ80" s="280"/>
      <c r="CK80" s="280"/>
      <c r="CL80" s="280"/>
      <c r="CM80" s="280"/>
      <c r="CN80" s="280"/>
      <c r="CO80" s="280"/>
      <c r="CP80" s="280"/>
      <c r="CQ80" s="280"/>
      <c r="CR80" s="280"/>
      <c r="CS80" s="280"/>
      <c r="CT80" s="280"/>
      <c r="CU80" s="280"/>
      <c r="CV80" s="280"/>
      <c r="CW80" s="280"/>
      <c r="CX80" s="280"/>
      <c r="CY80" s="280"/>
      <c r="CZ80" s="280"/>
      <c r="DA80" s="280"/>
      <c r="DB80" s="280"/>
      <c r="DC80" s="280"/>
      <c r="DD80" s="280"/>
      <c r="DE80" s="280"/>
      <c r="DF80" s="280"/>
      <c r="DG80" s="280"/>
      <c r="DH80" s="280"/>
      <c r="DI80" s="280"/>
      <c r="DJ80" s="280"/>
      <c r="DK80" s="280"/>
      <c r="DL80" s="280"/>
      <c r="DM80" s="280"/>
      <c r="DN80" s="280"/>
      <c r="DO80" s="280"/>
      <c r="DP80" s="280"/>
      <c r="DQ80" s="280"/>
      <c r="DR80" s="280"/>
      <c r="DS80" s="280"/>
      <c r="DT80" s="280"/>
      <c r="DU80" s="280"/>
      <c r="DV80" s="280"/>
      <c r="DW80" s="280"/>
      <c r="DX80" s="280"/>
      <c r="DY80" s="280"/>
      <c r="DZ80" s="280"/>
      <c r="EA80" s="280"/>
      <c r="EB80" s="280"/>
      <c r="EC80" s="280"/>
      <c r="ED80" s="280"/>
      <c r="EE80" s="280"/>
      <c r="EF80" s="280"/>
      <c r="EG80" s="280"/>
      <c r="EH80" s="280"/>
      <c r="EI80" s="280"/>
      <c r="EJ80" s="280"/>
      <c r="EK80" s="280"/>
      <c r="EL80" s="280"/>
      <c r="EM80" s="280"/>
      <c r="EN80" s="280"/>
      <c r="EO80" s="280"/>
      <c r="EP80" s="280"/>
      <c r="EQ80" s="280"/>
      <c r="ER80" s="280"/>
      <c r="ES80" s="280"/>
      <c r="ET80" s="280"/>
      <c r="EU80" s="280"/>
      <c r="EV80" s="280"/>
      <c r="EW80" s="280"/>
      <c r="EX80" s="280"/>
      <c r="EY80" s="280"/>
      <c r="EZ80" s="280"/>
      <c r="FA80" s="280"/>
      <c r="FB80" s="280"/>
      <c r="FC80" s="280"/>
      <c r="FD80" s="280"/>
      <c r="FE80" s="280"/>
      <c r="FF80" s="280"/>
      <c r="FG80" s="280"/>
      <c r="FH80" s="280"/>
      <c r="FI80" s="280"/>
      <c r="FJ80" s="280"/>
      <c r="FK80" s="280"/>
      <c r="FL80" s="280"/>
      <c r="FM80" s="280"/>
      <c r="FN80" s="280"/>
      <c r="FO80" s="280"/>
      <c r="FP80" s="280"/>
      <c r="FQ80" s="280"/>
      <c r="FR80" s="280"/>
      <c r="FS80" s="280"/>
      <c r="FT80" s="280"/>
    </row>
  </sheetData>
  <mergeCells count="251">
    <mergeCell ref="S60:S64"/>
    <mergeCell ref="T60:T64"/>
    <mergeCell ref="N60:N64"/>
    <mergeCell ref="N65:N69"/>
    <mergeCell ref="O60:O64"/>
    <mergeCell ref="P60:P64"/>
    <mergeCell ref="P65:P69"/>
    <mergeCell ref="O65:O69"/>
    <mergeCell ref="Q60:Q64"/>
    <mergeCell ref="R60:R64"/>
    <mergeCell ref="Q65:Q69"/>
    <mergeCell ref="R65:R69"/>
    <mergeCell ref="S65:S69"/>
    <mergeCell ref="T65:T69"/>
    <mergeCell ref="H60:H64"/>
    <mergeCell ref="I60:I64"/>
    <mergeCell ref="J60:J64"/>
    <mergeCell ref="K60:K64"/>
    <mergeCell ref="L60:L64"/>
    <mergeCell ref="M60:M64"/>
    <mergeCell ref="H65:H69"/>
    <mergeCell ref="I65:I69"/>
    <mergeCell ref="J65:J69"/>
    <mergeCell ref="K65:K69"/>
    <mergeCell ref="L65:L69"/>
    <mergeCell ref="M65:M69"/>
    <mergeCell ref="A60:A64"/>
    <mergeCell ref="B60:B64"/>
    <mergeCell ref="C60:C64"/>
    <mergeCell ref="D60:D64"/>
    <mergeCell ref="E60:E64"/>
    <mergeCell ref="F60:F64"/>
    <mergeCell ref="G60:G64"/>
    <mergeCell ref="B65:B69"/>
    <mergeCell ref="C65:C69"/>
    <mergeCell ref="D65:D69"/>
    <mergeCell ref="E65:E69"/>
    <mergeCell ref="F65:F69"/>
    <mergeCell ref="G65:G69"/>
    <mergeCell ref="A65:A6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0:O14"/>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S30:S34"/>
    <mergeCell ref="T30:T34"/>
    <mergeCell ref="N30:N34"/>
    <mergeCell ref="P30:P34"/>
    <mergeCell ref="Q30:Q34"/>
    <mergeCell ref="R30:R34"/>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S40:S44"/>
    <mergeCell ref="T40:T44"/>
    <mergeCell ref="N40:N44"/>
    <mergeCell ref="P40:P44"/>
    <mergeCell ref="Q40:Q44"/>
    <mergeCell ref="R40:R44"/>
    <mergeCell ref="A35:A39"/>
    <mergeCell ref="C35:C39"/>
    <mergeCell ref="D35:D3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S50:S54"/>
    <mergeCell ref="T50:T54"/>
    <mergeCell ref="N50:N54"/>
    <mergeCell ref="P50:P54"/>
    <mergeCell ref="Q50:Q54"/>
    <mergeCell ref="R50:R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70:J1048576 A7:B7 O10">
    <cfRule type="containsText" dxfId="1311" priority="729" operator="containsText" text="3- Moderado">
      <formula>NOT(ISERROR(SEARCH("3- Moderado",A7)))</formula>
    </cfRule>
    <cfRule type="containsText" dxfId="1310" priority="730" operator="containsText" text="6- Moderado">
      <formula>NOT(ISERROR(SEARCH("6- Moderado",A7)))</formula>
    </cfRule>
    <cfRule type="containsText" dxfId="1309" priority="731" operator="containsText" text="4- Moderado">
      <formula>NOT(ISERROR(SEARCH("4- Moderado",A7)))</formula>
    </cfRule>
    <cfRule type="containsText" dxfId="1308" priority="732" operator="containsText" text="3- Bajo">
      <formula>NOT(ISERROR(SEARCH("3- Bajo",A7)))</formula>
    </cfRule>
    <cfRule type="containsText" dxfId="1307" priority="733" operator="containsText" text="4- Bajo">
      <formula>NOT(ISERROR(SEARCH("4- Bajo",A7)))</formula>
    </cfRule>
    <cfRule type="containsText" dxfId="1306" priority="734" operator="containsText" text="1- Bajo">
      <formula>NOT(ISERROR(SEARCH("1- Bajo",A7)))</formula>
    </cfRule>
  </conditionalFormatting>
  <conditionalFormatting sqref="H8:J8">
    <cfRule type="containsText" dxfId="1305" priority="722" operator="containsText" text="3- Moderado">
      <formula>NOT(ISERROR(SEARCH("3- Moderado",H8)))</formula>
    </cfRule>
    <cfRule type="containsText" dxfId="1304" priority="723" operator="containsText" text="6- Moderado">
      <formula>NOT(ISERROR(SEARCH("6- Moderado",H8)))</formula>
    </cfRule>
    <cfRule type="containsText" dxfId="1303" priority="724" operator="containsText" text="4- Moderado">
      <formula>NOT(ISERROR(SEARCH("4- Moderado",H8)))</formula>
    </cfRule>
    <cfRule type="containsText" dxfId="1302" priority="725" operator="containsText" text="3- Bajo">
      <formula>NOT(ISERROR(SEARCH("3- Bajo",H8)))</formula>
    </cfRule>
    <cfRule type="containsText" dxfId="1301" priority="726" operator="containsText" text="4- Bajo">
      <formula>NOT(ISERROR(SEARCH("4- Bajo",H8)))</formula>
    </cfRule>
    <cfRule type="containsText" dxfId="1300" priority="728" operator="containsText" text="1- Bajo">
      <formula>NOT(ISERROR(SEARCH("1- Bajo",H8)))</formula>
    </cfRule>
  </conditionalFormatting>
  <conditionalFormatting sqref="J8 J70:J1048576">
    <cfRule type="containsText" dxfId="1299" priority="711" operator="containsText" text="25- Extremo">
      <formula>NOT(ISERROR(SEARCH("25- Extremo",J8)))</formula>
    </cfRule>
    <cfRule type="containsText" dxfId="1298" priority="712" operator="containsText" text="20- Extremo">
      <formula>NOT(ISERROR(SEARCH("20- Extremo",J8)))</formula>
    </cfRule>
    <cfRule type="containsText" dxfId="1297" priority="713" operator="containsText" text="15- Extremo">
      <formula>NOT(ISERROR(SEARCH("15- Extremo",J8)))</formula>
    </cfRule>
    <cfRule type="containsText" dxfId="1296" priority="714" operator="containsText" text="10- Extremo">
      <formula>NOT(ISERROR(SEARCH("10- Extremo",J8)))</formula>
    </cfRule>
    <cfRule type="containsText" dxfId="1295" priority="715" operator="containsText" text="5- Extremo">
      <formula>NOT(ISERROR(SEARCH("5- Extremo",J8)))</formula>
    </cfRule>
    <cfRule type="containsText" dxfId="1294" priority="716" operator="containsText" text="12- Alto">
      <formula>NOT(ISERROR(SEARCH("12- Alto",J8)))</formula>
    </cfRule>
    <cfRule type="containsText" dxfId="1293" priority="717" operator="containsText" text="10- Alto">
      <formula>NOT(ISERROR(SEARCH("10- Alto",J8)))</formula>
    </cfRule>
    <cfRule type="containsText" dxfId="1292" priority="718" operator="containsText" text="9- Alto">
      <formula>NOT(ISERROR(SEARCH("9- Alto",J8)))</formula>
    </cfRule>
    <cfRule type="containsText" dxfId="1291" priority="719" operator="containsText" text="8- Alto">
      <formula>NOT(ISERROR(SEARCH("8- Alto",J8)))</formula>
    </cfRule>
    <cfRule type="containsText" dxfId="1290" priority="720" operator="containsText" text="5- Alto">
      <formula>NOT(ISERROR(SEARCH("5- Alto",J8)))</formula>
    </cfRule>
    <cfRule type="containsText" dxfId="1289" priority="721" operator="containsText" text="4- Alto">
      <formula>NOT(ISERROR(SEARCH("4- Alto",J8)))</formula>
    </cfRule>
    <cfRule type="containsText" dxfId="1288" priority="727" operator="containsText" text="2- Bajo">
      <formula>NOT(ISERROR(SEARCH("2- Bajo",J8)))</formula>
    </cfRule>
  </conditionalFormatting>
  <conditionalFormatting sqref="K10:L10 K15:L15 K20:L20">
    <cfRule type="containsText" dxfId="1287" priority="705" operator="containsText" text="3- Moderado">
      <formula>NOT(ISERROR(SEARCH("3- Moderado",K10)))</formula>
    </cfRule>
    <cfRule type="containsText" dxfId="1286" priority="706" operator="containsText" text="6- Moderado">
      <formula>NOT(ISERROR(SEARCH("6- Moderado",K10)))</formula>
    </cfRule>
    <cfRule type="containsText" dxfId="1285" priority="707" operator="containsText" text="4- Moderado">
      <formula>NOT(ISERROR(SEARCH("4- Moderado",K10)))</formula>
    </cfRule>
    <cfRule type="containsText" dxfId="1284" priority="708" operator="containsText" text="3- Bajo">
      <formula>NOT(ISERROR(SEARCH("3- Bajo",K10)))</formula>
    </cfRule>
    <cfRule type="containsText" dxfId="1283" priority="709" operator="containsText" text="4- Bajo">
      <formula>NOT(ISERROR(SEARCH("4- Bajo",K10)))</formula>
    </cfRule>
    <cfRule type="containsText" dxfId="1282" priority="710" operator="containsText" text="1- Bajo">
      <formula>NOT(ISERROR(SEARCH("1- Bajo",K10)))</formula>
    </cfRule>
  </conditionalFormatting>
  <conditionalFormatting sqref="H10:I10 H15:I15 H20:I20">
    <cfRule type="containsText" dxfId="1281" priority="699" operator="containsText" text="3- Moderado">
      <formula>NOT(ISERROR(SEARCH("3- Moderado",H10)))</formula>
    </cfRule>
    <cfRule type="containsText" dxfId="1280" priority="700" operator="containsText" text="6- Moderado">
      <formula>NOT(ISERROR(SEARCH("6- Moderado",H10)))</formula>
    </cfRule>
    <cfRule type="containsText" dxfId="1279" priority="701" operator="containsText" text="4- Moderado">
      <formula>NOT(ISERROR(SEARCH("4- Moderado",H10)))</formula>
    </cfRule>
    <cfRule type="containsText" dxfId="1278" priority="702" operator="containsText" text="3- Bajo">
      <formula>NOT(ISERROR(SEARCH("3- Bajo",H10)))</formula>
    </cfRule>
    <cfRule type="containsText" dxfId="1277" priority="703" operator="containsText" text="4- Bajo">
      <formula>NOT(ISERROR(SEARCH("4- Bajo",H10)))</formula>
    </cfRule>
    <cfRule type="containsText" dxfId="1276" priority="704" operator="containsText" text="1- Bajo">
      <formula>NOT(ISERROR(SEARCH("1- Bajo",H10)))</formula>
    </cfRule>
  </conditionalFormatting>
  <conditionalFormatting sqref="A10:E10 E15 A15:B15 B20 B25 B30 B35 B40 B45 B50 B55 B60 B65">
    <cfRule type="containsText" dxfId="1275" priority="693" operator="containsText" text="3- Moderado">
      <formula>NOT(ISERROR(SEARCH("3- Moderado",A10)))</formula>
    </cfRule>
    <cfRule type="containsText" dxfId="1274" priority="694" operator="containsText" text="6- Moderado">
      <formula>NOT(ISERROR(SEARCH("6- Moderado",A10)))</formula>
    </cfRule>
    <cfRule type="containsText" dxfId="1273" priority="695" operator="containsText" text="4- Moderado">
      <formula>NOT(ISERROR(SEARCH("4- Moderado",A10)))</formula>
    </cfRule>
    <cfRule type="containsText" dxfId="1272" priority="696" operator="containsText" text="3- Bajo">
      <formula>NOT(ISERROR(SEARCH("3- Bajo",A10)))</formula>
    </cfRule>
    <cfRule type="containsText" dxfId="1271" priority="697" operator="containsText" text="4- Bajo">
      <formula>NOT(ISERROR(SEARCH("4- Bajo",A10)))</formula>
    </cfRule>
    <cfRule type="containsText" dxfId="1270" priority="698" operator="containsText" text="1- Bajo">
      <formula>NOT(ISERROR(SEARCH("1- Bajo",A10)))</formula>
    </cfRule>
  </conditionalFormatting>
  <conditionalFormatting sqref="F10:G10 F15:G15">
    <cfRule type="containsText" dxfId="1269" priority="687" operator="containsText" text="3- Moderado">
      <formula>NOT(ISERROR(SEARCH("3- Moderado",F10)))</formula>
    </cfRule>
    <cfRule type="containsText" dxfId="1268" priority="688" operator="containsText" text="6- Moderado">
      <formula>NOT(ISERROR(SEARCH("6- Moderado",F10)))</formula>
    </cfRule>
    <cfRule type="containsText" dxfId="1267" priority="689" operator="containsText" text="4- Moderado">
      <formula>NOT(ISERROR(SEARCH("4- Moderado",F10)))</formula>
    </cfRule>
    <cfRule type="containsText" dxfId="1266" priority="690" operator="containsText" text="3- Bajo">
      <formula>NOT(ISERROR(SEARCH("3- Bajo",F10)))</formula>
    </cfRule>
    <cfRule type="containsText" dxfId="1265" priority="691" operator="containsText" text="4- Bajo">
      <formula>NOT(ISERROR(SEARCH("4- Bajo",F10)))</formula>
    </cfRule>
    <cfRule type="containsText" dxfId="1264" priority="692" operator="containsText" text="1- Bajo">
      <formula>NOT(ISERROR(SEARCH("1- Bajo",F10)))</formula>
    </cfRule>
  </conditionalFormatting>
  <conditionalFormatting sqref="K8">
    <cfRule type="containsText" dxfId="1263" priority="681" operator="containsText" text="3- Moderado">
      <formula>NOT(ISERROR(SEARCH("3- Moderado",K8)))</formula>
    </cfRule>
    <cfRule type="containsText" dxfId="1262" priority="682" operator="containsText" text="6- Moderado">
      <formula>NOT(ISERROR(SEARCH("6- Moderado",K8)))</formula>
    </cfRule>
    <cfRule type="containsText" dxfId="1261" priority="683" operator="containsText" text="4- Moderado">
      <formula>NOT(ISERROR(SEARCH("4- Moderado",K8)))</formula>
    </cfRule>
    <cfRule type="containsText" dxfId="1260" priority="684" operator="containsText" text="3- Bajo">
      <formula>NOT(ISERROR(SEARCH("3- Bajo",K8)))</formula>
    </cfRule>
    <cfRule type="containsText" dxfId="1259" priority="685" operator="containsText" text="4- Bajo">
      <formula>NOT(ISERROR(SEARCH("4- Bajo",K8)))</formula>
    </cfRule>
    <cfRule type="containsText" dxfId="1258" priority="686" operator="containsText" text="1- Bajo">
      <formula>NOT(ISERROR(SEARCH("1- Bajo",K8)))</formula>
    </cfRule>
  </conditionalFormatting>
  <conditionalFormatting sqref="L8">
    <cfRule type="containsText" dxfId="1257" priority="675" operator="containsText" text="3- Moderado">
      <formula>NOT(ISERROR(SEARCH("3- Moderado",L8)))</formula>
    </cfRule>
    <cfRule type="containsText" dxfId="1256" priority="676" operator="containsText" text="6- Moderado">
      <formula>NOT(ISERROR(SEARCH("6- Moderado",L8)))</formula>
    </cfRule>
    <cfRule type="containsText" dxfId="1255" priority="677" operator="containsText" text="4- Moderado">
      <formula>NOT(ISERROR(SEARCH("4- Moderado",L8)))</formula>
    </cfRule>
    <cfRule type="containsText" dxfId="1254" priority="678" operator="containsText" text="3- Bajo">
      <formula>NOT(ISERROR(SEARCH("3- Bajo",L8)))</formula>
    </cfRule>
    <cfRule type="containsText" dxfId="1253" priority="679" operator="containsText" text="4- Bajo">
      <formula>NOT(ISERROR(SEARCH("4- Bajo",L8)))</formula>
    </cfRule>
    <cfRule type="containsText" dxfId="1252" priority="680" operator="containsText" text="1- Bajo">
      <formula>NOT(ISERROR(SEARCH("1- Bajo",L8)))</formula>
    </cfRule>
  </conditionalFormatting>
  <conditionalFormatting sqref="M8">
    <cfRule type="containsText" dxfId="1251" priority="669" operator="containsText" text="3- Moderado">
      <formula>NOT(ISERROR(SEARCH("3- Moderado",M8)))</formula>
    </cfRule>
    <cfRule type="containsText" dxfId="1250" priority="670" operator="containsText" text="6- Moderado">
      <formula>NOT(ISERROR(SEARCH("6- Moderado",M8)))</formula>
    </cfRule>
    <cfRule type="containsText" dxfId="1249" priority="671" operator="containsText" text="4- Moderado">
      <formula>NOT(ISERROR(SEARCH("4- Moderado",M8)))</formula>
    </cfRule>
    <cfRule type="containsText" dxfId="1248" priority="672" operator="containsText" text="3- Bajo">
      <formula>NOT(ISERROR(SEARCH("3- Bajo",M8)))</formula>
    </cfRule>
    <cfRule type="containsText" dxfId="1247" priority="673" operator="containsText" text="4- Bajo">
      <formula>NOT(ISERROR(SEARCH("4- Bajo",M8)))</formula>
    </cfRule>
    <cfRule type="containsText" dxfId="1246" priority="674" operator="containsText" text="1- Bajo">
      <formula>NOT(ISERROR(SEARCH("1- Bajo",M8)))</formula>
    </cfRule>
  </conditionalFormatting>
  <conditionalFormatting sqref="J10:J24">
    <cfRule type="containsText" dxfId="1245" priority="664" operator="containsText" text="Bajo">
      <formula>NOT(ISERROR(SEARCH("Bajo",J10)))</formula>
    </cfRule>
    <cfRule type="containsText" dxfId="1244" priority="665" operator="containsText" text="Moderado">
      <formula>NOT(ISERROR(SEARCH("Moderado",J10)))</formula>
    </cfRule>
    <cfRule type="containsText" dxfId="1243" priority="666" operator="containsText" text="Alto">
      <formula>NOT(ISERROR(SEARCH("Alto",J10)))</formula>
    </cfRule>
    <cfRule type="containsText" dxfId="1242" priority="667" operator="containsText" text="Extremo">
      <formula>NOT(ISERROR(SEARCH("Extremo",J10)))</formula>
    </cfRule>
    <cfRule type="colorScale" priority="668">
      <colorScale>
        <cfvo type="min"/>
        <cfvo type="max"/>
        <color rgb="FFFF7128"/>
        <color rgb="FFFFEF9C"/>
      </colorScale>
    </cfRule>
  </conditionalFormatting>
  <conditionalFormatting sqref="M10:M24">
    <cfRule type="containsText" dxfId="1241" priority="639" operator="containsText" text="Moderado">
      <formula>NOT(ISERROR(SEARCH("Moderado",M10)))</formula>
    </cfRule>
    <cfRule type="containsText" dxfId="1240" priority="659" operator="containsText" text="Bajo">
      <formula>NOT(ISERROR(SEARCH("Bajo",M10)))</formula>
    </cfRule>
    <cfRule type="containsText" dxfId="1239" priority="660" operator="containsText" text="Moderado">
      <formula>NOT(ISERROR(SEARCH("Moderado",M10)))</formula>
    </cfRule>
    <cfRule type="containsText" dxfId="1238" priority="661" operator="containsText" text="Alto">
      <formula>NOT(ISERROR(SEARCH("Alto",M10)))</formula>
    </cfRule>
    <cfRule type="containsText" dxfId="1237" priority="662" operator="containsText" text="Extremo">
      <formula>NOT(ISERROR(SEARCH("Extremo",M10)))</formula>
    </cfRule>
    <cfRule type="colorScale" priority="663">
      <colorScale>
        <cfvo type="min"/>
        <cfvo type="max"/>
        <color rgb="FFFF7128"/>
        <color rgb="FFFFEF9C"/>
      </colorScale>
    </cfRule>
  </conditionalFormatting>
  <conditionalFormatting sqref="N10 N15 N20">
    <cfRule type="containsText" dxfId="1236" priority="653" operator="containsText" text="3- Moderado">
      <formula>NOT(ISERROR(SEARCH("3- Moderado",N10)))</formula>
    </cfRule>
    <cfRule type="containsText" dxfId="1235" priority="654" operator="containsText" text="6- Moderado">
      <formula>NOT(ISERROR(SEARCH("6- Moderado",N10)))</formula>
    </cfRule>
    <cfRule type="containsText" dxfId="1234" priority="655" operator="containsText" text="4- Moderado">
      <formula>NOT(ISERROR(SEARCH("4- Moderado",N10)))</formula>
    </cfRule>
    <cfRule type="containsText" dxfId="1233" priority="656" operator="containsText" text="3- Bajo">
      <formula>NOT(ISERROR(SEARCH("3- Bajo",N10)))</formula>
    </cfRule>
    <cfRule type="containsText" dxfId="1232" priority="657" operator="containsText" text="4- Bajo">
      <formula>NOT(ISERROR(SEARCH("4- Bajo",N10)))</formula>
    </cfRule>
    <cfRule type="containsText" dxfId="1231" priority="658" operator="containsText" text="1- Bajo">
      <formula>NOT(ISERROR(SEARCH("1- Bajo",N10)))</formula>
    </cfRule>
  </conditionalFormatting>
  <conditionalFormatting sqref="H10:H24">
    <cfRule type="containsText" dxfId="1230" priority="640" operator="containsText" text="Muy Alta">
      <formula>NOT(ISERROR(SEARCH("Muy Alta",H10)))</formula>
    </cfRule>
    <cfRule type="containsText" dxfId="1229" priority="641" operator="containsText" text="Alta">
      <formula>NOT(ISERROR(SEARCH("Alta",H10)))</formula>
    </cfRule>
    <cfRule type="containsText" dxfId="1228" priority="642" operator="containsText" text="Muy Alta">
      <formula>NOT(ISERROR(SEARCH("Muy Alta",H10)))</formula>
    </cfRule>
    <cfRule type="containsText" dxfId="1227" priority="647" operator="containsText" text="Muy Baja">
      <formula>NOT(ISERROR(SEARCH("Muy Baja",H10)))</formula>
    </cfRule>
    <cfRule type="containsText" dxfId="1226" priority="648" operator="containsText" text="Baja">
      <formula>NOT(ISERROR(SEARCH("Baja",H10)))</formula>
    </cfRule>
    <cfRule type="containsText" dxfId="1225" priority="649" operator="containsText" text="Media">
      <formula>NOT(ISERROR(SEARCH("Media",H10)))</formula>
    </cfRule>
    <cfRule type="containsText" dxfId="1224" priority="650" operator="containsText" text="Alta">
      <formula>NOT(ISERROR(SEARCH("Alta",H10)))</formula>
    </cfRule>
    <cfRule type="containsText" dxfId="1223" priority="652" operator="containsText" text="Muy Alta">
      <formula>NOT(ISERROR(SEARCH("Muy Alta",H10)))</formula>
    </cfRule>
  </conditionalFormatting>
  <conditionalFormatting sqref="I10:I24">
    <cfRule type="containsText" dxfId="1222" priority="643" operator="containsText" text="Catastrófico">
      <formula>NOT(ISERROR(SEARCH("Catastrófico",I10)))</formula>
    </cfRule>
    <cfRule type="containsText" dxfId="1221" priority="644" operator="containsText" text="Mayor">
      <formula>NOT(ISERROR(SEARCH("Mayor",I10)))</formula>
    </cfRule>
    <cfRule type="containsText" dxfId="1220" priority="645" operator="containsText" text="Menor">
      <formula>NOT(ISERROR(SEARCH("Menor",I10)))</formula>
    </cfRule>
    <cfRule type="containsText" dxfId="1219" priority="646" operator="containsText" text="Leve">
      <formula>NOT(ISERROR(SEARCH("Leve",I10)))</formula>
    </cfRule>
    <cfRule type="containsText" dxfId="1218" priority="651" operator="containsText" text="Moderado">
      <formula>NOT(ISERROR(SEARCH("Moderado",I10)))</formula>
    </cfRule>
  </conditionalFormatting>
  <conditionalFormatting sqref="K10:K24">
    <cfRule type="containsText" dxfId="1217" priority="638" operator="containsText" text="Media">
      <formula>NOT(ISERROR(SEARCH("Media",K10)))</formula>
    </cfRule>
  </conditionalFormatting>
  <conditionalFormatting sqref="L10:L24">
    <cfRule type="containsText" dxfId="1216" priority="637" operator="containsText" text="Moderado">
      <formula>NOT(ISERROR(SEARCH("Moderado",L10)))</formula>
    </cfRule>
  </conditionalFormatting>
  <conditionalFormatting sqref="C15">
    <cfRule type="containsText" dxfId="1215" priority="631" operator="containsText" text="3- Moderado">
      <formula>NOT(ISERROR(SEARCH("3- Moderado",C15)))</formula>
    </cfRule>
    <cfRule type="containsText" dxfId="1214" priority="632" operator="containsText" text="6- Moderado">
      <formula>NOT(ISERROR(SEARCH("6- Moderado",C15)))</formula>
    </cfRule>
    <cfRule type="containsText" dxfId="1213" priority="633" operator="containsText" text="4- Moderado">
      <formula>NOT(ISERROR(SEARCH("4- Moderado",C15)))</formula>
    </cfRule>
    <cfRule type="containsText" dxfId="1212" priority="634" operator="containsText" text="3- Bajo">
      <formula>NOT(ISERROR(SEARCH("3- Bajo",C15)))</formula>
    </cfRule>
    <cfRule type="containsText" dxfId="1211" priority="635" operator="containsText" text="4- Bajo">
      <formula>NOT(ISERROR(SEARCH("4- Bajo",C15)))</formula>
    </cfRule>
    <cfRule type="containsText" dxfId="1210" priority="636" operator="containsText" text="1- Bajo">
      <formula>NOT(ISERROR(SEARCH("1- Bajo",C15)))</formula>
    </cfRule>
  </conditionalFormatting>
  <conditionalFormatting sqref="D15">
    <cfRule type="containsText" dxfId="1209" priority="625" operator="containsText" text="3- Moderado">
      <formula>NOT(ISERROR(SEARCH("3- Moderado",D15)))</formula>
    </cfRule>
    <cfRule type="containsText" dxfId="1208" priority="626" operator="containsText" text="6- Moderado">
      <formula>NOT(ISERROR(SEARCH("6- Moderado",D15)))</formula>
    </cfRule>
    <cfRule type="containsText" dxfId="1207" priority="627" operator="containsText" text="4- Moderado">
      <formula>NOT(ISERROR(SEARCH("4- Moderado",D15)))</formula>
    </cfRule>
    <cfRule type="containsText" dxfId="1206" priority="628" operator="containsText" text="3- Bajo">
      <formula>NOT(ISERROR(SEARCH("3- Bajo",D15)))</formula>
    </cfRule>
    <cfRule type="containsText" dxfId="1205" priority="629" operator="containsText" text="4- Bajo">
      <formula>NOT(ISERROR(SEARCH("4- Bajo",D15)))</formula>
    </cfRule>
    <cfRule type="containsText" dxfId="1204" priority="630" operator="containsText" text="1- Bajo">
      <formula>NOT(ISERROR(SEARCH("1- Bajo",D15)))</formula>
    </cfRule>
  </conditionalFormatting>
  <conditionalFormatting sqref="J10:J24">
    <cfRule type="containsText" dxfId="1203" priority="624" operator="containsText" text="Moderado">
      <formula>NOT(ISERROR(SEARCH("Moderado",J10)))</formula>
    </cfRule>
  </conditionalFormatting>
  <conditionalFormatting sqref="J10:J24">
    <cfRule type="containsText" dxfId="1202" priority="622" operator="containsText" text="Bajo">
      <formula>NOT(ISERROR(SEARCH("Bajo",J10)))</formula>
    </cfRule>
    <cfRule type="containsText" dxfId="1201" priority="623" operator="containsText" text="Extremo">
      <formula>NOT(ISERROR(SEARCH("Extremo",J10)))</formula>
    </cfRule>
  </conditionalFormatting>
  <conditionalFormatting sqref="K10:K24">
    <cfRule type="containsText" dxfId="1200" priority="620" operator="containsText" text="Baja">
      <formula>NOT(ISERROR(SEARCH("Baja",K10)))</formula>
    </cfRule>
    <cfRule type="containsText" dxfId="1199" priority="621" operator="containsText" text="Muy Baja">
      <formula>NOT(ISERROR(SEARCH("Muy Baja",K10)))</formula>
    </cfRule>
  </conditionalFormatting>
  <conditionalFormatting sqref="K10:K24">
    <cfRule type="containsText" dxfId="1198" priority="618" operator="containsText" text="Muy Alta">
      <formula>NOT(ISERROR(SEARCH("Muy Alta",K10)))</formula>
    </cfRule>
    <cfRule type="containsText" dxfId="1197" priority="619" operator="containsText" text="Alta">
      <formula>NOT(ISERROR(SEARCH("Alta",K10)))</formula>
    </cfRule>
  </conditionalFormatting>
  <conditionalFormatting sqref="L10:L24">
    <cfRule type="containsText" dxfId="1196" priority="614" operator="containsText" text="Catastrófico">
      <formula>NOT(ISERROR(SEARCH("Catastrófico",L10)))</formula>
    </cfRule>
    <cfRule type="containsText" dxfId="1195" priority="615" operator="containsText" text="Mayor">
      <formula>NOT(ISERROR(SEARCH("Mayor",L10)))</formula>
    </cfRule>
    <cfRule type="containsText" dxfId="1194" priority="616" operator="containsText" text="Menor">
      <formula>NOT(ISERROR(SEARCH("Menor",L10)))</formula>
    </cfRule>
    <cfRule type="containsText" dxfId="1193" priority="617" operator="containsText" text="Leve">
      <formula>NOT(ISERROR(SEARCH("Leve",L10)))</formula>
    </cfRule>
  </conditionalFormatting>
  <conditionalFormatting sqref="A20 E20">
    <cfRule type="containsText" dxfId="1192" priority="608" operator="containsText" text="3- Moderado">
      <formula>NOT(ISERROR(SEARCH("3- Moderado",A20)))</formula>
    </cfRule>
    <cfRule type="containsText" dxfId="1191" priority="609" operator="containsText" text="6- Moderado">
      <formula>NOT(ISERROR(SEARCH("6- Moderado",A20)))</formula>
    </cfRule>
    <cfRule type="containsText" dxfId="1190" priority="610" operator="containsText" text="4- Moderado">
      <formula>NOT(ISERROR(SEARCH("4- Moderado",A20)))</formula>
    </cfRule>
    <cfRule type="containsText" dxfId="1189" priority="611" operator="containsText" text="3- Bajo">
      <formula>NOT(ISERROR(SEARCH("3- Bajo",A20)))</formula>
    </cfRule>
    <cfRule type="containsText" dxfId="1188" priority="612" operator="containsText" text="4- Bajo">
      <formula>NOT(ISERROR(SEARCH("4- Bajo",A20)))</formula>
    </cfRule>
    <cfRule type="containsText" dxfId="1187" priority="613" operator="containsText" text="1- Bajo">
      <formula>NOT(ISERROR(SEARCH("1- Bajo",A20)))</formula>
    </cfRule>
  </conditionalFormatting>
  <conditionalFormatting sqref="F20:G20">
    <cfRule type="containsText" dxfId="1186" priority="602" operator="containsText" text="3- Moderado">
      <formula>NOT(ISERROR(SEARCH("3- Moderado",F20)))</formula>
    </cfRule>
    <cfRule type="containsText" dxfId="1185" priority="603" operator="containsText" text="6- Moderado">
      <formula>NOT(ISERROR(SEARCH("6- Moderado",F20)))</formula>
    </cfRule>
    <cfRule type="containsText" dxfId="1184" priority="604" operator="containsText" text="4- Moderado">
      <formula>NOT(ISERROR(SEARCH("4- Moderado",F20)))</formula>
    </cfRule>
    <cfRule type="containsText" dxfId="1183" priority="605" operator="containsText" text="3- Bajo">
      <formula>NOT(ISERROR(SEARCH("3- Bajo",F20)))</formula>
    </cfRule>
    <cfRule type="containsText" dxfId="1182" priority="606" operator="containsText" text="4- Bajo">
      <formula>NOT(ISERROR(SEARCH("4- Bajo",F20)))</formula>
    </cfRule>
    <cfRule type="containsText" dxfId="1181" priority="607" operator="containsText" text="1- Bajo">
      <formula>NOT(ISERROR(SEARCH("1- Bajo",F20)))</formula>
    </cfRule>
  </conditionalFormatting>
  <conditionalFormatting sqref="C20">
    <cfRule type="containsText" dxfId="1180" priority="596" operator="containsText" text="3- Moderado">
      <formula>NOT(ISERROR(SEARCH("3- Moderado",C20)))</formula>
    </cfRule>
    <cfRule type="containsText" dxfId="1179" priority="597" operator="containsText" text="6- Moderado">
      <formula>NOT(ISERROR(SEARCH("6- Moderado",C20)))</formula>
    </cfRule>
    <cfRule type="containsText" dxfId="1178" priority="598" operator="containsText" text="4- Moderado">
      <formula>NOT(ISERROR(SEARCH("4- Moderado",C20)))</formula>
    </cfRule>
    <cfRule type="containsText" dxfId="1177" priority="599" operator="containsText" text="3- Bajo">
      <formula>NOT(ISERROR(SEARCH("3- Bajo",C20)))</formula>
    </cfRule>
    <cfRule type="containsText" dxfId="1176" priority="600" operator="containsText" text="4- Bajo">
      <formula>NOT(ISERROR(SEARCH("4- Bajo",C20)))</formula>
    </cfRule>
    <cfRule type="containsText" dxfId="1175" priority="601" operator="containsText" text="1- Bajo">
      <formula>NOT(ISERROR(SEARCH("1- Bajo",C20)))</formula>
    </cfRule>
  </conditionalFormatting>
  <conditionalFormatting sqref="D20">
    <cfRule type="containsText" dxfId="1174" priority="590" operator="containsText" text="3- Moderado">
      <formula>NOT(ISERROR(SEARCH("3- Moderado",D20)))</formula>
    </cfRule>
    <cfRule type="containsText" dxfId="1173" priority="591" operator="containsText" text="6- Moderado">
      <formula>NOT(ISERROR(SEARCH("6- Moderado",D20)))</formula>
    </cfRule>
    <cfRule type="containsText" dxfId="1172" priority="592" operator="containsText" text="4- Moderado">
      <formula>NOT(ISERROR(SEARCH("4- Moderado",D20)))</formula>
    </cfRule>
    <cfRule type="containsText" dxfId="1171" priority="593" operator="containsText" text="3- Bajo">
      <formula>NOT(ISERROR(SEARCH("3- Bajo",D20)))</formula>
    </cfRule>
    <cfRule type="containsText" dxfId="1170" priority="594" operator="containsText" text="4- Bajo">
      <formula>NOT(ISERROR(SEARCH("4- Bajo",D20)))</formula>
    </cfRule>
    <cfRule type="containsText" dxfId="1169" priority="595" operator="containsText" text="1- Bajo">
      <formula>NOT(ISERROR(SEARCH("1- Bajo",D20)))</formula>
    </cfRule>
  </conditionalFormatting>
  <conditionalFormatting sqref="K25:L25">
    <cfRule type="containsText" dxfId="1168" priority="584" operator="containsText" text="3- Moderado">
      <formula>NOT(ISERROR(SEARCH("3- Moderado",K25)))</formula>
    </cfRule>
    <cfRule type="containsText" dxfId="1167" priority="585" operator="containsText" text="6- Moderado">
      <formula>NOT(ISERROR(SEARCH("6- Moderado",K25)))</formula>
    </cfRule>
    <cfRule type="containsText" dxfId="1166" priority="586" operator="containsText" text="4- Moderado">
      <formula>NOT(ISERROR(SEARCH("4- Moderado",K25)))</formula>
    </cfRule>
    <cfRule type="containsText" dxfId="1165" priority="587" operator="containsText" text="3- Bajo">
      <formula>NOT(ISERROR(SEARCH("3- Bajo",K25)))</formula>
    </cfRule>
    <cfRule type="containsText" dxfId="1164" priority="588" operator="containsText" text="4- Bajo">
      <formula>NOT(ISERROR(SEARCH("4- Bajo",K25)))</formula>
    </cfRule>
    <cfRule type="containsText" dxfId="1163" priority="589" operator="containsText" text="1- Bajo">
      <formula>NOT(ISERROR(SEARCH("1- Bajo",K25)))</formula>
    </cfRule>
  </conditionalFormatting>
  <conditionalFormatting sqref="H25:I25">
    <cfRule type="containsText" dxfId="1162" priority="578" operator="containsText" text="3- Moderado">
      <formula>NOT(ISERROR(SEARCH("3- Moderado",H25)))</formula>
    </cfRule>
    <cfRule type="containsText" dxfId="1161" priority="579" operator="containsText" text="6- Moderado">
      <formula>NOT(ISERROR(SEARCH("6- Moderado",H25)))</formula>
    </cfRule>
    <cfRule type="containsText" dxfId="1160" priority="580" operator="containsText" text="4- Moderado">
      <formula>NOT(ISERROR(SEARCH("4- Moderado",H25)))</formula>
    </cfRule>
    <cfRule type="containsText" dxfId="1159" priority="581" operator="containsText" text="3- Bajo">
      <formula>NOT(ISERROR(SEARCH("3- Bajo",H25)))</formula>
    </cfRule>
    <cfRule type="containsText" dxfId="1158" priority="582" operator="containsText" text="4- Bajo">
      <formula>NOT(ISERROR(SEARCH("4- Bajo",H25)))</formula>
    </cfRule>
    <cfRule type="containsText" dxfId="1157" priority="583" operator="containsText" text="1- Bajo">
      <formula>NOT(ISERROR(SEARCH("1- Bajo",H25)))</formula>
    </cfRule>
  </conditionalFormatting>
  <conditionalFormatting sqref="A25 C25:E25">
    <cfRule type="containsText" dxfId="1156" priority="572" operator="containsText" text="3- Moderado">
      <formula>NOT(ISERROR(SEARCH("3- Moderado",A25)))</formula>
    </cfRule>
    <cfRule type="containsText" dxfId="1155" priority="573" operator="containsText" text="6- Moderado">
      <formula>NOT(ISERROR(SEARCH("6- Moderado",A25)))</formula>
    </cfRule>
    <cfRule type="containsText" dxfId="1154" priority="574" operator="containsText" text="4- Moderado">
      <formula>NOT(ISERROR(SEARCH("4- Moderado",A25)))</formula>
    </cfRule>
    <cfRule type="containsText" dxfId="1153" priority="575" operator="containsText" text="3- Bajo">
      <formula>NOT(ISERROR(SEARCH("3- Bajo",A25)))</formula>
    </cfRule>
    <cfRule type="containsText" dxfId="1152" priority="576" operator="containsText" text="4- Bajo">
      <formula>NOT(ISERROR(SEARCH("4- Bajo",A25)))</formula>
    </cfRule>
    <cfRule type="containsText" dxfId="1151" priority="577" operator="containsText" text="1- Bajo">
      <formula>NOT(ISERROR(SEARCH("1- Bajo",A25)))</formula>
    </cfRule>
  </conditionalFormatting>
  <conditionalFormatting sqref="F25:G25">
    <cfRule type="containsText" dxfId="1150" priority="566" operator="containsText" text="3- Moderado">
      <formula>NOT(ISERROR(SEARCH("3- Moderado",F25)))</formula>
    </cfRule>
    <cfRule type="containsText" dxfId="1149" priority="567" operator="containsText" text="6- Moderado">
      <formula>NOT(ISERROR(SEARCH("6- Moderado",F25)))</formula>
    </cfRule>
    <cfRule type="containsText" dxfId="1148" priority="568" operator="containsText" text="4- Moderado">
      <formula>NOT(ISERROR(SEARCH("4- Moderado",F25)))</formula>
    </cfRule>
    <cfRule type="containsText" dxfId="1147" priority="569" operator="containsText" text="3- Bajo">
      <formula>NOT(ISERROR(SEARCH("3- Bajo",F25)))</formula>
    </cfRule>
    <cfRule type="containsText" dxfId="1146" priority="570" operator="containsText" text="4- Bajo">
      <formula>NOT(ISERROR(SEARCH("4- Bajo",F25)))</formula>
    </cfRule>
    <cfRule type="containsText" dxfId="1145" priority="571" operator="containsText" text="1- Bajo">
      <formula>NOT(ISERROR(SEARCH("1- Bajo",F25)))</formula>
    </cfRule>
  </conditionalFormatting>
  <conditionalFormatting sqref="J25:J29">
    <cfRule type="containsText" dxfId="1144" priority="561" operator="containsText" text="Bajo">
      <formula>NOT(ISERROR(SEARCH("Bajo",J25)))</formula>
    </cfRule>
    <cfRule type="containsText" dxfId="1143" priority="562" operator="containsText" text="Moderado">
      <formula>NOT(ISERROR(SEARCH("Moderado",J25)))</formula>
    </cfRule>
    <cfRule type="containsText" dxfId="1142" priority="563" operator="containsText" text="Alto">
      <formula>NOT(ISERROR(SEARCH("Alto",J25)))</formula>
    </cfRule>
    <cfRule type="containsText" dxfId="1141" priority="564" operator="containsText" text="Extremo">
      <formula>NOT(ISERROR(SEARCH("Extremo",J25)))</formula>
    </cfRule>
    <cfRule type="colorScale" priority="565">
      <colorScale>
        <cfvo type="min"/>
        <cfvo type="max"/>
        <color rgb="FFFF7128"/>
        <color rgb="FFFFEF9C"/>
      </colorScale>
    </cfRule>
  </conditionalFormatting>
  <conditionalFormatting sqref="M25:M29">
    <cfRule type="containsText" dxfId="1140" priority="536" operator="containsText" text="Moderado">
      <formula>NOT(ISERROR(SEARCH("Moderado",M25)))</formula>
    </cfRule>
    <cfRule type="containsText" dxfId="1139" priority="556" operator="containsText" text="Bajo">
      <formula>NOT(ISERROR(SEARCH("Bajo",M25)))</formula>
    </cfRule>
    <cfRule type="containsText" dxfId="1138" priority="557" operator="containsText" text="Moderado">
      <formula>NOT(ISERROR(SEARCH("Moderado",M25)))</formula>
    </cfRule>
    <cfRule type="containsText" dxfId="1137" priority="558" operator="containsText" text="Alto">
      <formula>NOT(ISERROR(SEARCH("Alto",M25)))</formula>
    </cfRule>
    <cfRule type="containsText" dxfId="1136" priority="559" operator="containsText" text="Extremo">
      <formula>NOT(ISERROR(SEARCH("Extremo",M25)))</formula>
    </cfRule>
    <cfRule type="colorScale" priority="560">
      <colorScale>
        <cfvo type="min"/>
        <cfvo type="max"/>
        <color rgb="FFFF7128"/>
        <color rgb="FFFFEF9C"/>
      </colorScale>
    </cfRule>
  </conditionalFormatting>
  <conditionalFormatting sqref="N25">
    <cfRule type="containsText" dxfId="1135" priority="550" operator="containsText" text="3- Moderado">
      <formula>NOT(ISERROR(SEARCH("3- Moderado",N25)))</formula>
    </cfRule>
    <cfRule type="containsText" dxfId="1134" priority="551" operator="containsText" text="6- Moderado">
      <formula>NOT(ISERROR(SEARCH("6- Moderado",N25)))</formula>
    </cfRule>
    <cfRule type="containsText" dxfId="1133" priority="552" operator="containsText" text="4- Moderado">
      <formula>NOT(ISERROR(SEARCH("4- Moderado",N25)))</formula>
    </cfRule>
    <cfRule type="containsText" dxfId="1132" priority="553" operator="containsText" text="3- Bajo">
      <formula>NOT(ISERROR(SEARCH("3- Bajo",N25)))</formula>
    </cfRule>
    <cfRule type="containsText" dxfId="1131" priority="554" operator="containsText" text="4- Bajo">
      <formula>NOT(ISERROR(SEARCH("4- Bajo",N25)))</formula>
    </cfRule>
    <cfRule type="containsText" dxfId="1130" priority="555" operator="containsText" text="1- Bajo">
      <formula>NOT(ISERROR(SEARCH("1- Bajo",N25)))</formula>
    </cfRule>
  </conditionalFormatting>
  <conditionalFormatting sqref="H25:H29">
    <cfRule type="containsText" dxfId="1129" priority="537" operator="containsText" text="Muy Alta">
      <formula>NOT(ISERROR(SEARCH("Muy Alta",H25)))</formula>
    </cfRule>
    <cfRule type="containsText" dxfId="1128" priority="538" operator="containsText" text="Alta">
      <formula>NOT(ISERROR(SEARCH("Alta",H25)))</formula>
    </cfRule>
    <cfRule type="containsText" dxfId="1127" priority="539" operator="containsText" text="Muy Alta">
      <formula>NOT(ISERROR(SEARCH("Muy Alta",H25)))</formula>
    </cfRule>
    <cfRule type="containsText" dxfId="1126" priority="544" operator="containsText" text="Muy Baja">
      <formula>NOT(ISERROR(SEARCH("Muy Baja",H25)))</formula>
    </cfRule>
    <cfRule type="containsText" dxfId="1125" priority="545" operator="containsText" text="Baja">
      <formula>NOT(ISERROR(SEARCH("Baja",H25)))</formula>
    </cfRule>
    <cfRule type="containsText" dxfId="1124" priority="546" operator="containsText" text="Media">
      <formula>NOT(ISERROR(SEARCH("Media",H25)))</formula>
    </cfRule>
    <cfRule type="containsText" dxfId="1123" priority="547" operator="containsText" text="Alta">
      <formula>NOT(ISERROR(SEARCH("Alta",H25)))</formula>
    </cfRule>
    <cfRule type="containsText" dxfId="1122" priority="549" operator="containsText" text="Muy Alta">
      <formula>NOT(ISERROR(SEARCH("Muy Alta",H25)))</formula>
    </cfRule>
  </conditionalFormatting>
  <conditionalFormatting sqref="I25:I29">
    <cfRule type="containsText" dxfId="1121" priority="540" operator="containsText" text="Catastrófico">
      <formula>NOT(ISERROR(SEARCH("Catastrófico",I25)))</formula>
    </cfRule>
    <cfRule type="containsText" dxfId="1120" priority="541" operator="containsText" text="Mayor">
      <formula>NOT(ISERROR(SEARCH("Mayor",I25)))</formula>
    </cfRule>
    <cfRule type="containsText" dxfId="1119" priority="542" operator="containsText" text="Menor">
      <formula>NOT(ISERROR(SEARCH("Menor",I25)))</formula>
    </cfRule>
    <cfRule type="containsText" dxfId="1118" priority="543" operator="containsText" text="Leve">
      <formula>NOT(ISERROR(SEARCH("Leve",I25)))</formula>
    </cfRule>
    <cfRule type="containsText" dxfId="1117" priority="548" operator="containsText" text="Moderado">
      <formula>NOT(ISERROR(SEARCH("Moderado",I25)))</formula>
    </cfRule>
  </conditionalFormatting>
  <conditionalFormatting sqref="K25:K29">
    <cfRule type="containsText" dxfId="1116" priority="535" operator="containsText" text="Media">
      <formula>NOT(ISERROR(SEARCH("Media",K25)))</formula>
    </cfRule>
  </conditionalFormatting>
  <conditionalFormatting sqref="L25:L29">
    <cfRule type="containsText" dxfId="1115" priority="534" operator="containsText" text="Moderado">
      <formula>NOT(ISERROR(SEARCH("Moderado",L25)))</formula>
    </cfRule>
  </conditionalFormatting>
  <conditionalFormatting sqref="J25:J29">
    <cfRule type="containsText" dxfId="1114" priority="533" operator="containsText" text="Moderado">
      <formula>NOT(ISERROR(SEARCH("Moderado",J25)))</formula>
    </cfRule>
  </conditionalFormatting>
  <conditionalFormatting sqref="J25:J29">
    <cfRule type="containsText" dxfId="1113" priority="531" operator="containsText" text="Bajo">
      <formula>NOT(ISERROR(SEARCH("Bajo",J25)))</formula>
    </cfRule>
    <cfRule type="containsText" dxfId="1112" priority="532" operator="containsText" text="Extremo">
      <formula>NOT(ISERROR(SEARCH("Extremo",J25)))</formula>
    </cfRule>
  </conditionalFormatting>
  <conditionalFormatting sqref="K25:K29">
    <cfRule type="containsText" dxfId="1111" priority="529" operator="containsText" text="Baja">
      <formula>NOT(ISERROR(SEARCH("Baja",K25)))</formula>
    </cfRule>
    <cfRule type="containsText" dxfId="1110" priority="530" operator="containsText" text="Muy Baja">
      <formula>NOT(ISERROR(SEARCH("Muy Baja",K25)))</formula>
    </cfRule>
  </conditionalFormatting>
  <conditionalFormatting sqref="K25:K29">
    <cfRule type="containsText" dxfId="1109" priority="527" operator="containsText" text="Muy Alta">
      <formula>NOT(ISERROR(SEARCH("Muy Alta",K25)))</formula>
    </cfRule>
    <cfRule type="containsText" dxfId="1108" priority="528" operator="containsText" text="Alta">
      <formula>NOT(ISERROR(SEARCH("Alta",K25)))</formula>
    </cfRule>
  </conditionalFormatting>
  <conditionalFormatting sqref="L25:L29">
    <cfRule type="containsText" dxfId="1107" priority="523" operator="containsText" text="Catastrófico">
      <formula>NOT(ISERROR(SEARCH("Catastrófico",L25)))</formula>
    </cfRule>
    <cfRule type="containsText" dxfId="1106" priority="524" operator="containsText" text="Mayor">
      <formula>NOT(ISERROR(SEARCH("Mayor",L25)))</formula>
    </cfRule>
    <cfRule type="containsText" dxfId="1105" priority="525" operator="containsText" text="Menor">
      <formula>NOT(ISERROR(SEARCH("Menor",L25)))</formula>
    </cfRule>
    <cfRule type="containsText" dxfId="1104" priority="526" operator="containsText" text="Leve">
      <formula>NOT(ISERROR(SEARCH("Leve",L25)))</formula>
    </cfRule>
  </conditionalFormatting>
  <conditionalFormatting sqref="K30:L30">
    <cfRule type="containsText" dxfId="1103" priority="517" operator="containsText" text="3- Moderado">
      <formula>NOT(ISERROR(SEARCH("3- Moderado",K30)))</formula>
    </cfRule>
    <cfRule type="containsText" dxfId="1102" priority="518" operator="containsText" text="6- Moderado">
      <formula>NOT(ISERROR(SEARCH("6- Moderado",K30)))</formula>
    </cfRule>
    <cfRule type="containsText" dxfId="1101" priority="519" operator="containsText" text="4- Moderado">
      <formula>NOT(ISERROR(SEARCH("4- Moderado",K30)))</formula>
    </cfRule>
    <cfRule type="containsText" dxfId="1100" priority="520" operator="containsText" text="3- Bajo">
      <formula>NOT(ISERROR(SEARCH("3- Bajo",K30)))</formula>
    </cfRule>
    <cfRule type="containsText" dxfId="1099" priority="521" operator="containsText" text="4- Bajo">
      <formula>NOT(ISERROR(SEARCH("4- Bajo",K30)))</formula>
    </cfRule>
    <cfRule type="containsText" dxfId="1098" priority="522" operator="containsText" text="1- Bajo">
      <formula>NOT(ISERROR(SEARCH("1- Bajo",K30)))</formula>
    </cfRule>
  </conditionalFormatting>
  <conditionalFormatting sqref="H30:I30">
    <cfRule type="containsText" dxfId="1097" priority="511" operator="containsText" text="3- Moderado">
      <formula>NOT(ISERROR(SEARCH("3- Moderado",H30)))</formula>
    </cfRule>
    <cfRule type="containsText" dxfId="1096" priority="512" operator="containsText" text="6- Moderado">
      <formula>NOT(ISERROR(SEARCH("6- Moderado",H30)))</formula>
    </cfRule>
    <cfRule type="containsText" dxfId="1095" priority="513" operator="containsText" text="4- Moderado">
      <formula>NOT(ISERROR(SEARCH("4- Moderado",H30)))</formula>
    </cfRule>
    <cfRule type="containsText" dxfId="1094" priority="514" operator="containsText" text="3- Bajo">
      <formula>NOT(ISERROR(SEARCH("3- Bajo",H30)))</formula>
    </cfRule>
    <cfRule type="containsText" dxfId="1093" priority="515" operator="containsText" text="4- Bajo">
      <formula>NOT(ISERROR(SEARCH("4- Bajo",H30)))</formula>
    </cfRule>
    <cfRule type="containsText" dxfId="1092" priority="516" operator="containsText" text="1- Bajo">
      <formula>NOT(ISERROR(SEARCH("1- Bajo",H30)))</formula>
    </cfRule>
  </conditionalFormatting>
  <conditionalFormatting sqref="A30 C30:E30">
    <cfRule type="containsText" dxfId="1091" priority="505" operator="containsText" text="3- Moderado">
      <formula>NOT(ISERROR(SEARCH("3- Moderado",A30)))</formula>
    </cfRule>
    <cfRule type="containsText" dxfId="1090" priority="506" operator="containsText" text="6- Moderado">
      <formula>NOT(ISERROR(SEARCH("6- Moderado",A30)))</formula>
    </cfRule>
    <cfRule type="containsText" dxfId="1089" priority="507" operator="containsText" text="4- Moderado">
      <formula>NOT(ISERROR(SEARCH("4- Moderado",A30)))</formula>
    </cfRule>
    <cfRule type="containsText" dxfId="1088" priority="508" operator="containsText" text="3- Bajo">
      <formula>NOT(ISERROR(SEARCH("3- Bajo",A30)))</formula>
    </cfRule>
    <cfRule type="containsText" dxfId="1087" priority="509" operator="containsText" text="4- Bajo">
      <formula>NOT(ISERROR(SEARCH("4- Bajo",A30)))</formula>
    </cfRule>
    <cfRule type="containsText" dxfId="1086" priority="510" operator="containsText" text="1- Bajo">
      <formula>NOT(ISERROR(SEARCH("1- Bajo",A30)))</formula>
    </cfRule>
  </conditionalFormatting>
  <conditionalFormatting sqref="F30:G30">
    <cfRule type="containsText" dxfId="1085" priority="499" operator="containsText" text="3- Moderado">
      <formula>NOT(ISERROR(SEARCH("3- Moderado",F30)))</formula>
    </cfRule>
    <cfRule type="containsText" dxfId="1084" priority="500" operator="containsText" text="6- Moderado">
      <formula>NOT(ISERROR(SEARCH("6- Moderado",F30)))</formula>
    </cfRule>
    <cfRule type="containsText" dxfId="1083" priority="501" operator="containsText" text="4- Moderado">
      <formula>NOT(ISERROR(SEARCH("4- Moderado",F30)))</formula>
    </cfRule>
    <cfRule type="containsText" dxfId="1082" priority="502" operator="containsText" text="3- Bajo">
      <formula>NOT(ISERROR(SEARCH("3- Bajo",F30)))</formula>
    </cfRule>
    <cfRule type="containsText" dxfId="1081" priority="503" operator="containsText" text="4- Bajo">
      <formula>NOT(ISERROR(SEARCH("4- Bajo",F30)))</formula>
    </cfRule>
    <cfRule type="containsText" dxfId="1080" priority="504" operator="containsText" text="1- Bajo">
      <formula>NOT(ISERROR(SEARCH("1- Bajo",F30)))</formula>
    </cfRule>
  </conditionalFormatting>
  <conditionalFormatting sqref="J30:J34">
    <cfRule type="containsText" dxfId="1079" priority="494" operator="containsText" text="Bajo">
      <formula>NOT(ISERROR(SEARCH("Bajo",J30)))</formula>
    </cfRule>
    <cfRule type="containsText" dxfId="1078" priority="495" operator="containsText" text="Moderado">
      <formula>NOT(ISERROR(SEARCH("Moderado",J30)))</formula>
    </cfRule>
    <cfRule type="containsText" dxfId="1077" priority="496" operator="containsText" text="Alto">
      <formula>NOT(ISERROR(SEARCH("Alto",J30)))</formula>
    </cfRule>
    <cfRule type="containsText" dxfId="1076" priority="497" operator="containsText" text="Extremo">
      <formula>NOT(ISERROR(SEARCH("Extremo",J30)))</formula>
    </cfRule>
    <cfRule type="colorScale" priority="498">
      <colorScale>
        <cfvo type="min"/>
        <cfvo type="max"/>
        <color rgb="FFFF7128"/>
        <color rgb="FFFFEF9C"/>
      </colorScale>
    </cfRule>
  </conditionalFormatting>
  <conditionalFormatting sqref="M30:M34">
    <cfRule type="containsText" dxfId="1075" priority="469" operator="containsText" text="Moderado">
      <formula>NOT(ISERROR(SEARCH("Moderado",M30)))</formula>
    </cfRule>
    <cfRule type="containsText" dxfId="1074" priority="489" operator="containsText" text="Bajo">
      <formula>NOT(ISERROR(SEARCH("Bajo",M30)))</formula>
    </cfRule>
    <cfRule type="containsText" dxfId="1073" priority="490" operator="containsText" text="Moderado">
      <formula>NOT(ISERROR(SEARCH("Moderado",M30)))</formula>
    </cfRule>
    <cfRule type="containsText" dxfId="1072" priority="491" operator="containsText" text="Alto">
      <formula>NOT(ISERROR(SEARCH("Alto",M30)))</formula>
    </cfRule>
    <cfRule type="containsText" dxfId="1071" priority="492" operator="containsText" text="Extremo">
      <formula>NOT(ISERROR(SEARCH("Extremo",M30)))</formula>
    </cfRule>
    <cfRule type="colorScale" priority="493">
      <colorScale>
        <cfvo type="min"/>
        <cfvo type="max"/>
        <color rgb="FFFF7128"/>
        <color rgb="FFFFEF9C"/>
      </colorScale>
    </cfRule>
  </conditionalFormatting>
  <conditionalFormatting sqref="N30">
    <cfRule type="containsText" dxfId="1070" priority="483" operator="containsText" text="3- Moderado">
      <formula>NOT(ISERROR(SEARCH("3- Moderado",N30)))</formula>
    </cfRule>
    <cfRule type="containsText" dxfId="1069" priority="484" operator="containsText" text="6- Moderado">
      <formula>NOT(ISERROR(SEARCH("6- Moderado",N30)))</formula>
    </cfRule>
    <cfRule type="containsText" dxfId="1068" priority="485" operator="containsText" text="4- Moderado">
      <formula>NOT(ISERROR(SEARCH("4- Moderado",N30)))</formula>
    </cfRule>
    <cfRule type="containsText" dxfId="1067" priority="486" operator="containsText" text="3- Bajo">
      <formula>NOT(ISERROR(SEARCH("3- Bajo",N30)))</formula>
    </cfRule>
    <cfRule type="containsText" dxfId="1066" priority="487" operator="containsText" text="4- Bajo">
      <formula>NOT(ISERROR(SEARCH("4- Bajo",N30)))</formula>
    </cfRule>
    <cfRule type="containsText" dxfId="1065" priority="488" operator="containsText" text="1- Bajo">
      <formula>NOT(ISERROR(SEARCH("1- Bajo",N30)))</formula>
    </cfRule>
  </conditionalFormatting>
  <conditionalFormatting sqref="H30:H34">
    <cfRule type="containsText" dxfId="1064" priority="470" operator="containsText" text="Muy Alta">
      <formula>NOT(ISERROR(SEARCH("Muy Alta",H30)))</formula>
    </cfRule>
    <cfRule type="containsText" dxfId="1063" priority="471" operator="containsText" text="Alta">
      <formula>NOT(ISERROR(SEARCH("Alta",H30)))</formula>
    </cfRule>
    <cfRule type="containsText" dxfId="1062" priority="472" operator="containsText" text="Muy Alta">
      <formula>NOT(ISERROR(SEARCH("Muy Alta",H30)))</formula>
    </cfRule>
    <cfRule type="containsText" dxfId="1061" priority="477" operator="containsText" text="Muy Baja">
      <formula>NOT(ISERROR(SEARCH("Muy Baja",H30)))</formula>
    </cfRule>
    <cfRule type="containsText" dxfId="1060" priority="478" operator="containsText" text="Baja">
      <formula>NOT(ISERROR(SEARCH("Baja",H30)))</formula>
    </cfRule>
    <cfRule type="containsText" dxfId="1059" priority="479" operator="containsText" text="Media">
      <formula>NOT(ISERROR(SEARCH("Media",H30)))</formula>
    </cfRule>
    <cfRule type="containsText" dxfId="1058" priority="480" operator="containsText" text="Alta">
      <formula>NOT(ISERROR(SEARCH("Alta",H30)))</formula>
    </cfRule>
    <cfRule type="containsText" dxfId="1057" priority="482" operator="containsText" text="Muy Alta">
      <formula>NOT(ISERROR(SEARCH("Muy Alta",H30)))</formula>
    </cfRule>
  </conditionalFormatting>
  <conditionalFormatting sqref="I30:I34">
    <cfRule type="containsText" dxfId="1056" priority="473" operator="containsText" text="Catastrófico">
      <formula>NOT(ISERROR(SEARCH("Catastrófico",I30)))</formula>
    </cfRule>
    <cfRule type="containsText" dxfId="1055" priority="474" operator="containsText" text="Mayor">
      <formula>NOT(ISERROR(SEARCH("Mayor",I30)))</formula>
    </cfRule>
    <cfRule type="containsText" dxfId="1054" priority="475" operator="containsText" text="Menor">
      <formula>NOT(ISERROR(SEARCH("Menor",I30)))</formula>
    </cfRule>
    <cfRule type="containsText" dxfId="1053" priority="476" operator="containsText" text="Leve">
      <formula>NOT(ISERROR(SEARCH("Leve",I30)))</formula>
    </cfRule>
    <cfRule type="containsText" dxfId="1052" priority="481" operator="containsText" text="Moderado">
      <formula>NOT(ISERROR(SEARCH("Moderado",I30)))</formula>
    </cfRule>
  </conditionalFormatting>
  <conditionalFormatting sqref="K30:K34">
    <cfRule type="containsText" dxfId="1051" priority="468" operator="containsText" text="Media">
      <formula>NOT(ISERROR(SEARCH("Media",K30)))</formula>
    </cfRule>
  </conditionalFormatting>
  <conditionalFormatting sqref="L30:L34">
    <cfRule type="containsText" dxfId="1050" priority="467" operator="containsText" text="Moderado">
      <formula>NOT(ISERROR(SEARCH("Moderado",L30)))</formula>
    </cfRule>
  </conditionalFormatting>
  <conditionalFormatting sqref="J30:J34">
    <cfRule type="containsText" dxfId="1049" priority="466" operator="containsText" text="Moderado">
      <formula>NOT(ISERROR(SEARCH("Moderado",J30)))</formula>
    </cfRule>
  </conditionalFormatting>
  <conditionalFormatting sqref="J30:J34">
    <cfRule type="containsText" dxfId="1048" priority="464" operator="containsText" text="Bajo">
      <formula>NOT(ISERROR(SEARCH("Bajo",J30)))</formula>
    </cfRule>
    <cfRule type="containsText" dxfId="1047" priority="465" operator="containsText" text="Extremo">
      <formula>NOT(ISERROR(SEARCH("Extremo",J30)))</formula>
    </cfRule>
  </conditionalFormatting>
  <conditionalFormatting sqref="K30:K34">
    <cfRule type="containsText" dxfId="1046" priority="462" operator="containsText" text="Baja">
      <formula>NOT(ISERROR(SEARCH("Baja",K30)))</formula>
    </cfRule>
    <cfRule type="containsText" dxfId="1045" priority="463" operator="containsText" text="Muy Baja">
      <formula>NOT(ISERROR(SEARCH("Muy Baja",K30)))</formula>
    </cfRule>
  </conditionalFormatting>
  <conditionalFormatting sqref="K30:K34">
    <cfRule type="containsText" dxfId="1044" priority="460" operator="containsText" text="Muy Alta">
      <formula>NOT(ISERROR(SEARCH("Muy Alta",K30)))</formula>
    </cfRule>
    <cfRule type="containsText" dxfId="1043" priority="461" operator="containsText" text="Alta">
      <formula>NOT(ISERROR(SEARCH("Alta",K30)))</formula>
    </cfRule>
  </conditionalFormatting>
  <conditionalFormatting sqref="L30:L34">
    <cfRule type="containsText" dxfId="1042" priority="456" operator="containsText" text="Catastrófico">
      <formula>NOT(ISERROR(SEARCH("Catastrófico",L30)))</formula>
    </cfRule>
    <cfRule type="containsText" dxfId="1041" priority="457" operator="containsText" text="Mayor">
      <formula>NOT(ISERROR(SEARCH("Mayor",L30)))</formula>
    </cfRule>
    <cfRule type="containsText" dxfId="1040" priority="458" operator="containsText" text="Menor">
      <formula>NOT(ISERROR(SEARCH("Menor",L30)))</formula>
    </cfRule>
    <cfRule type="containsText" dxfId="1039" priority="459" operator="containsText" text="Leve">
      <formula>NOT(ISERROR(SEARCH("Leve",L30)))</formula>
    </cfRule>
  </conditionalFormatting>
  <conditionalFormatting sqref="K35:L35">
    <cfRule type="containsText" dxfId="1038" priority="450" operator="containsText" text="3- Moderado">
      <formula>NOT(ISERROR(SEARCH("3- Moderado",K35)))</formula>
    </cfRule>
    <cfRule type="containsText" dxfId="1037" priority="451" operator="containsText" text="6- Moderado">
      <formula>NOT(ISERROR(SEARCH("6- Moderado",K35)))</formula>
    </cfRule>
    <cfRule type="containsText" dxfId="1036" priority="452" operator="containsText" text="4- Moderado">
      <formula>NOT(ISERROR(SEARCH("4- Moderado",K35)))</formula>
    </cfRule>
    <cfRule type="containsText" dxfId="1035" priority="453" operator="containsText" text="3- Bajo">
      <formula>NOT(ISERROR(SEARCH("3- Bajo",K35)))</formula>
    </cfRule>
    <cfRule type="containsText" dxfId="1034" priority="454" operator="containsText" text="4- Bajo">
      <formula>NOT(ISERROR(SEARCH("4- Bajo",K35)))</formula>
    </cfRule>
    <cfRule type="containsText" dxfId="1033" priority="455" operator="containsText" text="1- Bajo">
      <formula>NOT(ISERROR(SEARCH("1- Bajo",K35)))</formula>
    </cfRule>
  </conditionalFormatting>
  <conditionalFormatting sqref="H35:I35">
    <cfRule type="containsText" dxfId="1032" priority="444" operator="containsText" text="3- Moderado">
      <formula>NOT(ISERROR(SEARCH("3- Moderado",H35)))</formula>
    </cfRule>
    <cfRule type="containsText" dxfId="1031" priority="445" operator="containsText" text="6- Moderado">
      <formula>NOT(ISERROR(SEARCH("6- Moderado",H35)))</formula>
    </cfRule>
    <cfRule type="containsText" dxfId="1030" priority="446" operator="containsText" text="4- Moderado">
      <formula>NOT(ISERROR(SEARCH("4- Moderado",H35)))</formula>
    </cfRule>
    <cfRule type="containsText" dxfId="1029" priority="447" operator="containsText" text="3- Bajo">
      <formula>NOT(ISERROR(SEARCH("3- Bajo",H35)))</formula>
    </cfRule>
    <cfRule type="containsText" dxfId="1028" priority="448" operator="containsText" text="4- Bajo">
      <formula>NOT(ISERROR(SEARCH("4- Bajo",H35)))</formula>
    </cfRule>
    <cfRule type="containsText" dxfId="1027" priority="449" operator="containsText" text="1- Bajo">
      <formula>NOT(ISERROR(SEARCH("1- Bajo",H35)))</formula>
    </cfRule>
  </conditionalFormatting>
  <conditionalFormatting sqref="A35 C35:E35">
    <cfRule type="containsText" dxfId="1026" priority="438" operator="containsText" text="3- Moderado">
      <formula>NOT(ISERROR(SEARCH("3- Moderado",A35)))</formula>
    </cfRule>
    <cfRule type="containsText" dxfId="1025" priority="439" operator="containsText" text="6- Moderado">
      <formula>NOT(ISERROR(SEARCH("6- Moderado",A35)))</formula>
    </cfRule>
    <cfRule type="containsText" dxfId="1024" priority="440" operator="containsText" text="4- Moderado">
      <formula>NOT(ISERROR(SEARCH("4- Moderado",A35)))</formula>
    </cfRule>
    <cfRule type="containsText" dxfId="1023" priority="441" operator="containsText" text="3- Bajo">
      <formula>NOT(ISERROR(SEARCH("3- Bajo",A35)))</formula>
    </cfRule>
    <cfRule type="containsText" dxfId="1022" priority="442" operator="containsText" text="4- Bajo">
      <formula>NOT(ISERROR(SEARCH("4- Bajo",A35)))</formula>
    </cfRule>
    <cfRule type="containsText" dxfId="1021" priority="443" operator="containsText" text="1- Bajo">
      <formula>NOT(ISERROR(SEARCH("1- Bajo",A35)))</formula>
    </cfRule>
  </conditionalFormatting>
  <conditionalFormatting sqref="F35:G35">
    <cfRule type="containsText" dxfId="1020" priority="432" operator="containsText" text="3- Moderado">
      <formula>NOT(ISERROR(SEARCH("3- Moderado",F35)))</formula>
    </cfRule>
    <cfRule type="containsText" dxfId="1019" priority="433" operator="containsText" text="6- Moderado">
      <formula>NOT(ISERROR(SEARCH("6- Moderado",F35)))</formula>
    </cfRule>
    <cfRule type="containsText" dxfId="1018" priority="434" operator="containsText" text="4- Moderado">
      <formula>NOT(ISERROR(SEARCH("4- Moderado",F35)))</formula>
    </cfRule>
    <cfRule type="containsText" dxfId="1017" priority="435" operator="containsText" text="3- Bajo">
      <formula>NOT(ISERROR(SEARCH("3- Bajo",F35)))</formula>
    </cfRule>
    <cfRule type="containsText" dxfId="1016" priority="436" operator="containsText" text="4- Bajo">
      <formula>NOT(ISERROR(SEARCH("4- Bajo",F35)))</formula>
    </cfRule>
    <cfRule type="containsText" dxfId="1015" priority="437" operator="containsText" text="1- Bajo">
      <formula>NOT(ISERROR(SEARCH("1- Bajo",F35)))</formula>
    </cfRule>
  </conditionalFormatting>
  <conditionalFormatting sqref="J35:J39">
    <cfRule type="containsText" dxfId="1014" priority="427" operator="containsText" text="Bajo">
      <formula>NOT(ISERROR(SEARCH("Bajo",J35)))</formula>
    </cfRule>
    <cfRule type="containsText" dxfId="1013" priority="428" operator="containsText" text="Moderado">
      <formula>NOT(ISERROR(SEARCH("Moderado",J35)))</formula>
    </cfRule>
    <cfRule type="containsText" dxfId="1012" priority="429" operator="containsText" text="Alto">
      <formula>NOT(ISERROR(SEARCH("Alto",J35)))</formula>
    </cfRule>
    <cfRule type="containsText" dxfId="1011" priority="430" operator="containsText" text="Extremo">
      <formula>NOT(ISERROR(SEARCH("Extremo",J35)))</formula>
    </cfRule>
    <cfRule type="colorScale" priority="431">
      <colorScale>
        <cfvo type="min"/>
        <cfvo type="max"/>
        <color rgb="FFFF7128"/>
        <color rgb="FFFFEF9C"/>
      </colorScale>
    </cfRule>
  </conditionalFormatting>
  <conditionalFormatting sqref="M35:M39">
    <cfRule type="containsText" dxfId="1010" priority="402" operator="containsText" text="Moderado">
      <formula>NOT(ISERROR(SEARCH("Moderado",M35)))</formula>
    </cfRule>
    <cfRule type="containsText" dxfId="1009" priority="422" operator="containsText" text="Bajo">
      <formula>NOT(ISERROR(SEARCH("Bajo",M35)))</formula>
    </cfRule>
    <cfRule type="containsText" dxfId="1008" priority="423" operator="containsText" text="Moderado">
      <formula>NOT(ISERROR(SEARCH("Moderado",M35)))</formula>
    </cfRule>
    <cfRule type="containsText" dxfId="1007" priority="424" operator="containsText" text="Alto">
      <formula>NOT(ISERROR(SEARCH("Alto",M35)))</formula>
    </cfRule>
    <cfRule type="containsText" dxfId="1006" priority="425" operator="containsText" text="Extremo">
      <formula>NOT(ISERROR(SEARCH("Extremo",M35)))</formula>
    </cfRule>
    <cfRule type="colorScale" priority="426">
      <colorScale>
        <cfvo type="min"/>
        <cfvo type="max"/>
        <color rgb="FFFF7128"/>
        <color rgb="FFFFEF9C"/>
      </colorScale>
    </cfRule>
  </conditionalFormatting>
  <conditionalFormatting sqref="N35">
    <cfRule type="containsText" dxfId="1005" priority="416" operator="containsText" text="3- Moderado">
      <formula>NOT(ISERROR(SEARCH("3- Moderado",N35)))</formula>
    </cfRule>
    <cfRule type="containsText" dxfId="1004" priority="417" operator="containsText" text="6- Moderado">
      <formula>NOT(ISERROR(SEARCH("6- Moderado",N35)))</formula>
    </cfRule>
    <cfRule type="containsText" dxfId="1003" priority="418" operator="containsText" text="4- Moderado">
      <formula>NOT(ISERROR(SEARCH("4- Moderado",N35)))</formula>
    </cfRule>
    <cfRule type="containsText" dxfId="1002" priority="419" operator="containsText" text="3- Bajo">
      <formula>NOT(ISERROR(SEARCH("3- Bajo",N35)))</formula>
    </cfRule>
    <cfRule type="containsText" dxfId="1001" priority="420" operator="containsText" text="4- Bajo">
      <formula>NOT(ISERROR(SEARCH("4- Bajo",N35)))</formula>
    </cfRule>
    <cfRule type="containsText" dxfId="1000" priority="421" operator="containsText" text="1- Bajo">
      <formula>NOT(ISERROR(SEARCH("1- Bajo",N35)))</formula>
    </cfRule>
  </conditionalFormatting>
  <conditionalFormatting sqref="H35:H39">
    <cfRule type="containsText" dxfId="999" priority="403" operator="containsText" text="Muy Alta">
      <formula>NOT(ISERROR(SEARCH("Muy Alta",H35)))</formula>
    </cfRule>
    <cfRule type="containsText" dxfId="998" priority="404" operator="containsText" text="Alta">
      <formula>NOT(ISERROR(SEARCH("Alta",H35)))</formula>
    </cfRule>
    <cfRule type="containsText" dxfId="997" priority="405" operator="containsText" text="Muy Alta">
      <formula>NOT(ISERROR(SEARCH("Muy Alta",H35)))</formula>
    </cfRule>
    <cfRule type="containsText" dxfId="996" priority="410" operator="containsText" text="Muy Baja">
      <formula>NOT(ISERROR(SEARCH("Muy Baja",H35)))</formula>
    </cfRule>
    <cfRule type="containsText" dxfId="995" priority="411" operator="containsText" text="Baja">
      <formula>NOT(ISERROR(SEARCH("Baja",H35)))</formula>
    </cfRule>
    <cfRule type="containsText" dxfId="994" priority="412" operator="containsText" text="Media">
      <formula>NOT(ISERROR(SEARCH("Media",H35)))</formula>
    </cfRule>
    <cfRule type="containsText" dxfId="993" priority="413" operator="containsText" text="Alta">
      <formula>NOT(ISERROR(SEARCH("Alta",H35)))</formula>
    </cfRule>
    <cfRule type="containsText" dxfId="992" priority="415" operator="containsText" text="Muy Alta">
      <formula>NOT(ISERROR(SEARCH("Muy Alta",H35)))</formula>
    </cfRule>
  </conditionalFormatting>
  <conditionalFormatting sqref="I35:I39">
    <cfRule type="containsText" dxfId="991" priority="406" operator="containsText" text="Catastrófico">
      <formula>NOT(ISERROR(SEARCH("Catastrófico",I35)))</formula>
    </cfRule>
    <cfRule type="containsText" dxfId="990" priority="407" operator="containsText" text="Mayor">
      <formula>NOT(ISERROR(SEARCH("Mayor",I35)))</formula>
    </cfRule>
    <cfRule type="containsText" dxfId="989" priority="408" operator="containsText" text="Menor">
      <formula>NOT(ISERROR(SEARCH("Menor",I35)))</formula>
    </cfRule>
    <cfRule type="containsText" dxfId="988" priority="409" operator="containsText" text="Leve">
      <formula>NOT(ISERROR(SEARCH("Leve",I35)))</formula>
    </cfRule>
    <cfRule type="containsText" dxfId="987" priority="414" operator="containsText" text="Moderado">
      <formula>NOT(ISERROR(SEARCH("Moderado",I35)))</formula>
    </cfRule>
  </conditionalFormatting>
  <conditionalFormatting sqref="K35:K39">
    <cfRule type="containsText" dxfId="986" priority="401" operator="containsText" text="Media">
      <formula>NOT(ISERROR(SEARCH("Media",K35)))</formula>
    </cfRule>
  </conditionalFormatting>
  <conditionalFormatting sqref="L35:L39">
    <cfRule type="containsText" dxfId="985" priority="400" operator="containsText" text="Moderado">
      <formula>NOT(ISERROR(SEARCH("Moderado",L35)))</formula>
    </cfRule>
  </conditionalFormatting>
  <conditionalFormatting sqref="J35:J39">
    <cfRule type="containsText" dxfId="984" priority="399" operator="containsText" text="Moderado">
      <formula>NOT(ISERROR(SEARCH("Moderado",J35)))</formula>
    </cfRule>
  </conditionalFormatting>
  <conditionalFormatting sqref="J35:J39">
    <cfRule type="containsText" dxfId="983" priority="397" operator="containsText" text="Bajo">
      <formula>NOT(ISERROR(SEARCH("Bajo",J35)))</formula>
    </cfRule>
    <cfRule type="containsText" dxfId="982" priority="398" operator="containsText" text="Extremo">
      <formula>NOT(ISERROR(SEARCH("Extremo",J35)))</formula>
    </cfRule>
  </conditionalFormatting>
  <conditionalFormatting sqref="K35:K39">
    <cfRule type="containsText" dxfId="981" priority="395" operator="containsText" text="Baja">
      <formula>NOT(ISERROR(SEARCH("Baja",K35)))</formula>
    </cfRule>
    <cfRule type="containsText" dxfId="980" priority="396" operator="containsText" text="Muy Baja">
      <formula>NOT(ISERROR(SEARCH("Muy Baja",K35)))</formula>
    </cfRule>
  </conditionalFormatting>
  <conditionalFormatting sqref="K35:K39">
    <cfRule type="containsText" dxfId="979" priority="393" operator="containsText" text="Muy Alta">
      <formula>NOT(ISERROR(SEARCH("Muy Alta",K35)))</formula>
    </cfRule>
    <cfRule type="containsText" dxfId="978" priority="394" operator="containsText" text="Alta">
      <formula>NOT(ISERROR(SEARCH("Alta",K35)))</formula>
    </cfRule>
  </conditionalFormatting>
  <conditionalFormatting sqref="L35:L39">
    <cfRule type="containsText" dxfId="977" priority="389" operator="containsText" text="Catastrófico">
      <formula>NOT(ISERROR(SEARCH("Catastrófico",L35)))</formula>
    </cfRule>
    <cfRule type="containsText" dxfId="976" priority="390" operator="containsText" text="Mayor">
      <formula>NOT(ISERROR(SEARCH("Mayor",L35)))</formula>
    </cfRule>
    <cfRule type="containsText" dxfId="975" priority="391" operator="containsText" text="Menor">
      <formula>NOT(ISERROR(SEARCH("Menor",L35)))</formula>
    </cfRule>
    <cfRule type="containsText" dxfId="974" priority="392" operator="containsText" text="Leve">
      <formula>NOT(ISERROR(SEARCH("Leve",L35)))</formula>
    </cfRule>
  </conditionalFormatting>
  <conditionalFormatting sqref="K40:L40">
    <cfRule type="containsText" dxfId="973" priority="383" operator="containsText" text="3- Moderado">
      <formula>NOT(ISERROR(SEARCH("3- Moderado",K40)))</formula>
    </cfRule>
    <cfRule type="containsText" dxfId="972" priority="384" operator="containsText" text="6- Moderado">
      <formula>NOT(ISERROR(SEARCH("6- Moderado",K40)))</formula>
    </cfRule>
    <cfRule type="containsText" dxfId="971" priority="385" operator="containsText" text="4- Moderado">
      <formula>NOT(ISERROR(SEARCH("4- Moderado",K40)))</formula>
    </cfRule>
    <cfRule type="containsText" dxfId="970" priority="386" operator="containsText" text="3- Bajo">
      <formula>NOT(ISERROR(SEARCH("3- Bajo",K40)))</formula>
    </cfRule>
    <cfRule type="containsText" dxfId="969" priority="387" operator="containsText" text="4- Bajo">
      <formula>NOT(ISERROR(SEARCH("4- Bajo",K40)))</formula>
    </cfRule>
    <cfRule type="containsText" dxfId="968" priority="388" operator="containsText" text="1- Bajo">
      <formula>NOT(ISERROR(SEARCH("1- Bajo",K40)))</formula>
    </cfRule>
  </conditionalFormatting>
  <conditionalFormatting sqref="H40:I40">
    <cfRule type="containsText" dxfId="967" priority="377" operator="containsText" text="3- Moderado">
      <formula>NOT(ISERROR(SEARCH("3- Moderado",H40)))</formula>
    </cfRule>
    <cfRule type="containsText" dxfId="966" priority="378" operator="containsText" text="6- Moderado">
      <formula>NOT(ISERROR(SEARCH("6- Moderado",H40)))</formula>
    </cfRule>
    <cfRule type="containsText" dxfId="965" priority="379" operator="containsText" text="4- Moderado">
      <formula>NOT(ISERROR(SEARCH("4- Moderado",H40)))</formula>
    </cfRule>
    <cfRule type="containsText" dxfId="964" priority="380" operator="containsText" text="3- Bajo">
      <formula>NOT(ISERROR(SEARCH("3- Bajo",H40)))</formula>
    </cfRule>
    <cfRule type="containsText" dxfId="963" priority="381" operator="containsText" text="4- Bajo">
      <formula>NOT(ISERROR(SEARCH("4- Bajo",H40)))</formula>
    </cfRule>
    <cfRule type="containsText" dxfId="962" priority="382" operator="containsText" text="1- Bajo">
      <formula>NOT(ISERROR(SEARCH("1- Bajo",H40)))</formula>
    </cfRule>
  </conditionalFormatting>
  <conditionalFormatting sqref="A40 C40:E40">
    <cfRule type="containsText" dxfId="961" priority="371" operator="containsText" text="3- Moderado">
      <formula>NOT(ISERROR(SEARCH("3- Moderado",A40)))</formula>
    </cfRule>
    <cfRule type="containsText" dxfId="960" priority="372" operator="containsText" text="6- Moderado">
      <formula>NOT(ISERROR(SEARCH("6- Moderado",A40)))</formula>
    </cfRule>
    <cfRule type="containsText" dxfId="959" priority="373" operator="containsText" text="4- Moderado">
      <formula>NOT(ISERROR(SEARCH("4- Moderado",A40)))</formula>
    </cfRule>
    <cfRule type="containsText" dxfId="958" priority="374" operator="containsText" text="3- Bajo">
      <formula>NOT(ISERROR(SEARCH("3- Bajo",A40)))</formula>
    </cfRule>
    <cfRule type="containsText" dxfId="957" priority="375" operator="containsText" text="4- Bajo">
      <formula>NOT(ISERROR(SEARCH("4- Bajo",A40)))</formula>
    </cfRule>
    <cfRule type="containsText" dxfId="956" priority="376" operator="containsText" text="1- Bajo">
      <formula>NOT(ISERROR(SEARCH("1- Bajo",A40)))</formula>
    </cfRule>
  </conditionalFormatting>
  <conditionalFormatting sqref="F40:G40">
    <cfRule type="containsText" dxfId="955" priority="365" operator="containsText" text="3- Moderado">
      <formula>NOT(ISERROR(SEARCH("3- Moderado",F40)))</formula>
    </cfRule>
    <cfRule type="containsText" dxfId="954" priority="366" operator="containsText" text="6- Moderado">
      <formula>NOT(ISERROR(SEARCH("6- Moderado",F40)))</formula>
    </cfRule>
    <cfRule type="containsText" dxfId="953" priority="367" operator="containsText" text="4- Moderado">
      <formula>NOT(ISERROR(SEARCH("4- Moderado",F40)))</formula>
    </cfRule>
    <cfRule type="containsText" dxfId="952" priority="368" operator="containsText" text="3- Bajo">
      <formula>NOT(ISERROR(SEARCH("3- Bajo",F40)))</formula>
    </cfRule>
    <cfRule type="containsText" dxfId="951" priority="369" operator="containsText" text="4- Bajo">
      <formula>NOT(ISERROR(SEARCH("4- Bajo",F40)))</formula>
    </cfRule>
    <cfRule type="containsText" dxfId="950" priority="370" operator="containsText" text="1- Bajo">
      <formula>NOT(ISERROR(SEARCH("1- Bajo",F40)))</formula>
    </cfRule>
  </conditionalFormatting>
  <conditionalFormatting sqref="J40:J44">
    <cfRule type="containsText" dxfId="949" priority="360" operator="containsText" text="Bajo">
      <formula>NOT(ISERROR(SEARCH("Bajo",J40)))</formula>
    </cfRule>
    <cfRule type="containsText" dxfId="948" priority="361" operator="containsText" text="Moderado">
      <formula>NOT(ISERROR(SEARCH("Moderado",J40)))</formula>
    </cfRule>
    <cfRule type="containsText" dxfId="947" priority="362" operator="containsText" text="Alto">
      <formula>NOT(ISERROR(SEARCH("Alto",J40)))</formula>
    </cfRule>
    <cfRule type="containsText" dxfId="946" priority="363" operator="containsText" text="Extremo">
      <formula>NOT(ISERROR(SEARCH("Extremo",J40)))</formula>
    </cfRule>
    <cfRule type="colorScale" priority="364">
      <colorScale>
        <cfvo type="min"/>
        <cfvo type="max"/>
        <color rgb="FFFF7128"/>
        <color rgb="FFFFEF9C"/>
      </colorScale>
    </cfRule>
  </conditionalFormatting>
  <conditionalFormatting sqref="M40:M44">
    <cfRule type="containsText" dxfId="945" priority="335" operator="containsText" text="Moderado">
      <formula>NOT(ISERROR(SEARCH("Moderado",M40)))</formula>
    </cfRule>
    <cfRule type="containsText" dxfId="944" priority="355" operator="containsText" text="Bajo">
      <formula>NOT(ISERROR(SEARCH("Bajo",M40)))</formula>
    </cfRule>
    <cfRule type="containsText" dxfId="943" priority="356" operator="containsText" text="Moderado">
      <formula>NOT(ISERROR(SEARCH("Moderado",M40)))</formula>
    </cfRule>
    <cfRule type="containsText" dxfId="942" priority="357" operator="containsText" text="Alto">
      <formula>NOT(ISERROR(SEARCH("Alto",M40)))</formula>
    </cfRule>
    <cfRule type="containsText" dxfId="941" priority="358" operator="containsText" text="Extremo">
      <formula>NOT(ISERROR(SEARCH("Extremo",M40)))</formula>
    </cfRule>
    <cfRule type="colorScale" priority="359">
      <colorScale>
        <cfvo type="min"/>
        <cfvo type="max"/>
        <color rgb="FFFF7128"/>
        <color rgb="FFFFEF9C"/>
      </colorScale>
    </cfRule>
  </conditionalFormatting>
  <conditionalFormatting sqref="N40">
    <cfRule type="containsText" dxfId="940" priority="349" operator="containsText" text="3- Moderado">
      <formula>NOT(ISERROR(SEARCH("3- Moderado",N40)))</formula>
    </cfRule>
    <cfRule type="containsText" dxfId="939" priority="350" operator="containsText" text="6- Moderado">
      <formula>NOT(ISERROR(SEARCH("6- Moderado",N40)))</formula>
    </cfRule>
    <cfRule type="containsText" dxfId="938" priority="351" operator="containsText" text="4- Moderado">
      <formula>NOT(ISERROR(SEARCH("4- Moderado",N40)))</formula>
    </cfRule>
    <cfRule type="containsText" dxfId="937" priority="352" operator="containsText" text="3- Bajo">
      <formula>NOT(ISERROR(SEARCH("3- Bajo",N40)))</formula>
    </cfRule>
    <cfRule type="containsText" dxfId="936" priority="353" operator="containsText" text="4- Bajo">
      <formula>NOT(ISERROR(SEARCH("4- Bajo",N40)))</formula>
    </cfRule>
    <cfRule type="containsText" dxfId="935" priority="354" operator="containsText" text="1- Bajo">
      <formula>NOT(ISERROR(SEARCH("1- Bajo",N40)))</formula>
    </cfRule>
  </conditionalFormatting>
  <conditionalFormatting sqref="H40:H44">
    <cfRule type="containsText" dxfId="934" priority="336" operator="containsText" text="Muy Alta">
      <formula>NOT(ISERROR(SEARCH("Muy Alta",H40)))</formula>
    </cfRule>
    <cfRule type="containsText" dxfId="933" priority="337" operator="containsText" text="Alta">
      <formula>NOT(ISERROR(SEARCH("Alta",H40)))</formula>
    </cfRule>
    <cfRule type="containsText" dxfId="932" priority="338" operator="containsText" text="Muy Alta">
      <formula>NOT(ISERROR(SEARCH("Muy Alta",H40)))</formula>
    </cfRule>
    <cfRule type="containsText" dxfId="931" priority="343" operator="containsText" text="Muy Baja">
      <formula>NOT(ISERROR(SEARCH("Muy Baja",H40)))</formula>
    </cfRule>
    <cfRule type="containsText" dxfId="930" priority="344" operator="containsText" text="Baja">
      <formula>NOT(ISERROR(SEARCH("Baja",H40)))</formula>
    </cfRule>
    <cfRule type="containsText" dxfId="929" priority="345" operator="containsText" text="Media">
      <formula>NOT(ISERROR(SEARCH("Media",H40)))</formula>
    </cfRule>
    <cfRule type="containsText" dxfId="928" priority="346" operator="containsText" text="Alta">
      <formula>NOT(ISERROR(SEARCH("Alta",H40)))</formula>
    </cfRule>
    <cfRule type="containsText" dxfId="927" priority="348" operator="containsText" text="Muy Alta">
      <formula>NOT(ISERROR(SEARCH("Muy Alta",H40)))</formula>
    </cfRule>
  </conditionalFormatting>
  <conditionalFormatting sqref="I40:I44">
    <cfRule type="containsText" dxfId="926" priority="339" operator="containsText" text="Catastrófico">
      <formula>NOT(ISERROR(SEARCH("Catastrófico",I40)))</formula>
    </cfRule>
    <cfRule type="containsText" dxfId="925" priority="340" operator="containsText" text="Mayor">
      <formula>NOT(ISERROR(SEARCH("Mayor",I40)))</formula>
    </cfRule>
    <cfRule type="containsText" dxfId="924" priority="341" operator="containsText" text="Menor">
      <formula>NOT(ISERROR(SEARCH("Menor",I40)))</formula>
    </cfRule>
    <cfRule type="containsText" dxfId="923" priority="342" operator="containsText" text="Leve">
      <formula>NOT(ISERROR(SEARCH("Leve",I40)))</formula>
    </cfRule>
    <cfRule type="containsText" dxfId="922" priority="347" operator="containsText" text="Moderado">
      <formula>NOT(ISERROR(SEARCH("Moderado",I40)))</formula>
    </cfRule>
  </conditionalFormatting>
  <conditionalFormatting sqref="K40:K44">
    <cfRule type="containsText" dxfId="921" priority="334" operator="containsText" text="Media">
      <formula>NOT(ISERROR(SEARCH("Media",K40)))</formula>
    </cfRule>
  </conditionalFormatting>
  <conditionalFormatting sqref="L40:L44">
    <cfRule type="containsText" dxfId="920" priority="333" operator="containsText" text="Moderado">
      <formula>NOT(ISERROR(SEARCH("Moderado",L40)))</formula>
    </cfRule>
  </conditionalFormatting>
  <conditionalFormatting sqref="J40:J44">
    <cfRule type="containsText" dxfId="919" priority="332" operator="containsText" text="Moderado">
      <formula>NOT(ISERROR(SEARCH("Moderado",J40)))</formula>
    </cfRule>
  </conditionalFormatting>
  <conditionalFormatting sqref="J40:J44">
    <cfRule type="containsText" dxfId="918" priority="330" operator="containsText" text="Bajo">
      <formula>NOT(ISERROR(SEARCH("Bajo",J40)))</formula>
    </cfRule>
    <cfRule type="containsText" dxfId="917" priority="331" operator="containsText" text="Extremo">
      <formula>NOT(ISERROR(SEARCH("Extremo",J40)))</formula>
    </cfRule>
  </conditionalFormatting>
  <conditionalFormatting sqref="K40:K44">
    <cfRule type="containsText" dxfId="916" priority="328" operator="containsText" text="Baja">
      <formula>NOT(ISERROR(SEARCH("Baja",K40)))</formula>
    </cfRule>
    <cfRule type="containsText" dxfId="915" priority="329" operator="containsText" text="Muy Baja">
      <formula>NOT(ISERROR(SEARCH("Muy Baja",K40)))</formula>
    </cfRule>
  </conditionalFormatting>
  <conditionalFormatting sqref="K40:K44">
    <cfRule type="containsText" dxfId="914" priority="326" operator="containsText" text="Muy Alta">
      <formula>NOT(ISERROR(SEARCH("Muy Alta",K40)))</formula>
    </cfRule>
    <cfRule type="containsText" dxfId="913" priority="327" operator="containsText" text="Alta">
      <formula>NOT(ISERROR(SEARCH("Alta",K40)))</formula>
    </cfRule>
  </conditionalFormatting>
  <conditionalFormatting sqref="L40:L44">
    <cfRule type="containsText" dxfId="912" priority="322" operator="containsText" text="Catastrófico">
      <formula>NOT(ISERROR(SEARCH("Catastrófico",L40)))</formula>
    </cfRule>
    <cfRule type="containsText" dxfId="911" priority="323" operator="containsText" text="Mayor">
      <formula>NOT(ISERROR(SEARCH("Mayor",L40)))</formula>
    </cfRule>
    <cfRule type="containsText" dxfId="910" priority="324" operator="containsText" text="Menor">
      <formula>NOT(ISERROR(SEARCH("Menor",L40)))</formula>
    </cfRule>
    <cfRule type="containsText" dxfId="909" priority="325" operator="containsText" text="Leve">
      <formula>NOT(ISERROR(SEARCH("Leve",L40)))</formula>
    </cfRule>
  </conditionalFormatting>
  <conditionalFormatting sqref="K45:L45">
    <cfRule type="containsText" dxfId="908" priority="316" operator="containsText" text="3- Moderado">
      <formula>NOT(ISERROR(SEARCH("3- Moderado",K45)))</formula>
    </cfRule>
    <cfRule type="containsText" dxfId="907" priority="317" operator="containsText" text="6- Moderado">
      <formula>NOT(ISERROR(SEARCH("6- Moderado",K45)))</formula>
    </cfRule>
    <cfRule type="containsText" dxfId="906" priority="318" operator="containsText" text="4- Moderado">
      <formula>NOT(ISERROR(SEARCH("4- Moderado",K45)))</formula>
    </cfRule>
    <cfRule type="containsText" dxfId="905" priority="319" operator="containsText" text="3- Bajo">
      <formula>NOT(ISERROR(SEARCH("3- Bajo",K45)))</formula>
    </cfRule>
    <cfRule type="containsText" dxfId="904" priority="320" operator="containsText" text="4- Bajo">
      <formula>NOT(ISERROR(SEARCH("4- Bajo",K45)))</formula>
    </cfRule>
    <cfRule type="containsText" dxfId="903" priority="321" operator="containsText" text="1- Bajo">
      <formula>NOT(ISERROR(SEARCH("1- Bajo",K45)))</formula>
    </cfRule>
  </conditionalFormatting>
  <conditionalFormatting sqref="H45:I45">
    <cfRule type="containsText" dxfId="902" priority="310" operator="containsText" text="3- Moderado">
      <formula>NOT(ISERROR(SEARCH("3- Moderado",H45)))</formula>
    </cfRule>
    <cfRule type="containsText" dxfId="901" priority="311" operator="containsText" text="6- Moderado">
      <formula>NOT(ISERROR(SEARCH("6- Moderado",H45)))</formula>
    </cfRule>
    <cfRule type="containsText" dxfId="900" priority="312" operator="containsText" text="4- Moderado">
      <formula>NOT(ISERROR(SEARCH("4- Moderado",H45)))</formula>
    </cfRule>
    <cfRule type="containsText" dxfId="899" priority="313" operator="containsText" text="3- Bajo">
      <formula>NOT(ISERROR(SEARCH("3- Bajo",H45)))</formula>
    </cfRule>
    <cfRule type="containsText" dxfId="898" priority="314" operator="containsText" text="4- Bajo">
      <formula>NOT(ISERROR(SEARCH("4- Bajo",H45)))</formula>
    </cfRule>
    <cfRule type="containsText" dxfId="897" priority="315" operator="containsText" text="1- Bajo">
      <formula>NOT(ISERROR(SEARCH("1- Bajo",H45)))</formula>
    </cfRule>
  </conditionalFormatting>
  <conditionalFormatting sqref="A45 C45:E45">
    <cfRule type="containsText" dxfId="896" priority="304" operator="containsText" text="3- Moderado">
      <formula>NOT(ISERROR(SEARCH("3- Moderado",A45)))</formula>
    </cfRule>
    <cfRule type="containsText" dxfId="895" priority="305" operator="containsText" text="6- Moderado">
      <formula>NOT(ISERROR(SEARCH("6- Moderado",A45)))</formula>
    </cfRule>
    <cfRule type="containsText" dxfId="894" priority="306" operator="containsText" text="4- Moderado">
      <formula>NOT(ISERROR(SEARCH("4- Moderado",A45)))</formula>
    </cfRule>
    <cfRule type="containsText" dxfId="893" priority="307" operator="containsText" text="3- Bajo">
      <formula>NOT(ISERROR(SEARCH("3- Bajo",A45)))</formula>
    </cfRule>
    <cfRule type="containsText" dxfId="892" priority="308" operator="containsText" text="4- Bajo">
      <formula>NOT(ISERROR(SEARCH("4- Bajo",A45)))</formula>
    </cfRule>
    <cfRule type="containsText" dxfId="891" priority="309" operator="containsText" text="1- Bajo">
      <formula>NOT(ISERROR(SEARCH("1- Bajo",A45)))</formula>
    </cfRule>
  </conditionalFormatting>
  <conditionalFormatting sqref="F45:G45">
    <cfRule type="containsText" dxfId="890" priority="298" operator="containsText" text="3- Moderado">
      <formula>NOT(ISERROR(SEARCH("3- Moderado",F45)))</formula>
    </cfRule>
    <cfRule type="containsText" dxfId="889" priority="299" operator="containsText" text="6- Moderado">
      <formula>NOT(ISERROR(SEARCH("6- Moderado",F45)))</formula>
    </cfRule>
    <cfRule type="containsText" dxfId="888" priority="300" operator="containsText" text="4- Moderado">
      <formula>NOT(ISERROR(SEARCH("4- Moderado",F45)))</formula>
    </cfRule>
    <cfRule type="containsText" dxfId="887" priority="301" operator="containsText" text="3- Bajo">
      <formula>NOT(ISERROR(SEARCH("3- Bajo",F45)))</formula>
    </cfRule>
    <cfRule type="containsText" dxfId="886" priority="302" operator="containsText" text="4- Bajo">
      <formula>NOT(ISERROR(SEARCH("4- Bajo",F45)))</formula>
    </cfRule>
    <cfRule type="containsText" dxfId="885" priority="303" operator="containsText" text="1- Bajo">
      <formula>NOT(ISERROR(SEARCH("1- Bajo",F45)))</formula>
    </cfRule>
  </conditionalFormatting>
  <conditionalFormatting sqref="J45:J49">
    <cfRule type="containsText" dxfId="884" priority="293" operator="containsText" text="Bajo">
      <formula>NOT(ISERROR(SEARCH("Bajo",J45)))</formula>
    </cfRule>
    <cfRule type="containsText" dxfId="883" priority="294" operator="containsText" text="Moderado">
      <formula>NOT(ISERROR(SEARCH("Moderado",J45)))</formula>
    </cfRule>
    <cfRule type="containsText" dxfId="882" priority="295" operator="containsText" text="Alto">
      <formula>NOT(ISERROR(SEARCH("Alto",J45)))</formula>
    </cfRule>
    <cfRule type="containsText" dxfId="881" priority="296" operator="containsText" text="Extremo">
      <formula>NOT(ISERROR(SEARCH("Extremo",J45)))</formula>
    </cfRule>
    <cfRule type="colorScale" priority="297">
      <colorScale>
        <cfvo type="min"/>
        <cfvo type="max"/>
        <color rgb="FFFF7128"/>
        <color rgb="FFFFEF9C"/>
      </colorScale>
    </cfRule>
  </conditionalFormatting>
  <conditionalFormatting sqref="M45:M49">
    <cfRule type="containsText" dxfId="880" priority="268" operator="containsText" text="Moderado">
      <formula>NOT(ISERROR(SEARCH("Moderado",M45)))</formula>
    </cfRule>
    <cfRule type="containsText" dxfId="879" priority="288" operator="containsText" text="Bajo">
      <formula>NOT(ISERROR(SEARCH("Bajo",M45)))</formula>
    </cfRule>
    <cfRule type="containsText" dxfId="878" priority="289" operator="containsText" text="Moderado">
      <formula>NOT(ISERROR(SEARCH("Moderado",M45)))</formula>
    </cfRule>
    <cfRule type="containsText" dxfId="877" priority="290" operator="containsText" text="Alto">
      <formula>NOT(ISERROR(SEARCH("Alto",M45)))</formula>
    </cfRule>
    <cfRule type="containsText" dxfId="876" priority="291" operator="containsText" text="Extremo">
      <formula>NOT(ISERROR(SEARCH("Extremo",M45)))</formula>
    </cfRule>
    <cfRule type="colorScale" priority="292">
      <colorScale>
        <cfvo type="min"/>
        <cfvo type="max"/>
        <color rgb="FFFF7128"/>
        <color rgb="FFFFEF9C"/>
      </colorScale>
    </cfRule>
  </conditionalFormatting>
  <conditionalFormatting sqref="N45">
    <cfRule type="containsText" dxfId="875" priority="282" operator="containsText" text="3- Moderado">
      <formula>NOT(ISERROR(SEARCH("3- Moderado",N45)))</formula>
    </cfRule>
    <cfRule type="containsText" dxfId="874" priority="283" operator="containsText" text="6- Moderado">
      <formula>NOT(ISERROR(SEARCH("6- Moderado",N45)))</formula>
    </cfRule>
    <cfRule type="containsText" dxfId="873" priority="284" operator="containsText" text="4- Moderado">
      <formula>NOT(ISERROR(SEARCH("4- Moderado",N45)))</formula>
    </cfRule>
    <cfRule type="containsText" dxfId="872" priority="285" operator="containsText" text="3- Bajo">
      <formula>NOT(ISERROR(SEARCH("3- Bajo",N45)))</formula>
    </cfRule>
    <cfRule type="containsText" dxfId="871" priority="286" operator="containsText" text="4- Bajo">
      <formula>NOT(ISERROR(SEARCH("4- Bajo",N45)))</formula>
    </cfRule>
    <cfRule type="containsText" dxfId="870" priority="287" operator="containsText" text="1- Bajo">
      <formula>NOT(ISERROR(SEARCH("1- Bajo",N45)))</formula>
    </cfRule>
  </conditionalFormatting>
  <conditionalFormatting sqref="H45:H49">
    <cfRule type="containsText" dxfId="869" priority="269" operator="containsText" text="Muy Alta">
      <formula>NOT(ISERROR(SEARCH("Muy Alta",H45)))</formula>
    </cfRule>
    <cfRule type="containsText" dxfId="868" priority="270" operator="containsText" text="Alta">
      <formula>NOT(ISERROR(SEARCH("Alta",H45)))</formula>
    </cfRule>
    <cfRule type="containsText" dxfId="867" priority="271" operator="containsText" text="Muy Alta">
      <formula>NOT(ISERROR(SEARCH("Muy Alta",H45)))</formula>
    </cfRule>
    <cfRule type="containsText" dxfId="866" priority="276" operator="containsText" text="Muy Baja">
      <formula>NOT(ISERROR(SEARCH("Muy Baja",H45)))</formula>
    </cfRule>
    <cfRule type="containsText" dxfId="865" priority="277" operator="containsText" text="Baja">
      <formula>NOT(ISERROR(SEARCH("Baja",H45)))</formula>
    </cfRule>
    <cfRule type="containsText" dxfId="864" priority="278" operator="containsText" text="Media">
      <formula>NOT(ISERROR(SEARCH("Media",H45)))</formula>
    </cfRule>
    <cfRule type="containsText" dxfId="863" priority="279" operator="containsText" text="Alta">
      <formula>NOT(ISERROR(SEARCH("Alta",H45)))</formula>
    </cfRule>
    <cfRule type="containsText" dxfId="862" priority="281" operator="containsText" text="Muy Alta">
      <formula>NOT(ISERROR(SEARCH("Muy Alta",H45)))</formula>
    </cfRule>
  </conditionalFormatting>
  <conditionalFormatting sqref="I45:I49">
    <cfRule type="containsText" dxfId="861" priority="272" operator="containsText" text="Catastrófico">
      <formula>NOT(ISERROR(SEARCH("Catastrófico",I45)))</formula>
    </cfRule>
    <cfRule type="containsText" dxfId="860" priority="273" operator="containsText" text="Mayor">
      <formula>NOT(ISERROR(SEARCH("Mayor",I45)))</formula>
    </cfRule>
    <cfRule type="containsText" dxfId="859" priority="274" operator="containsText" text="Menor">
      <formula>NOT(ISERROR(SEARCH("Menor",I45)))</formula>
    </cfRule>
    <cfRule type="containsText" dxfId="858" priority="275" operator="containsText" text="Leve">
      <formula>NOT(ISERROR(SEARCH("Leve",I45)))</formula>
    </cfRule>
    <cfRule type="containsText" dxfId="857" priority="280" operator="containsText" text="Moderado">
      <formula>NOT(ISERROR(SEARCH("Moderado",I45)))</formula>
    </cfRule>
  </conditionalFormatting>
  <conditionalFormatting sqref="K45:K49">
    <cfRule type="containsText" dxfId="856" priority="267" operator="containsText" text="Media">
      <formula>NOT(ISERROR(SEARCH("Media",K45)))</formula>
    </cfRule>
  </conditionalFormatting>
  <conditionalFormatting sqref="L45:L49">
    <cfRule type="containsText" dxfId="855" priority="266" operator="containsText" text="Moderado">
      <formula>NOT(ISERROR(SEARCH("Moderado",L45)))</formula>
    </cfRule>
  </conditionalFormatting>
  <conditionalFormatting sqref="J45:J49">
    <cfRule type="containsText" dxfId="854" priority="265" operator="containsText" text="Moderado">
      <formula>NOT(ISERROR(SEARCH("Moderado",J45)))</formula>
    </cfRule>
  </conditionalFormatting>
  <conditionalFormatting sqref="J45:J49">
    <cfRule type="containsText" dxfId="853" priority="263" operator="containsText" text="Bajo">
      <formula>NOT(ISERROR(SEARCH("Bajo",J45)))</formula>
    </cfRule>
    <cfRule type="containsText" dxfId="852" priority="264" operator="containsText" text="Extremo">
      <formula>NOT(ISERROR(SEARCH("Extremo",J45)))</formula>
    </cfRule>
  </conditionalFormatting>
  <conditionalFormatting sqref="K45:K49">
    <cfRule type="containsText" dxfId="851" priority="261" operator="containsText" text="Baja">
      <formula>NOT(ISERROR(SEARCH("Baja",K45)))</formula>
    </cfRule>
    <cfRule type="containsText" dxfId="850" priority="262" operator="containsText" text="Muy Baja">
      <formula>NOT(ISERROR(SEARCH("Muy Baja",K45)))</formula>
    </cfRule>
  </conditionalFormatting>
  <conditionalFormatting sqref="K45:K49">
    <cfRule type="containsText" dxfId="849" priority="259" operator="containsText" text="Muy Alta">
      <formula>NOT(ISERROR(SEARCH("Muy Alta",K45)))</formula>
    </cfRule>
    <cfRule type="containsText" dxfId="848" priority="260" operator="containsText" text="Alta">
      <formula>NOT(ISERROR(SEARCH("Alta",K45)))</formula>
    </cfRule>
  </conditionalFormatting>
  <conditionalFormatting sqref="L45:L49">
    <cfRule type="containsText" dxfId="847" priority="255" operator="containsText" text="Catastrófico">
      <formula>NOT(ISERROR(SEARCH("Catastrófico",L45)))</formula>
    </cfRule>
    <cfRule type="containsText" dxfId="846" priority="256" operator="containsText" text="Mayor">
      <formula>NOT(ISERROR(SEARCH("Mayor",L45)))</formula>
    </cfRule>
    <cfRule type="containsText" dxfId="845" priority="257" operator="containsText" text="Menor">
      <formula>NOT(ISERROR(SEARCH("Menor",L45)))</formula>
    </cfRule>
    <cfRule type="containsText" dxfId="844" priority="258" operator="containsText" text="Leve">
      <formula>NOT(ISERROR(SEARCH("Leve",L45)))</formula>
    </cfRule>
  </conditionalFormatting>
  <conditionalFormatting sqref="K50:L50">
    <cfRule type="containsText" dxfId="843" priority="249" operator="containsText" text="3- Moderado">
      <formula>NOT(ISERROR(SEARCH("3- Moderado",K50)))</formula>
    </cfRule>
    <cfRule type="containsText" dxfId="842" priority="250" operator="containsText" text="6- Moderado">
      <formula>NOT(ISERROR(SEARCH("6- Moderado",K50)))</formula>
    </cfRule>
    <cfRule type="containsText" dxfId="841" priority="251" operator="containsText" text="4- Moderado">
      <formula>NOT(ISERROR(SEARCH("4- Moderado",K50)))</formula>
    </cfRule>
    <cfRule type="containsText" dxfId="840" priority="252" operator="containsText" text="3- Bajo">
      <formula>NOT(ISERROR(SEARCH("3- Bajo",K50)))</formula>
    </cfRule>
    <cfRule type="containsText" dxfId="839" priority="253" operator="containsText" text="4- Bajo">
      <formula>NOT(ISERROR(SEARCH("4- Bajo",K50)))</formula>
    </cfRule>
    <cfRule type="containsText" dxfId="838" priority="254" operator="containsText" text="1- Bajo">
      <formula>NOT(ISERROR(SEARCH("1- Bajo",K50)))</formula>
    </cfRule>
  </conditionalFormatting>
  <conditionalFormatting sqref="H50:I50">
    <cfRule type="containsText" dxfId="837" priority="243" operator="containsText" text="3- Moderado">
      <formula>NOT(ISERROR(SEARCH("3- Moderado",H50)))</formula>
    </cfRule>
    <cfRule type="containsText" dxfId="836" priority="244" operator="containsText" text="6- Moderado">
      <formula>NOT(ISERROR(SEARCH("6- Moderado",H50)))</formula>
    </cfRule>
    <cfRule type="containsText" dxfId="835" priority="245" operator="containsText" text="4- Moderado">
      <formula>NOT(ISERROR(SEARCH("4- Moderado",H50)))</formula>
    </cfRule>
    <cfRule type="containsText" dxfId="834" priority="246" operator="containsText" text="3- Bajo">
      <formula>NOT(ISERROR(SEARCH("3- Bajo",H50)))</formula>
    </cfRule>
    <cfRule type="containsText" dxfId="833" priority="247" operator="containsText" text="4- Bajo">
      <formula>NOT(ISERROR(SEARCH("4- Bajo",H50)))</formula>
    </cfRule>
    <cfRule type="containsText" dxfId="832" priority="248" operator="containsText" text="1- Bajo">
      <formula>NOT(ISERROR(SEARCH("1- Bajo",H50)))</formula>
    </cfRule>
  </conditionalFormatting>
  <conditionalFormatting sqref="A50 C50:E50">
    <cfRule type="containsText" dxfId="831" priority="237" operator="containsText" text="3- Moderado">
      <formula>NOT(ISERROR(SEARCH("3- Moderado",A50)))</formula>
    </cfRule>
    <cfRule type="containsText" dxfId="830" priority="238" operator="containsText" text="6- Moderado">
      <formula>NOT(ISERROR(SEARCH("6- Moderado",A50)))</formula>
    </cfRule>
    <cfRule type="containsText" dxfId="829" priority="239" operator="containsText" text="4- Moderado">
      <formula>NOT(ISERROR(SEARCH("4- Moderado",A50)))</formula>
    </cfRule>
    <cfRule type="containsText" dxfId="828" priority="240" operator="containsText" text="3- Bajo">
      <formula>NOT(ISERROR(SEARCH("3- Bajo",A50)))</formula>
    </cfRule>
    <cfRule type="containsText" dxfId="827" priority="241" operator="containsText" text="4- Bajo">
      <formula>NOT(ISERROR(SEARCH("4- Bajo",A50)))</formula>
    </cfRule>
    <cfRule type="containsText" dxfId="826" priority="242" operator="containsText" text="1- Bajo">
      <formula>NOT(ISERROR(SEARCH("1- Bajo",A50)))</formula>
    </cfRule>
  </conditionalFormatting>
  <conditionalFormatting sqref="F50:G50">
    <cfRule type="containsText" dxfId="825" priority="231" operator="containsText" text="3- Moderado">
      <formula>NOT(ISERROR(SEARCH("3- Moderado",F50)))</formula>
    </cfRule>
    <cfRule type="containsText" dxfId="824" priority="232" operator="containsText" text="6- Moderado">
      <formula>NOT(ISERROR(SEARCH("6- Moderado",F50)))</formula>
    </cfRule>
    <cfRule type="containsText" dxfId="823" priority="233" operator="containsText" text="4- Moderado">
      <formula>NOT(ISERROR(SEARCH("4- Moderado",F50)))</formula>
    </cfRule>
    <cfRule type="containsText" dxfId="822" priority="234" operator="containsText" text="3- Bajo">
      <formula>NOT(ISERROR(SEARCH("3- Bajo",F50)))</formula>
    </cfRule>
    <cfRule type="containsText" dxfId="821" priority="235" operator="containsText" text="4- Bajo">
      <formula>NOT(ISERROR(SEARCH("4- Bajo",F50)))</formula>
    </cfRule>
    <cfRule type="containsText" dxfId="820" priority="236" operator="containsText" text="1- Bajo">
      <formula>NOT(ISERROR(SEARCH("1- Bajo",F50)))</formula>
    </cfRule>
  </conditionalFormatting>
  <conditionalFormatting sqref="J50:J54">
    <cfRule type="containsText" dxfId="819" priority="226" operator="containsText" text="Bajo">
      <formula>NOT(ISERROR(SEARCH("Bajo",J50)))</formula>
    </cfRule>
    <cfRule type="containsText" dxfId="818" priority="227" operator="containsText" text="Moderado">
      <formula>NOT(ISERROR(SEARCH("Moderado",J50)))</formula>
    </cfRule>
    <cfRule type="containsText" dxfId="817" priority="228" operator="containsText" text="Alto">
      <formula>NOT(ISERROR(SEARCH("Alto",J50)))</formula>
    </cfRule>
    <cfRule type="containsText" dxfId="816" priority="229" operator="containsText" text="Extremo">
      <formula>NOT(ISERROR(SEARCH("Extremo",J50)))</formula>
    </cfRule>
    <cfRule type="colorScale" priority="230">
      <colorScale>
        <cfvo type="min"/>
        <cfvo type="max"/>
        <color rgb="FFFF7128"/>
        <color rgb="FFFFEF9C"/>
      </colorScale>
    </cfRule>
  </conditionalFormatting>
  <conditionalFormatting sqref="M50:M54">
    <cfRule type="containsText" dxfId="815" priority="201" operator="containsText" text="Moderado">
      <formula>NOT(ISERROR(SEARCH("Moderado",M50)))</formula>
    </cfRule>
    <cfRule type="containsText" dxfId="814" priority="221" operator="containsText" text="Bajo">
      <formula>NOT(ISERROR(SEARCH("Bajo",M50)))</formula>
    </cfRule>
    <cfRule type="containsText" dxfId="813" priority="222" operator="containsText" text="Moderado">
      <formula>NOT(ISERROR(SEARCH("Moderado",M50)))</formula>
    </cfRule>
    <cfRule type="containsText" dxfId="812" priority="223" operator="containsText" text="Alto">
      <formula>NOT(ISERROR(SEARCH("Alto",M50)))</formula>
    </cfRule>
    <cfRule type="containsText" dxfId="811" priority="224" operator="containsText" text="Extremo">
      <formula>NOT(ISERROR(SEARCH("Extremo",M50)))</formula>
    </cfRule>
    <cfRule type="colorScale" priority="225">
      <colorScale>
        <cfvo type="min"/>
        <cfvo type="max"/>
        <color rgb="FFFF7128"/>
        <color rgb="FFFFEF9C"/>
      </colorScale>
    </cfRule>
  </conditionalFormatting>
  <conditionalFormatting sqref="N50">
    <cfRule type="containsText" dxfId="810" priority="215" operator="containsText" text="3- Moderado">
      <formula>NOT(ISERROR(SEARCH("3- Moderado",N50)))</formula>
    </cfRule>
    <cfRule type="containsText" dxfId="809" priority="216" operator="containsText" text="6- Moderado">
      <formula>NOT(ISERROR(SEARCH("6- Moderado",N50)))</formula>
    </cfRule>
    <cfRule type="containsText" dxfId="808" priority="217" operator="containsText" text="4- Moderado">
      <formula>NOT(ISERROR(SEARCH("4- Moderado",N50)))</formula>
    </cfRule>
    <cfRule type="containsText" dxfId="807" priority="218" operator="containsText" text="3- Bajo">
      <formula>NOT(ISERROR(SEARCH("3- Bajo",N50)))</formula>
    </cfRule>
    <cfRule type="containsText" dxfId="806" priority="219" operator="containsText" text="4- Bajo">
      <formula>NOT(ISERROR(SEARCH("4- Bajo",N50)))</formula>
    </cfRule>
    <cfRule type="containsText" dxfId="805" priority="220" operator="containsText" text="1- Bajo">
      <formula>NOT(ISERROR(SEARCH("1- Bajo",N50)))</formula>
    </cfRule>
  </conditionalFormatting>
  <conditionalFormatting sqref="H50:H54">
    <cfRule type="containsText" dxfId="804" priority="202" operator="containsText" text="Muy Alta">
      <formula>NOT(ISERROR(SEARCH("Muy Alta",H50)))</formula>
    </cfRule>
    <cfRule type="containsText" dxfId="803" priority="203" operator="containsText" text="Alta">
      <formula>NOT(ISERROR(SEARCH("Alta",H50)))</formula>
    </cfRule>
    <cfRule type="containsText" dxfId="802" priority="204" operator="containsText" text="Muy Alta">
      <formula>NOT(ISERROR(SEARCH("Muy Alta",H50)))</formula>
    </cfRule>
    <cfRule type="containsText" dxfId="801" priority="209" operator="containsText" text="Muy Baja">
      <formula>NOT(ISERROR(SEARCH("Muy Baja",H50)))</formula>
    </cfRule>
    <cfRule type="containsText" dxfId="800" priority="210" operator="containsText" text="Baja">
      <formula>NOT(ISERROR(SEARCH("Baja",H50)))</formula>
    </cfRule>
    <cfRule type="containsText" dxfId="799" priority="211" operator="containsText" text="Media">
      <formula>NOT(ISERROR(SEARCH("Media",H50)))</formula>
    </cfRule>
    <cfRule type="containsText" dxfId="798" priority="212" operator="containsText" text="Alta">
      <formula>NOT(ISERROR(SEARCH("Alta",H50)))</formula>
    </cfRule>
    <cfRule type="containsText" dxfId="797" priority="214" operator="containsText" text="Muy Alta">
      <formula>NOT(ISERROR(SEARCH("Muy Alta",H50)))</formula>
    </cfRule>
  </conditionalFormatting>
  <conditionalFormatting sqref="I50:I54">
    <cfRule type="containsText" dxfId="796" priority="205" operator="containsText" text="Catastrófico">
      <formula>NOT(ISERROR(SEARCH("Catastrófico",I50)))</formula>
    </cfRule>
    <cfRule type="containsText" dxfId="795" priority="206" operator="containsText" text="Mayor">
      <formula>NOT(ISERROR(SEARCH("Mayor",I50)))</formula>
    </cfRule>
    <cfRule type="containsText" dxfId="794" priority="207" operator="containsText" text="Menor">
      <formula>NOT(ISERROR(SEARCH("Menor",I50)))</formula>
    </cfRule>
    <cfRule type="containsText" dxfId="793" priority="208" operator="containsText" text="Leve">
      <formula>NOT(ISERROR(SEARCH("Leve",I50)))</formula>
    </cfRule>
    <cfRule type="containsText" dxfId="792" priority="213" operator="containsText" text="Moderado">
      <formula>NOT(ISERROR(SEARCH("Moderado",I50)))</formula>
    </cfRule>
  </conditionalFormatting>
  <conditionalFormatting sqref="K50:K54">
    <cfRule type="containsText" dxfId="791" priority="200" operator="containsText" text="Media">
      <formula>NOT(ISERROR(SEARCH("Media",K50)))</formula>
    </cfRule>
  </conditionalFormatting>
  <conditionalFormatting sqref="L50:L54">
    <cfRule type="containsText" dxfId="790" priority="199" operator="containsText" text="Moderado">
      <formula>NOT(ISERROR(SEARCH("Moderado",L50)))</formula>
    </cfRule>
  </conditionalFormatting>
  <conditionalFormatting sqref="J50:J54">
    <cfRule type="containsText" dxfId="789" priority="198" operator="containsText" text="Moderado">
      <formula>NOT(ISERROR(SEARCH("Moderado",J50)))</formula>
    </cfRule>
  </conditionalFormatting>
  <conditionalFormatting sqref="J50:J54">
    <cfRule type="containsText" dxfId="788" priority="196" operator="containsText" text="Bajo">
      <formula>NOT(ISERROR(SEARCH("Bajo",J50)))</formula>
    </cfRule>
    <cfRule type="containsText" dxfId="787" priority="197" operator="containsText" text="Extremo">
      <formula>NOT(ISERROR(SEARCH("Extremo",J50)))</formula>
    </cfRule>
  </conditionalFormatting>
  <conditionalFormatting sqref="K50:K54">
    <cfRule type="containsText" dxfId="786" priority="194" operator="containsText" text="Baja">
      <formula>NOT(ISERROR(SEARCH("Baja",K50)))</formula>
    </cfRule>
    <cfRule type="containsText" dxfId="785" priority="195" operator="containsText" text="Muy Baja">
      <formula>NOT(ISERROR(SEARCH("Muy Baja",K50)))</formula>
    </cfRule>
  </conditionalFormatting>
  <conditionalFormatting sqref="K50:K54">
    <cfRule type="containsText" dxfId="784" priority="192" operator="containsText" text="Muy Alta">
      <formula>NOT(ISERROR(SEARCH("Muy Alta",K50)))</formula>
    </cfRule>
    <cfRule type="containsText" dxfId="783" priority="193" operator="containsText" text="Alta">
      <formula>NOT(ISERROR(SEARCH("Alta",K50)))</formula>
    </cfRule>
  </conditionalFormatting>
  <conditionalFormatting sqref="L50:L54">
    <cfRule type="containsText" dxfId="782" priority="188" operator="containsText" text="Catastrófico">
      <formula>NOT(ISERROR(SEARCH("Catastrófico",L50)))</formula>
    </cfRule>
    <cfRule type="containsText" dxfId="781" priority="189" operator="containsText" text="Mayor">
      <formula>NOT(ISERROR(SEARCH("Mayor",L50)))</formula>
    </cfRule>
    <cfRule type="containsText" dxfId="780" priority="190" operator="containsText" text="Menor">
      <formula>NOT(ISERROR(SEARCH("Menor",L50)))</formula>
    </cfRule>
    <cfRule type="containsText" dxfId="779" priority="191" operator="containsText" text="Leve">
      <formula>NOT(ISERROR(SEARCH("Leve",L50)))</formula>
    </cfRule>
  </conditionalFormatting>
  <conditionalFormatting sqref="K55:L55 K60:L60 K65:L65">
    <cfRule type="containsText" dxfId="778" priority="182" operator="containsText" text="3- Moderado">
      <formula>NOT(ISERROR(SEARCH("3- Moderado",K55)))</formula>
    </cfRule>
    <cfRule type="containsText" dxfId="777" priority="183" operator="containsText" text="6- Moderado">
      <formula>NOT(ISERROR(SEARCH("6- Moderado",K55)))</formula>
    </cfRule>
    <cfRule type="containsText" dxfId="776" priority="184" operator="containsText" text="4- Moderado">
      <formula>NOT(ISERROR(SEARCH("4- Moderado",K55)))</formula>
    </cfRule>
    <cfRule type="containsText" dxfId="775" priority="185" operator="containsText" text="3- Bajo">
      <formula>NOT(ISERROR(SEARCH("3- Bajo",K55)))</formula>
    </cfRule>
    <cfRule type="containsText" dxfId="774" priority="186" operator="containsText" text="4- Bajo">
      <formula>NOT(ISERROR(SEARCH("4- Bajo",K55)))</formula>
    </cfRule>
    <cfRule type="containsText" dxfId="773" priority="187" operator="containsText" text="1- Bajo">
      <formula>NOT(ISERROR(SEARCH("1- Bajo",K55)))</formula>
    </cfRule>
  </conditionalFormatting>
  <conditionalFormatting sqref="H55:I55 H60:I60 H65:I65">
    <cfRule type="containsText" dxfId="772" priority="176" operator="containsText" text="3- Moderado">
      <formula>NOT(ISERROR(SEARCH("3- Moderado",H55)))</formula>
    </cfRule>
    <cfRule type="containsText" dxfId="771" priority="177" operator="containsText" text="6- Moderado">
      <formula>NOT(ISERROR(SEARCH("6- Moderado",H55)))</formula>
    </cfRule>
    <cfRule type="containsText" dxfId="770" priority="178" operator="containsText" text="4- Moderado">
      <formula>NOT(ISERROR(SEARCH("4- Moderado",H55)))</formula>
    </cfRule>
    <cfRule type="containsText" dxfId="769" priority="179" operator="containsText" text="3- Bajo">
      <formula>NOT(ISERROR(SEARCH("3- Bajo",H55)))</formula>
    </cfRule>
    <cfRule type="containsText" dxfId="768" priority="180" operator="containsText" text="4- Bajo">
      <formula>NOT(ISERROR(SEARCH("4- Bajo",H55)))</formula>
    </cfRule>
    <cfRule type="containsText" dxfId="767" priority="181" operator="containsText" text="1- Bajo">
      <formula>NOT(ISERROR(SEARCH("1- Bajo",H55)))</formula>
    </cfRule>
  </conditionalFormatting>
  <conditionalFormatting sqref="A55 C55:E55 A60 C60:E60 C65:E65 A65">
    <cfRule type="containsText" dxfId="766" priority="170" operator="containsText" text="3- Moderado">
      <formula>NOT(ISERROR(SEARCH("3- Moderado",A55)))</formula>
    </cfRule>
    <cfRule type="containsText" dxfId="765" priority="171" operator="containsText" text="6- Moderado">
      <formula>NOT(ISERROR(SEARCH("6- Moderado",A55)))</formula>
    </cfRule>
    <cfRule type="containsText" dxfId="764" priority="172" operator="containsText" text="4- Moderado">
      <formula>NOT(ISERROR(SEARCH("4- Moderado",A55)))</formula>
    </cfRule>
    <cfRule type="containsText" dxfId="763" priority="173" operator="containsText" text="3- Bajo">
      <formula>NOT(ISERROR(SEARCH("3- Bajo",A55)))</formula>
    </cfRule>
    <cfRule type="containsText" dxfId="762" priority="174" operator="containsText" text="4- Bajo">
      <formula>NOT(ISERROR(SEARCH("4- Bajo",A55)))</formula>
    </cfRule>
    <cfRule type="containsText" dxfId="761" priority="175" operator="containsText" text="1- Bajo">
      <formula>NOT(ISERROR(SEARCH("1- Bajo",A55)))</formula>
    </cfRule>
  </conditionalFormatting>
  <conditionalFormatting sqref="F55:G55 F60:G60 F65:G65">
    <cfRule type="containsText" dxfId="760" priority="164" operator="containsText" text="3- Moderado">
      <formula>NOT(ISERROR(SEARCH("3- Moderado",F55)))</formula>
    </cfRule>
    <cfRule type="containsText" dxfId="759" priority="165" operator="containsText" text="6- Moderado">
      <formula>NOT(ISERROR(SEARCH("6- Moderado",F55)))</formula>
    </cfRule>
    <cfRule type="containsText" dxfId="758" priority="166" operator="containsText" text="4- Moderado">
      <formula>NOT(ISERROR(SEARCH("4- Moderado",F55)))</formula>
    </cfRule>
    <cfRule type="containsText" dxfId="757" priority="167" operator="containsText" text="3- Bajo">
      <formula>NOT(ISERROR(SEARCH("3- Bajo",F55)))</formula>
    </cfRule>
    <cfRule type="containsText" dxfId="756" priority="168" operator="containsText" text="4- Bajo">
      <formula>NOT(ISERROR(SEARCH("4- Bajo",F55)))</formula>
    </cfRule>
    <cfRule type="containsText" dxfId="755" priority="169" operator="containsText" text="1- Bajo">
      <formula>NOT(ISERROR(SEARCH("1- Bajo",F55)))</formula>
    </cfRule>
  </conditionalFormatting>
  <conditionalFormatting sqref="J55:J69">
    <cfRule type="containsText" dxfId="754" priority="159" operator="containsText" text="Bajo">
      <formula>NOT(ISERROR(SEARCH("Bajo",J55)))</formula>
    </cfRule>
    <cfRule type="containsText" dxfId="753" priority="160" operator="containsText" text="Moderado">
      <formula>NOT(ISERROR(SEARCH("Moderado",J55)))</formula>
    </cfRule>
    <cfRule type="containsText" dxfId="752" priority="161" operator="containsText" text="Alto">
      <formula>NOT(ISERROR(SEARCH("Alto",J55)))</formula>
    </cfRule>
    <cfRule type="containsText" dxfId="751" priority="162" operator="containsText" text="Extremo">
      <formula>NOT(ISERROR(SEARCH("Extremo",J55)))</formula>
    </cfRule>
    <cfRule type="colorScale" priority="163">
      <colorScale>
        <cfvo type="min"/>
        <cfvo type="max"/>
        <color rgb="FFFF7128"/>
        <color rgb="FFFFEF9C"/>
      </colorScale>
    </cfRule>
  </conditionalFormatting>
  <conditionalFormatting sqref="M55:M69">
    <cfRule type="containsText" dxfId="750" priority="134" operator="containsText" text="Moderado">
      <formula>NOT(ISERROR(SEARCH("Moderado",M55)))</formula>
    </cfRule>
    <cfRule type="containsText" dxfId="749" priority="154" operator="containsText" text="Bajo">
      <formula>NOT(ISERROR(SEARCH("Bajo",M55)))</formula>
    </cfRule>
    <cfRule type="containsText" dxfId="748" priority="155" operator="containsText" text="Moderado">
      <formula>NOT(ISERROR(SEARCH("Moderado",M55)))</formula>
    </cfRule>
    <cfRule type="containsText" dxfId="747" priority="156" operator="containsText" text="Alto">
      <formula>NOT(ISERROR(SEARCH("Alto",M55)))</formula>
    </cfRule>
    <cfRule type="containsText" dxfId="746" priority="157" operator="containsText" text="Extremo">
      <formula>NOT(ISERROR(SEARCH("Extremo",M55)))</formula>
    </cfRule>
    <cfRule type="colorScale" priority="158">
      <colorScale>
        <cfvo type="min"/>
        <cfvo type="max"/>
        <color rgb="FFFF7128"/>
        <color rgb="FFFFEF9C"/>
      </colorScale>
    </cfRule>
  </conditionalFormatting>
  <conditionalFormatting sqref="N55 N60 N65">
    <cfRule type="containsText" dxfId="745" priority="148" operator="containsText" text="3- Moderado">
      <formula>NOT(ISERROR(SEARCH("3- Moderado",N55)))</formula>
    </cfRule>
    <cfRule type="containsText" dxfId="744" priority="149" operator="containsText" text="6- Moderado">
      <formula>NOT(ISERROR(SEARCH("6- Moderado",N55)))</formula>
    </cfRule>
    <cfRule type="containsText" dxfId="743" priority="150" operator="containsText" text="4- Moderado">
      <formula>NOT(ISERROR(SEARCH("4- Moderado",N55)))</formula>
    </cfRule>
    <cfRule type="containsText" dxfId="742" priority="151" operator="containsText" text="3- Bajo">
      <formula>NOT(ISERROR(SEARCH("3- Bajo",N55)))</formula>
    </cfRule>
    <cfRule type="containsText" dxfId="741" priority="152" operator="containsText" text="4- Bajo">
      <formula>NOT(ISERROR(SEARCH("4- Bajo",N55)))</formula>
    </cfRule>
    <cfRule type="containsText" dxfId="740" priority="153" operator="containsText" text="1- Bajo">
      <formula>NOT(ISERROR(SEARCH("1- Bajo",N55)))</formula>
    </cfRule>
  </conditionalFormatting>
  <conditionalFormatting sqref="H55:H69">
    <cfRule type="containsText" dxfId="739" priority="135" operator="containsText" text="Muy Alta">
      <formula>NOT(ISERROR(SEARCH("Muy Alta",H55)))</formula>
    </cfRule>
    <cfRule type="containsText" dxfId="738" priority="136" operator="containsText" text="Alta">
      <formula>NOT(ISERROR(SEARCH("Alta",H55)))</formula>
    </cfRule>
    <cfRule type="containsText" dxfId="737" priority="137" operator="containsText" text="Muy Alta">
      <formula>NOT(ISERROR(SEARCH("Muy Alta",H55)))</formula>
    </cfRule>
    <cfRule type="containsText" dxfId="736" priority="142" operator="containsText" text="Muy Baja">
      <formula>NOT(ISERROR(SEARCH("Muy Baja",H55)))</formula>
    </cfRule>
    <cfRule type="containsText" dxfId="735" priority="143" operator="containsText" text="Baja">
      <formula>NOT(ISERROR(SEARCH("Baja",H55)))</formula>
    </cfRule>
    <cfRule type="containsText" dxfId="734" priority="144" operator="containsText" text="Media">
      <formula>NOT(ISERROR(SEARCH("Media",H55)))</formula>
    </cfRule>
    <cfRule type="containsText" dxfId="733" priority="145" operator="containsText" text="Alta">
      <formula>NOT(ISERROR(SEARCH("Alta",H55)))</formula>
    </cfRule>
    <cfRule type="containsText" dxfId="732" priority="147" operator="containsText" text="Muy Alta">
      <formula>NOT(ISERROR(SEARCH("Muy Alta",H55)))</formula>
    </cfRule>
  </conditionalFormatting>
  <conditionalFormatting sqref="I55:I69">
    <cfRule type="containsText" dxfId="731" priority="138" operator="containsText" text="Catastrófico">
      <formula>NOT(ISERROR(SEARCH("Catastrófico",I55)))</formula>
    </cfRule>
    <cfRule type="containsText" dxfId="730" priority="139" operator="containsText" text="Mayor">
      <formula>NOT(ISERROR(SEARCH("Mayor",I55)))</formula>
    </cfRule>
    <cfRule type="containsText" dxfId="729" priority="140" operator="containsText" text="Menor">
      <formula>NOT(ISERROR(SEARCH("Menor",I55)))</formula>
    </cfRule>
    <cfRule type="containsText" dxfId="728" priority="141" operator="containsText" text="Leve">
      <formula>NOT(ISERROR(SEARCH("Leve",I55)))</formula>
    </cfRule>
    <cfRule type="containsText" dxfId="727" priority="146" operator="containsText" text="Moderado">
      <formula>NOT(ISERROR(SEARCH("Moderado",I55)))</formula>
    </cfRule>
  </conditionalFormatting>
  <conditionalFormatting sqref="K55:K69">
    <cfRule type="containsText" dxfId="726" priority="133" operator="containsText" text="Media">
      <formula>NOT(ISERROR(SEARCH("Media",K55)))</formula>
    </cfRule>
  </conditionalFormatting>
  <conditionalFormatting sqref="L55:L69">
    <cfRule type="containsText" dxfId="725" priority="132" operator="containsText" text="Moderado">
      <formula>NOT(ISERROR(SEARCH("Moderado",L55)))</formula>
    </cfRule>
  </conditionalFormatting>
  <conditionalFormatting sqref="J55:J69">
    <cfRule type="containsText" dxfId="724" priority="131" operator="containsText" text="Moderado">
      <formula>NOT(ISERROR(SEARCH("Moderado",J55)))</formula>
    </cfRule>
  </conditionalFormatting>
  <conditionalFormatting sqref="J55:J69">
    <cfRule type="containsText" dxfId="723" priority="129" operator="containsText" text="Bajo">
      <formula>NOT(ISERROR(SEARCH("Bajo",J55)))</formula>
    </cfRule>
    <cfRule type="containsText" dxfId="722" priority="130" operator="containsText" text="Extremo">
      <formula>NOT(ISERROR(SEARCH("Extremo",J55)))</formula>
    </cfRule>
  </conditionalFormatting>
  <conditionalFormatting sqref="K55:K69">
    <cfRule type="containsText" dxfId="721" priority="127" operator="containsText" text="Baja">
      <formula>NOT(ISERROR(SEARCH("Baja",K55)))</formula>
    </cfRule>
    <cfRule type="containsText" dxfId="720" priority="128" operator="containsText" text="Muy Baja">
      <formula>NOT(ISERROR(SEARCH("Muy Baja",K55)))</formula>
    </cfRule>
  </conditionalFormatting>
  <conditionalFormatting sqref="K55:K69">
    <cfRule type="containsText" dxfId="719" priority="125" operator="containsText" text="Muy Alta">
      <formula>NOT(ISERROR(SEARCH("Muy Alta",K55)))</formula>
    </cfRule>
    <cfRule type="containsText" dxfId="718" priority="126" operator="containsText" text="Alta">
      <formula>NOT(ISERROR(SEARCH("Alta",K55)))</formula>
    </cfRule>
  </conditionalFormatting>
  <conditionalFormatting sqref="L55:L69">
    <cfRule type="containsText" dxfId="717" priority="121" operator="containsText" text="Catastrófico">
      <formula>NOT(ISERROR(SEARCH("Catastrófico",L55)))</formula>
    </cfRule>
    <cfRule type="containsText" dxfId="716" priority="122" operator="containsText" text="Mayor">
      <formula>NOT(ISERROR(SEARCH("Mayor",L55)))</formula>
    </cfRule>
    <cfRule type="containsText" dxfId="715" priority="123" operator="containsText" text="Menor">
      <formula>NOT(ISERROR(SEARCH("Menor",L55)))</formula>
    </cfRule>
    <cfRule type="containsText" dxfId="714" priority="124" operator="containsText" text="Leve">
      <formula>NOT(ISERROR(SEARCH("Leve",L55)))</formula>
    </cfRule>
  </conditionalFormatting>
  <conditionalFormatting sqref="O28:O29">
    <cfRule type="containsText" dxfId="713" priority="61" operator="containsText" text="3- Moderado">
      <formula>NOT(ISERROR(SEARCH("3- Moderado",O28)))</formula>
    </cfRule>
    <cfRule type="containsText" dxfId="712" priority="62" operator="containsText" text="6- Moderado">
      <formula>NOT(ISERROR(SEARCH("6- Moderado",O28)))</formula>
    </cfRule>
    <cfRule type="containsText" dxfId="711" priority="63" operator="containsText" text="4- Moderado">
      <formula>NOT(ISERROR(SEARCH("4- Moderado",O28)))</formula>
    </cfRule>
    <cfRule type="containsText" dxfId="710" priority="64" operator="containsText" text="3- Bajo">
      <formula>NOT(ISERROR(SEARCH("3- Bajo",O28)))</formula>
    </cfRule>
    <cfRule type="containsText" dxfId="709" priority="65" operator="containsText" text="4- Bajo">
      <formula>NOT(ISERROR(SEARCH("4- Bajo",O28)))</formula>
    </cfRule>
    <cfRule type="containsText" dxfId="708" priority="66" operator="containsText" text="1- Bajo">
      <formula>NOT(ISERROR(SEARCH("1- Bajo",O28)))</formula>
    </cfRule>
  </conditionalFormatting>
  <conditionalFormatting sqref="O15:O19">
    <cfRule type="containsText" dxfId="707" priority="49" operator="containsText" text="3- Moderado">
      <formula>NOT(ISERROR(SEARCH("3- Moderado",O15)))</formula>
    </cfRule>
    <cfRule type="containsText" dxfId="706" priority="50" operator="containsText" text="6- Moderado">
      <formula>NOT(ISERROR(SEARCH("6- Moderado",O15)))</formula>
    </cfRule>
    <cfRule type="containsText" dxfId="705" priority="51" operator="containsText" text="4- Moderado">
      <formula>NOT(ISERROR(SEARCH("4- Moderado",O15)))</formula>
    </cfRule>
    <cfRule type="containsText" dxfId="704" priority="52" operator="containsText" text="3- Bajo">
      <formula>NOT(ISERROR(SEARCH("3- Bajo",O15)))</formula>
    </cfRule>
    <cfRule type="containsText" dxfId="703" priority="53" operator="containsText" text="4- Bajo">
      <formula>NOT(ISERROR(SEARCH("4- Bajo",O15)))</formula>
    </cfRule>
    <cfRule type="containsText" dxfId="702" priority="54" operator="containsText" text="1- Bajo">
      <formula>NOT(ISERROR(SEARCH("1- Bajo",O15)))</formula>
    </cfRule>
  </conditionalFormatting>
  <conditionalFormatting sqref="O20:O24">
    <cfRule type="containsText" dxfId="701" priority="43" operator="containsText" text="3- Moderado">
      <formula>NOT(ISERROR(SEARCH("3- Moderado",O20)))</formula>
    </cfRule>
    <cfRule type="containsText" dxfId="700" priority="44" operator="containsText" text="6- Moderado">
      <formula>NOT(ISERROR(SEARCH("6- Moderado",O20)))</formula>
    </cfRule>
    <cfRule type="containsText" dxfId="699" priority="45" operator="containsText" text="4- Moderado">
      <formula>NOT(ISERROR(SEARCH("4- Moderado",O20)))</formula>
    </cfRule>
    <cfRule type="containsText" dxfId="698" priority="46" operator="containsText" text="3- Bajo">
      <formula>NOT(ISERROR(SEARCH("3- Bajo",O20)))</formula>
    </cfRule>
    <cfRule type="containsText" dxfId="697" priority="47" operator="containsText" text="4- Bajo">
      <formula>NOT(ISERROR(SEARCH("4- Bajo",O20)))</formula>
    </cfRule>
    <cfRule type="containsText" dxfId="696" priority="48" operator="containsText" text="1- Bajo">
      <formula>NOT(ISERROR(SEARCH("1- Bajo",O20)))</formula>
    </cfRule>
  </conditionalFormatting>
  <conditionalFormatting sqref="O30:O34">
    <cfRule type="containsText" dxfId="695" priority="37" operator="containsText" text="3- Moderado">
      <formula>NOT(ISERROR(SEARCH("3- Moderado",O30)))</formula>
    </cfRule>
    <cfRule type="containsText" dxfId="694" priority="38" operator="containsText" text="6- Moderado">
      <formula>NOT(ISERROR(SEARCH("6- Moderado",O30)))</formula>
    </cfRule>
    <cfRule type="containsText" dxfId="693" priority="39" operator="containsText" text="4- Moderado">
      <formula>NOT(ISERROR(SEARCH("4- Moderado",O30)))</formula>
    </cfRule>
    <cfRule type="containsText" dxfId="692" priority="40" operator="containsText" text="3- Bajo">
      <formula>NOT(ISERROR(SEARCH("3- Bajo",O30)))</formula>
    </cfRule>
    <cfRule type="containsText" dxfId="691" priority="41" operator="containsText" text="4- Bajo">
      <formula>NOT(ISERROR(SEARCH("4- Bajo",O30)))</formula>
    </cfRule>
    <cfRule type="containsText" dxfId="690" priority="42" operator="containsText" text="1- Bajo">
      <formula>NOT(ISERROR(SEARCH("1- Bajo",O30)))</formula>
    </cfRule>
  </conditionalFormatting>
  <conditionalFormatting sqref="O40:O42">
    <cfRule type="containsText" dxfId="689" priority="25" operator="containsText" text="3- Moderado">
      <formula>NOT(ISERROR(SEARCH("3- Moderado",O40)))</formula>
    </cfRule>
    <cfRule type="containsText" dxfId="688" priority="26" operator="containsText" text="6- Moderado">
      <formula>NOT(ISERROR(SEARCH("6- Moderado",O40)))</formula>
    </cfRule>
    <cfRule type="containsText" dxfId="687" priority="27" operator="containsText" text="4- Moderado">
      <formula>NOT(ISERROR(SEARCH("4- Moderado",O40)))</formula>
    </cfRule>
    <cfRule type="containsText" dxfId="686" priority="28" operator="containsText" text="3- Bajo">
      <formula>NOT(ISERROR(SEARCH("3- Bajo",O40)))</formula>
    </cfRule>
    <cfRule type="containsText" dxfId="685" priority="29" operator="containsText" text="4- Bajo">
      <formula>NOT(ISERROR(SEARCH("4- Bajo",O40)))</formula>
    </cfRule>
    <cfRule type="containsText" dxfId="684" priority="30" operator="containsText" text="1- Bajo">
      <formula>NOT(ISERROR(SEARCH("1- Bajo",O40)))</formula>
    </cfRule>
  </conditionalFormatting>
  <conditionalFormatting sqref="O45:O47">
    <cfRule type="containsText" dxfId="683" priority="19" operator="containsText" text="3- Moderado">
      <formula>NOT(ISERROR(SEARCH("3- Moderado",O45)))</formula>
    </cfRule>
    <cfRule type="containsText" dxfId="682" priority="20" operator="containsText" text="6- Moderado">
      <formula>NOT(ISERROR(SEARCH("6- Moderado",O45)))</formula>
    </cfRule>
    <cfRule type="containsText" dxfId="681" priority="21" operator="containsText" text="4- Moderado">
      <formula>NOT(ISERROR(SEARCH("4- Moderado",O45)))</formula>
    </cfRule>
    <cfRule type="containsText" dxfId="680" priority="22" operator="containsText" text="3- Bajo">
      <formula>NOT(ISERROR(SEARCH("3- Bajo",O45)))</formula>
    </cfRule>
    <cfRule type="containsText" dxfId="679" priority="23" operator="containsText" text="4- Bajo">
      <formula>NOT(ISERROR(SEARCH("4- Bajo",O45)))</formula>
    </cfRule>
    <cfRule type="containsText" dxfId="678" priority="24" operator="containsText" text="1- Bajo">
      <formula>NOT(ISERROR(SEARCH("1- Bajo",O45)))</formula>
    </cfRule>
  </conditionalFormatting>
  <conditionalFormatting sqref="O50:O52">
    <cfRule type="containsText" dxfId="677" priority="13" operator="containsText" text="3- Moderado">
      <formula>NOT(ISERROR(SEARCH("3- Moderado",O50)))</formula>
    </cfRule>
    <cfRule type="containsText" dxfId="676" priority="14" operator="containsText" text="6- Moderado">
      <formula>NOT(ISERROR(SEARCH("6- Moderado",O50)))</formula>
    </cfRule>
    <cfRule type="containsText" dxfId="675" priority="15" operator="containsText" text="4- Moderado">
      <formula>NOT(ISERROR(SEARCH("4- Moderado",O50)))</formula>
    </cfRule>
    <cfRule type="containsText" dxfId="674" priority="16" operator="containsText" text="3- Bajo">
      <formula>NOT(ISERROR(SEARCH("3- Bajo",O50)))</formula>
    </cfRule>
    <cfRule type="containsText" dxfId="673" priority="17" operator="containsText" text="4- Bajo">
      <formula>NOT(ISERROR(SEARCH("4- Bajo",O50)))</formula>
    </cfRule>
    <cfRule type="containsText" dxfId="672" priority="18" operator="containsText" text="1- Bajo">
      <formula>NOT(ISERROR(SEARCH("1- Bajo",O50)))</formula>
    </cfRule>
  </conditionalFormatting>
  <conditionalFormatting sqref="O25:O27">
    <cfRule type="containsText" dxfId="671" priority="7" operator="containsText" text="3- Moderado">
      <formula>NOT(ISERROR(SEARCH("3- Moderado",O25)))</formula>
    </cfRule>
    <cfRule type="containsText" dxfId="670" priority="8" operator="containsText" text="6- Moderado">
      <formula>NOT(ISERROR(SEARCH("6- Moderado",O25)))</formula>
    </cfRule>
    <cfRule type="containsText" dxfId="669" priority="9" operator="containsText" text="4- Moderado">
      <formula>NOT(ISERROR(SEARCH("4- Moderado",O25)))</formula>
    </cfRule>
    <cfRule type="containsText" dxfId="668" priority="10" operator="containsText" text="3- Bajo">
      <formula>NOT(ISERROR(SEARCH("3- Bajo",O25)))</formula>
    </cfRule>
    <cfRule type="containsText" dxfId="667" priority="11" operator="containsText" text="4- Bajo">
      <formula>NOT(ISERROR(SEARCH("4- Bajo",O25)))</formula>
    </cfRule>
    <cfRule type="containsText" dxfId="666" priority="12" operator="containsText" text="1- Bajo">
      <formula>NOT(ISERROR(SEARCH("1- Bajo",O25)))</formula>
    </cfRule>
  </conditionalFormatting>
  <conditionalFormatting sqref="O35:O37">
    <cfRule type="containsText" dxfId="665" priority="1" operator="containsText" text="3- Moderado">
      <formula>NOT(ISERROR(SEARCH("3- Moderado",O35)))</formula>
    </cfRule>
    <cfRule type="containsText" dxfId="664" priority="2" operator="containsText" text="6- Moderado">
      <formula>NOT(ISERROR(SEARCH("6- Moderado",O35)))</formula>
    </cfRule>
    <cfRule type="containsText" dxfId="663" priority="3" operator="containsText" text="4- Moderado">
      <formula>NOT(ISERROR(SEARCH("4- Moderado",O35)))</formula>
    </cfRule>
    <cfRule type="containsText" dxfId="662" priority="4" operator="containsText" text="3- Bajo">
      <formula>NOT(ISERROR(SEARCH("3- Bajo",O35)))</formula>
    </cfRule>
    <cfRule type="containsText" dxfId="661" priority="5" operator="containsText" text="4- Bajo">
      <formula>NOT(ISERROR(SEARCH("4- Bajo",O35)))</formula>
    </cfRule>
    <cfRule type="containsText" dxfId="660" priority="6" operator="containsText" text="1- Bajo">
      <formula>NOT(ISERROR(SEARCH("1- Bajo",O35)))</formula>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pageSetup orientation="portrait" horizontalDpi="4294967293" r:id="rId1"/>
  <ignoredErrors>
    <ignoredError sqref="D10:E10 A10:C10"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showGridLines="0" tabSelected="1" topLeftCell="J7" zoomScale="85" zoomScaleNormal="85" workbookViewId="0">
      <selection activeCell="R15" sqref="R15:R19"/>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27.42578125" customWidth="1"/>
    <col min="21" max="176" width="11.42578125" style="121"/>
  </cols>
  <sheetData>
    <row r="1" spans="1:278" s="156" customFormat="1" ht="16.5" customHeight="1">
      <c r="A1" s="437"/>
      <c r="B1" s="438"/>
      <c r="C1" s="438"/>
      <c r="D1" s="567" t="s">
        <v>385</v>
      </c>
      <c r="E1" s="567"/>
      <c r="F1" s="567"/>
      <c r="G1" s="567"/>
      <c r="H1" s="567"/>
      <c r="I1" s="567"/>
      <c r="J1" s="567"/>
      <c r="K1" s="567"/>
      <c r="L1" s="567"/>
      <c r="M1" s="567"/>
      <c r="N1" s="567"/>
      <c r="O1" s="567"/>
      <c r="P1" s="567"/>
      <c r="Q1" s="568"/>
      <c r="R1" s="429" t="s">
        <v>67</v>
      </c>
      <c r="S1" s="429"/>
      <c r="T1" s="429"/>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39"/>
      <c r="B2" s="440"/>
      <c r="C2" s="440"/>
      <c r="D2" s="569"/>
      <c r="E2" s="569"/>
      <c r="F2" s="569"/>
      <c r="G2" s="569"/>
      <c r="H2" s="569"/>
      <c r="I2" s="569"/>
      <c r="J2" s="569"/>
      <c r="K2" s="569"/>
      <c r="L2" s="569"/>
      <c r="M2" s="569"/>
      <c r="N2" s="569"/>
      <c r="O2" s="569"/>
      <c r="P2" s="569"/>
      <c r="Q2" s="570"/>
      <c r="R2" s="429"/>
      <c r="S2" s="429"/>
      <c r="T2" s="429"/>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212"/>
      <c r="D3" s="569"/>
      <c r="E3" s="569"/>
      <c r="F3" s="569"/>
      <c r="G3" s="569"/>
      <c r="H3" s="569"/>
      <c r="I3" s="569"/>
      <c r="J3" s="569"/>
      <c r="K3" s="569"/>
      <c r="L3" s="569"/>
      <c r="M3" s="569"/>
      <c r="N3" s="569"/>
      <c r="O3" s="569"/>
      <c r="P3" s="569"/>
      <c r="Q3" s="570"/>
      <c r="R3" s="429"/>
      <c r="S3" s="429"/>
      <c r="T3" s="429"/>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30" t="s">
        <v>0</v>
      </c>
      <c r="B4" s="431"/>
      <c r="C4" s="432"/>
      <c r="D4" s="433" t="str">
        <f>'Mapa Final'!D4</f>
        <v>Gestión financiera y presupuestal</v>
      </c>
      <c r="E4" s="434"/>
      <c r="F4" s="434"/>
      <c r="G4" s="434"/>
      <c r="H4" s="434"/>
      <c r="I4" s="434"/>
      <c r="J4" s="434"/>
      <c r="K4" s="434"/>
      <c r="L4" s="434"/>
      <c r="M4" s="434"/>
      <c r="N4" s="435"/>
      <c r="O4" s="436"/>
      <c r="P4" s="436"/>
      <c r="Q4" s="436"/>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30" t="s">
        <v>1</v>
      </c>
      <c r="B5" s="431"/>
      <c r="C5" s="432"/>
      <c r="D5" s="441"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42"/>
      <c r="F5" s="442"/>
      <c r="G5" s="442"/>
      <c r="H5" s="442"/>
      <c r="I5" s="442"/>
      <c r="J5" s="442"/>
      <c r="K5" s="442"/>
      <c r="L5" s="442"/>
      <c r="M5" s="442"/>
      <c r="N5" s="443"/>
      <c r="O5" s="1"/>
      <c r="P5" s="1"/>
      <c r="Q5" s="1"/>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30" t="s">
        <v>2</v>
      </c>
      <c r="B6" s="431"/>
      <c r="C6" s="432"/>
      <c r="D6" s="441" t="str">
        <f>'Mapa Final'!D6</f>
        <v xml:space="preserve">Nivel Central </v>
      </c>
      <c r="E6" s="442"/>
      <c r="F6" s="442"/>
      <c r="G6" s="442"/>
      <c r="H6" s="442"/>
      <c r="I6" s="442"/>
      <c r="J6" s="442"/>
      <c r="K6" s="442"/>
      <c r="L6" s="442"/>
      <c r="M6" s="442"/>
      <c r="N6" s="443"/>
      <c r="O6" s="1"/>
      <c r="P6" s="1"/>
      <c r="Q6" s="1"/>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38.25" customHeight="1" thickTop="1" thickBot="1">
      <c r="A7" s="562" t="s">
        <v>360</v>
      </c>
      <c r="B7" s="563"/>
      <c r="C7" s="563"/>
      <c r="D7" s="563"/>
      <c r="E7" s="563"/>
      <c r="F7" s="564"/>
      <c r="G7" s="200"/>
      <c r="H7" s="565" t="s">
        <v>361</v>
      </c>
      <c r="I7" s="565"/>
      <c r="J7" s="565"/>
      <c r="K7" s="565" t="s">
        <v>362</v>
      </c>
      <c r="L7" s="565"/>
      <c r="M7" s="565"/>
      <c r="N7" s="566" t="s">
        <v>363</v>
      </c>
      <c r="O7" s="571" t="s">
        <v>364</v>
      </c>
      <c r="P7" s="573" t="s">
        <v>365</v>
      </c>
      <c r="Q7" s="574"/>
      <c r="R7" s="573" t="s">
        <v>366</v>
      </c>
      <c r="S7" s="574"/>
      <c r="T7" s="575" t="s">
        <v>388</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13" t="s">
        <v>10</v>
      </c>
      <c r="F8" s="213" t="s">
        <v>11</v>
      </c>
      <c r="G8" s="213" t="s">
        <v>12</v>
      </c>
      <c r="H8" s="203" t="s">
        <v>368</v>
      </c>
      <c r="I8" s="203" t="s">
        <v>38</v>
      </c>
      <c r="J8" s="203" t="s">
        <v>369</v>
      </c>
      <c r="K8" s="203" t="s">
        <v>368</v>
      </c>
      <c r="L8" s="203" t="s">
        <v>370</v>
      </c>
      <c r="M8" s="203" t="s">
        <v>369</v>
      </c>
      <c r="N8" s="566"/>
      <c r="O8" s="572"/>
      <c r="P8" s="204" t="s">
        <v>371</v>
      </c>
      <c r="Q8" s="204" t="s">
        <v>372</v>
      </c>
      <c r="R8" s="204" t="s">
        <v>373</v>
      </c>
      <c r="S8" s="204" t="s">
        <v>374</v>
      </c>
      <c r="T8" s="575"/>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57"/>
      <c r="B9" s="558"/>
      <c r="C9" s="558"/>
      <c r="D9" s="558"/>
      <c r="E9" s="558"/>
      <c r="F9" s="558"/>
      <c r="G9" s="558"/>
      <c r="H9" s="558"/>
      <c r="I9" s="558"/>
      <c r="J9" s="558"/>
      <c r="K9" s="558"/>
      <c r="L9" s="558"/>
      <c r="M9" s="558"/>
      <c r="N9" s="558"/>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39">
        <f>'Mapa Final'!A10</f>
        <v>1</v>
      </c>
      <c r="B10" s="521" t="str">
        <f>'Mapa Final'!B10</f>
        <v>Insuficiente información para elaborarlos planes financieros</v>
      </c>
      <c r="C10" s="542" t="str">
        <f>'Mapa Final'!C10</f>
        <v>Incumplimiento de las metas establecidas</v>
      </c>
      <c r="D10" s="542"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545" t="str">
        <f>'Mapa Final'!E10</f>
        <v>Falta de información</v>
      </c>
      <c r="F10" s="545"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545" t="str">
        <f>'Mapa Final'!G10</f>
        <v>Ejecución y Administración de Procesos</v>
      </c>
      <c r="H10" s="548" t="str">
        <f>'Mapa Final'!I10</f>
        <v>Muy Baja</v>
      </c>
      <c r="I10" s="551" t="str">
        <f>'Mapa Final'!L10</f>
        <v>Leve</v>
      </c>
      <c r="J10" s="530" t="str">
        <f>'Mapa Final'!N10</f>
        <v>Bajo</v>
      </c>
      <c r="K10" s="533" t="str">
        <f>'Mapa Final'!AA10</f>
        <v>Muy Baja</v>
      </c>
      <c r="L10" s="533" t="str">
        <f>'Mapa Final'!AE10</f>
        <v>Leve</v>
      </c>
      <c r="M10" s="536" t="str">
        <f>'Mapa Final'!AG10</f>
        <v>Bajo</v>
      </c>
      <c r="N10" s="533" t="str">
        <f>'Mapa Final'!AH10</f>
        <v>Evitar</v>
      </c>
      <c r="O10" s="527" t="s">
        <v>674</v>
      </c>
      <c r="P10" s="527" t="s">
        <v>179</v>
      </c>
      <c r="Q10" s="690"/>
      <c r="R10" s="687">
        <v>44868</v>
      </c>
      <c r="S10" s="687">
        <v>44598</v>
      </c>
      <c r="T10" s="559" t="s">
        <v>676</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40"/>
      <c r="B11" s="576"/>
      <c r="C11" s="543"/>
      <c r="D11" s="543"/>
      <c r="E11" s="546"/>
      <c r="F11" s="546"/>
      <c r="G11" s="546"/>
      <c r="H11" s="549"/>
      <c r="I11" s="552"/>
      <c r="J11" s="531"/>
      <c r="K11" s="534"/>
      <c r="L11" s="534"/>
      <c r="M11" s="537"/>
      <c r="N11" s="534"/>
      <c r="O11" s="528"/>
      <c r="P11" s="528"/>
      <c r="Q11" s="691"/>
      <c r="R11" s="528"/>
      <c r="S11" s="528"/>
      <c r="T11" s="560"/>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13.5" customHeight="1">
      <c r="A12" s="540"/>
      <c r="B12" s="576"/>
      <c r="C12" s="543"/>
      <c r="D12" s="543"/>
      <c r="E12" s="546"/>
      <c r="F12" s="546"/>
      <c r="G12" s="546"/>
      <c r="H12" s="549"/>
      <c r="I12" s="552"/>
      <c r="J12" s="531"/>
      <c r="K12" s="534"/>
      <c r="L12" s="534"/>
      <c r="M12" s="537"/>
      <c r="N12" s="534"/>
      <c r="O12" s="528"/>
      <c r="P12" s="528"/>
      <c r="Q12" s="691"/>
      <c r="R12" s="528"/>
      <c r="S12" s="528"/>
      <c r="T12" s="560"/>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13.5" customHeight="1">
      <c r="A13" s="540"/>
      <c r="B13" s="576"/>
      <c r="C13" s="543"/>
      <c r="D13" s="543"/>
      <c r="E13" s="546"/>
      <c r="F13" s="546"/>
      <c r="G13" s="546"/>
      <c r="H13" s="549"/>
      <c r="I13" s="552"/>
      <c r="J13" s="531"/>
      <c r="K13" s="534"/>
      <c r="L13" s="534"/>
      <c r="M13" s="537"/>
      <c r="N13" s="534"/>
      <c r="O13" s="528"/>
      <c r="P13" s="528"/>
      <c r="Q13" s="691"/>
      <c r="R13" s="528"/>
      <c r="S13" s="528"/>
      <c r="T13" s="560"/>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238.5" customHeight="1" thickBot="1">
      <c r="A14" s="541"/>
      <c r="B14" s="577"/>
      <c r="C14" s="544"/>
      <c r="D14" s="544"/>
      <c r="E14" s="547"/>
      <c r="F14" s="547"/>
      <c r="G14" s="547"/>
      <c r="H14" s="550"/>
      <c r="I14" s="553"/>
      <c r="J14" s="532"/>
      <c r="K14" s="535"/>
      <c r="L14" s="535"/>
      <c r="M14" s="538"/>
      <c r="N14" s="535"/>
      <c r="O14" s="529"/>
      <c r="P14" s="529"/>
      <c r="Q14" s="692"/>
      <c r="R14" s="529"/>
      <c r="S14" s="529"/>
      <c r="T14" s="561"/>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15" customHeight="1">
      <c r="A15" s="539">
        <f>'Mapa Final'!A14</f>
        <v>2</v>
      </c>
      <c r="B15" s="521" t="str">
        <f>'Mapa Final'!B14</f>
        <v>Hurto de dinero y perdida de cheques</v>
      </c>
      <c r="C15" s="542" t="str">
        <f>'Mapa Final'!C14</f>
        <v>Afectación Económica</v>
      </c>
      <c r="D15" s="542"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545" t="str">
        <f>'Mapa Final'!E14</f>
        <v>Falta de control</v>
      </c>
      <c r="F15" s="545" t="str">
        <f>'Mapa Final'!F14</f>
        <v xml:space="preserve">Pérdida de dinero o cheques en las cuentas de la Rama Judicial </v>
      </c>
      <c r="G15" s="545" t="str">
        <f>'Mapa Final'!G14</f>
        <v>Ejecución y Administración de Procesos</v>
      </c>
      <c r="H15" s="548" t="str">
        <f>'Mapa Final'!I14</f>
        <v>Muy Baja</v>
      </c>
      <c r="I15" s="551" t="str">
        <f>'Mapa Final'!L14</f>
        <v>Mayor</v>
      </c>
      <c r="J15" s="530" t="str">
        <f>'Mapa Final'!N14</f>
        <v xml:space="preserve">Alto </v>
      </c>
      <c r="K15" s="533" t="str">
        <f>'Mapa Final'!AA14</f>
        <v>Muy Baja</v>
      </c>
      <c r="L15" s="533" t="str">
        <f>'Mapa Final'!AE14</f>
        <v>Mayor</v>
      </c>
      <c r="M15" s="536" t="str">
        <f>'Mapa Final'!AG14</f>
        <v xml:space="preserve">Alto </v>
      </c>
      <c r="N15" s="533" t="str">
        <f>'Mapa Final'!AH14</f>
        <v>Evitar</v>
      </c>
      <c r="O15" s="527"/>
      <c r="P15" s="523"/>
      <c r="Q15" s="523"/>
      <c r="R15" s="526"/>
      <c r="S15" s="526"/>
      <c r="T15" s="527"/>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13.5" customHeight="1">
      <c r="A16" s="540"/>
      <c r="B16" s="576"/>
      <c r="C16" s="543"/>
      <c r="D16" s="543"/>
      <c r="E16" s="546"/>
      <c r="F16" s="546"/>
      <c r="G16" s="546"/>
      <c r="H16" s="549"/>
      <c r="I16" s="552"/>
      <c r="J16" s="531"/>
      <c r="K16" s="534"/>
      <c r="L16" s="534"/>
      <c r="M16" s="537"/>
      <c r="N16" s="534"/>
      <c r="O16" s="524"/>
      <c r="P16" s="524"/>
      <c r="Q16" s="524"/>
      <c r="R16" s="688"/>
      <c r="S16" s="524"/>
      <c r="T16" s="528"/>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13.5" customHeight="1">
      <c r="A17" s="540"/>
      <c r="B17" s="576"/>
      <c r="C17" s="543"/>
      <c r="D17" s="543"/>
      <c r="E17" s="546"/>
      <c r="F17" s="546"/>
      <c r="G17" s="546"/>
      <c r="H17" s="549"/>
      <c r="I17" s="552"/>
      <c r="J17" s="531"/>
      <c r="K17" s="534"/>
      <c r="L17" s="534"/>
      <c r="M17" s="537"/>
      <c r="N17" s="534"/>
      <c r="O17" s="524"/>
      <c r="P17" s="524"/>
      <c r="Q17" s="524"/>
      <c r="R17" s="688"/>
      <c r="S17" s="524"/>
      <c r="T17" s="528"/>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13.5" customHeight="1">
      <c r="A18" s="540"/>
      <c r="B18" s="576"/>
      <c r="C18" s="543"/>
      <c r="D18" s="543"/>
      <c r="E18" s="546"/>
      <c r="F18" s="546"/>
      <c r="G18" s="546"/>
      <c r="H18" s="549"/>
      <c r="I18" s="552"/>
      <c r="J18" s="531"/>
      <c r="K18" s="534"/>
      <c r="L18" s="534"/>
      <c r="M18" s="537"/>
      <c r="N18" s="534"/>
      <c r="O18" s="524"/>
      <c r="P18" s="524"/>
      <c r="Q18" s="524"/>
      <c r="R18" s="688"/>
      <c r="S18" s="524"/>
      <c r="T18" s="528"/>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41"/>
      <c r="B19" s="577"/>
      <c r="C19" s="544"/>
      <c r="D19" s="544"/>
      <c r="E19" s="547"/>
      <c r="F19" s="547"/>
      <c r="G19" s="547"/>
      <c r="H19" s="550"/>
      <c r="I19" s="553"/>
      <c r="J19" s="532"/>
      <c r="K19" s="535"/>
      <c r="L19" s="535"/>
      <c r="M19" s="538"/>
      <c r="N19" s="535"/>
      <c r="O19" s="525"/>
      <c r="P19" s="525"/>
      <c r="Q19" s="525"/>
      <c r="R19" s="689"/>
      <c r="S19" s="525"/>
      <c r="T19" s="52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c r="A20" s="539">
        <f>'Mapa Final'!A19</f>
        <v>3</v>
      </c>
      <c r="B20" s="521" t="str">
        <f>'Mapa Final'!B19</f>
        <v>Incumplimiento en obligaciones</v>
      </c>
      <c r="C20" s="542" t="str">
        <f>'Mapa Final'!C19</f>
        <v>Incumplimiento de las metas establecidas</v>
      </c>
      <c r="D20" s="542"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545" t="str">
        <f>'Mapa Final'!E19</f>
        <v>Falta de control</v>
      </c>
      <c r="F20" s="545" t="str">
        <f>'Mapa Final'!F19</f>
        <v xml:space="preserve">Incumplir las fechas de pago por obligaciones tributarias, planillas de seguridad social </v>
      </c>
      <c r="G20" s="545" t="str">
        <f>'Mapa Final'!G19</f>
        <v>Ejecución y Administración de Procesos</v>
      </c>
      <c r="H20" s="548" t="str">
        <f>'Mapa Final'!I19</f>
        <v>Muy Baja</v>
      </c>
      <c r="I20" s="551" t="str">
        <f>'Mapa Final'!L19</f>
        <v>Leve</v>
      </c>
      <c r="J20" s="530" t="str">
        <f>'Mapa Final'!N19</f>
        <v>Bajo</v>
      </c>
      <c r="K20" s="533" t="e">
        <f>'Mapa Final'!AA19</f>
        <v>#N/A</v>
      </c>
      <c r="L20" s="533" t="str">
        <f>'Mapa Final'!AE19</f>
        <v>Leve</v>
      </c>
      <c r="M20" s="536" t="e">
        <f>'Mapa Final'!AG19</f>
        <v>#N/A</v>
      </c>
      <c r="N20" s="533" t="str">
        <f>'Mapa Final'!AH19</f>
        <v>Evitar</v>
      </c>
      <c r="O20" s="527"/>
      <c r="P20" s="523"/>
      <c r="Q20" s="523"/>
      <c r="R20" s="526"/>
      <c r="S20" s="526"/>
      <c r="T20" s="527"/>
      <c r="U20" s="209"/>
      <c r="V20" s="209"/>
    </row>
    <row r="21" spans="1:176">
      <c r="A21" s="540"/>
      <c r="B21" s="576"/>
      <c r="C21" s="543"/>
      <c r="D21" s="543"/>
      <c r="E21" s="546"/>
      <c r="F21" s="546"/>
      <c r="G21" s="546"/>
      <c r="H21" s="549"/>
      <c r="I21" s="552"/>
      <c r="J21" s="531"/>
      <c r="K21" s="534"/>
      <c r="L21" s="534"/>
      <c r="M21" s="537"/>
      <c r="N21" s="534"/>
      <c r="O21" s="528"/>
      <c r="P21" s="524"/>
      <c r="Q21" s="524"/>
      <c r="R21" s="524"/>
      <c r="S21" s="524"/>
      <c r="T21" s="528"/>
      <c r="U21" s="209"/>
      <c r="V21" s="209"/>
    </row>
    <row r="22" spans="1:176">
      <c r="A22" s="540"/>
      <c r="B22" s="576"/>
      <c r="C22" s="543"/>
      <c r="D22" s="543"/>
      <c r="E22" s="546"/>
      <c r="F22" s="546"/>
      <c r="G22" s="546"/>
      <c r="H22" s="549"/>
      <c r="I22" s="552"/>
      <c r="J22" s="531"/>
      <c r="K22" s="534"/>
      <c r="L22" s="534"/>
      <c r="M22" s="537"/>
      <c r="N22" s="534"/>
      <c r="O22" s="528"/>
      <c r="P22" s="524"/>
      <c r="Q22" s="524"/>
      <c r="R22" s="524"/>
      <c r="S22" s="524"/>
      <c r="T22" s="528"/>
      <c r="U22" s="209"/>
      <c r="V22" s="209"/>
    </row>
    <row r="23" spans="1:176">
      <c r="A23" s="540"/>
      <c r="B23" s="576"/>
      <c r="C23" s="543"/>
      <c r="D23" s="543"/>
      <c r="E23" s="546"/>
      <c r="F23" s="546"/>
      <c r="G23" s="546"/>
      <c r="H23" s="549"/>
      <c r="I23" s="552"/>
      <c r="J23" s="531"/>
      <c r="K23" s="534"/>
      <c r="L23" s="534"/>
      <c r="M23" s="537"/>
      <c r="N23" s="534"/>
      <c r="O23" s="528"/>
      <c r="P23" s="524"/>
      <c r="Q23" s="524"/>
      <c r="R23" s="524"/>
      <c r="S23" s="524"/>
      <c r="T23" s="528"/>
      <c r="U23" s="209"/>
      <c r="V23" s="209"/>
    </row>
    <row r="24" spans="1:176" ht="307.5" customHeight="1" thickBot="1">
      <c r="A24" s="541"/>
      <c r="B24" s="577"/>
      <c r="C24" s="544"/>
      <c r="D24" s="544"/>
      <c r="E24" s="547"/>
      <c r="F24" s="547"/>
      <c r="G24" s="547"/>
      <c r="H24" s="550"/>
      <c r="I24" s="553"/>
      <c r="J24" s="532"/>
      <c r="K24" s="535"/>
      <c r="L24" s="535"/>
      <c r="M24" s="538"/>
      <c r="N24" s="535"/>
      <c r="O24" s="529"/>
      <c r="P24" s="525"/>
      <c r="Q24" s="525"/>
      <c r="R24" s="525"/>
      <c r="S24" s="525"/>
      <c r="T24" s="529"/>
      <c r="U24" s="209"/>
      <c r="V24" s="209"/>
    </row>
    <row r="25" spans="1:176">
      <c r="A25" s="539">
        <f>'Mapa Final'!A24</f>
        <v>4</v>
      </c>
      <c r="B25" s="521" t="str">
        <f>'Mapa Final'!B24</f>
        <v>No ejecución de recursos y permanencia de dinero en las cuentas de la Rama Judicial</v>
      </c>
      <c r="C25" s="542" t="str">
        <f>'Mapa Final'!C24</f>
        <v>Incumplimiento de las metas establecidas</v>
      </c>
      <c r="D25" s="542"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545" t="str">
        <f>'Mapa Final'!E24</f>
        <v>Falta de control</v>
      </c>
      <c r="F25" s="545" t="str">
        <f>'Mapa Final'!F24</f>
        <v xml:space="preserve">El porcentaje de Ejecución de los recursos debe ser mínimo del 95% y los días de permanencia en bancos debe ser de 5 días promedio </v>
      </c>
      <c r="G25" s="545" t="str">
        <f>'Mapa Final'!G24</f>
        <v>Ejecución y Administración de Procesos</v>
      </c>
      <c r="H25" s="548" t="str">
        <f>'Mapa Final'!I24</f>
        <v>Muy Baja</v>
      </c>
      <c r="I25" s="551" t="str">
        <f>'Mapa Final'!L24</f>
        <v>Mayor</v>
      </c>
      <c r="J25" s="530" t="str">
        <f>'Mapa Final'!N24</f>
        <v xml:space="preserve">Alto </v>
      </c>
      <c r="K25" s="533" t="e">
        <f>'Mapa Final'!AA24</f>
        <v>#N/A</v>
      </c>
      <c r="L25" s="533" t="str">
        <f>'Mapa Final'!AE24</f>
        <v>Mayor</v>
      </c>
      <c r="M25" s="536" t="e">
        <f>'Mapa Final'!AG24</f>
        <v>#N/A</v>
      </c>
      <c r="N25" s="533" t="str">
        <f>'Mapa Final'!AH24</f>
        <v>Evitar</v>
      </c>
      <c r="O25" s="527"/>
      <c r="P25" s="523"/>
      <c r="Q25" s="523"/>
      <c r="R25" s="526"/>
      <c r="S25" s="526"/>
      <c r="T25" s="527"/>
    </row>
    <row r="26" spans="1:176">
      <c r="A26" s="540"/>
      <c r="B26" s="576"/>
      <c r="C26" s="543"/>
      <c r="D26" s="543"/>
      <c r="E26" s="546"/>
      <c r="F26" s="546"/>
      <c r="G26" s="546"/>
      <c r="H26" s="549"/>
      <c r="I26" s="552"/>
      <c r="J26" s="531"/>
      <c r="K26" s="534"/>
      <c r="L26" s="534"/>
      <c r="M26" s="537"/>
      <c r="N26" s="534"/>
      <c r="O26" s="528"/>
      <c r="P26" s="524"/>
      <c r="Q26" s="524"/>
      <c r="R26" s="524"/>
      <c r="S26" s="524"/>
      <c r="T26" s="528"/>
    </row>
    <row r="27" spans="1:176">
      <c r="A27" s="540"/>
      <c r="B27" s="576"/>
      <c r="C27" s="543"/>
      <c r="D27" s="543"/>
      <c r="E27" s="546"/>
      <c r="F27" s="546"/>
      <c r="G27" s="546"/>
      <c r="H27" s="549"/>
      <c r="I27" s="552"/>
      <c r="J27" s="531"/>
      <c r="K27" s="534"/>
      <c r="L27" s="534"/>
      <c r="M27" s="537"/>
      <c r="N27" s="534"/>
      <c r="O27" s="528"/>
      <c r="P27" s="524"/>
      <c r="Q27" s="524"/>
      <c r="R27" s="524"/>
      <c r="S27" s="524"/>
      <c r="T27" s="528"/>
    </row>
    <row r="28" spans="1:176">
      <c r="A28" s="540"/>
      <c r="B28" s="576"/>
      <c r="C28" s="543"/>
      <c r="D28" s="543"/>
      <c r="E28" s="546"/>
      <c r="F28" s="546"/>
      <c r="G28" s="546"/>
      <c r="H28" s="549"/>
      <c r="I28" s="552"/>
      <c r="J28" s="531"/>
      <c r="K28" s="534"/>
      <c r="L28" s="534"/>
      <c r="M28" s="537"/>
      <c r="N28" s="534"/>
      <c r="O28" s="528"/>
      <c r="P28" s="524"/>
      <c r="Q28" s="524"/>
      <c r="R28" s="524"/>
      <c r="S28" s="524"/>
      <c r="T28" s="528"/>
    </row>
    <row r="29" spans="1:176" ht="277.5" customHeight="1" thickBot="1">
      <c r="A29" s="541"/>
      <c r="B29" s="577"/>
      <c r="C29" s="544"/>
      <c r="D29" s="544"/>
      <c r="E29" s="547"/>
      <c r="F29" s="547"/>
      <c r="G29" s="547"/>
      <c r="H29" s="550"/>
      <c r="I29" s="553"/>
      <c r="J29" s="532"/>
      <c r="K29" s="535"/>
      <c r="L29" s="535"/>
      <c r="M29" s="538"/>
      <c r="N29" s="535"/>
      <c r="O29" s="529"/>
      <c r="P29" s="525"/>
      <c r="Q29" s="525"/>
      <c r="R29" s="525"/>
      <c r="S29" s="525"/>
      <c r="T29" s="529"/>
    </row>
    <row r="30" spans="1:176">
      <c r="A30" s="539">
        <f>'Mapa Final'!A29</f>
        <v>5</v>
      </c>
      <c r="B30" s="521" t="str">
        <f>'Mapa Final'!B29</f>
        <v>Registro y pago equivocado</v>
      </c>
      <c r="C30" s="542" t="str">
        <f>'Mapa Final'!C29</f>
        <v>Afectación Económica</v>
      </c>
      <c r="D30" s="542"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545" t="str">
        <f>'Mapa Final'!E29</f>
        <v>Falta de control</v>
      </c>
      <c r="F30" s="545" t="str">
        <f>'Mapa Final'!F29</f>
        <v xml:space="preserve">Efectuar en el SIIF el registro del pago de un tercero diferente al beneficiario, y/o pagar electrónicamente por un valor diferente al ordenado. </v>
      </c>
      <c r="G30" s="545" t="str">
        <f>'Mapa Final'!G29</f>
        <v>Ejecución y Administración de Procesos</v>
      </c>
      <c r="H30" s="548" t="str">
        <f>'Mapa Final'!I29</f>
        <v>Muy Baja</v>
      </c>
      <c r="I30" s="551" t="str">
        <f>'Mapa Final'!L29</f>
        <v>Leve</v>
      </c>
      <c r="J30" s="530" t="str">
        <f>'Mapa Final'!N29</f>
        <v>Bajo</v>
      </c>
      <c r="K30" s="533" t="e">
        <f>'Mapa Final'!AA29</f>
        <v>#N/A</v>
      </c>
      <c r="L30" s="533" t="str">
        <f>'Mapa Final'!AE29</f>
        <v>Leve</v>
      </c>
      <c r="M30" s="536" t="e">
        <f>'Mapa Final'!AG29</f>
        <v>#N/A</v>
      </c>
      <c r="N30" s="533" t="str">
        <f>'Mapa Final'!AH29</f>
        <v>Evitar</v>
      </c>
      <c r="O30" s="527"/>
      <c r="P30" s="527"/>
      <c r="Q30" s="527"/>
      <c r="R30" s="687"/>
      <c r="S30" s="687"/>
      <c r="T30" s="527"/>
    </row>
    <row r="31" spans="1:176">
      <c r="A31" s="540"/>
      <c r="B31" s="576"/>
      <c r="C31" s="543"/>
      <c r="D31" s="543"/>
      <c r="E31" s="546"/>
      <c r="F31" s="546"/>
      <c r="G31" s="546"/>
      <c r="H31" s="549"/>
      <c r="I31" s="552"/>
      <c r="J31" s="531"/>
      <c r="K31" s="534"/>
      <c r="L31" s="534"/>
      <c r="M31" s="537"/>
      <c r="N31" s="534"/>
      <c r="O31" s="528"/>
      <c r="P31" s="528"/>
      <c r="Q31" s="528"/>
      <c r="R31" s="528"/>
      <c r="S31" s="528"/>
      <c r="T31" s="528"/>
    </row>
    <row r="32" spans="1:176">
      <c r="A32" s="540"/>
      <c r="B32" s="576"/>
      <c r="C32" s="543"/>
      <c r="D32" s="543"/>
      <c r="E32" s="546"/>
      <c r="F32" s="546"/>
      <c r="G32" s="546"/>
      <c r="H32" s="549"/>
      <c r="I32" s="552"/>
      <c r="J32" s="531"/>
      <c r="K32" s="534"/>
      <c r="L32" s="534"/>
      <c r="M32" s="537"/>
      <c r="N32" s="534"/>
      <c r="O32" s="528"/>
      <c r="P32" s="528"/>
      <c r="Q32" s="528"/>
      <c r="R32" s="528"/>
      <c r="S32" s="528"/>
      <c r="T32" s="528"/>
    </row>
    <row r="33" spans="1:20">
      <c r="A33" s="540"/>
      <c r="B33" s="576"/>
      <c r="C33" s="543"/>
      <c r="D33" s="543"/>
      <c r="E33" s="546"/>
      <c r="F33" s="546"/>
      <c r="G33" s="546"/>
      <c r="H33" s="549"/>
      <c r="I33" s="552"/>
      <c r="J33" s="531"/>
      <c r="K33" s="534"/>
      <c r="L33" s="534"/>
      <c r="M33" s="537"/>
      <c r="N33" s="534"/>
      <c r="O33" s="528"/>
      <c r="P33" s="528"/>
      <c r="Q33" s="528"/>
      <c r="R33" s="528"/>
      <c r="S33" s="528"/>
      <c r="T33" s="528"/>
    </row>
    <row r="34" spans="1:20" ht="102.75" customHeight="1" thickBot="1">
      <c r="A34" s="541"/>
      <c r="B34" s="577"/>
      <c r="C34" s="544"/>
      <c r="D34" s="544"/>
      <c r="E34" s="547"/>
      <c r="F34" s="547"/>
      <c r="G34" s="547"/>
      <c r="H34" s="550"/>
      <c r="I34" s="553"/>
      <c r="J34" s="532"/>
      <c r="K34" s="535"/>
      <c r="L34" s="535"/>
      <c r="M34" s="538"/>
      <c r="N34" s="535"/>
      <c r="O34" s="529"/>
      <c r="P34" s="529"/>
      <c r="Q34" s="529"/>
      <c r="R34" s="529"/>
      <c r="S34" s="529"/>
      <c r="T34" s="529"/>
    </row>
    <row r="35" spans="1:20" ht="14.45" customHeight="1">
      <c r="A35" s="539">
        <f>'Mapa Final'!A34</f>
        <v>6</v>
      </c>
      <c r="B35" s="521" t="str">
        <f>'Mapa Final'!B34</f>
        <v>Falta de recursos financieros</v>
      </c>
      <c r="C35" s="542" t="str">
        <f>'Mapa Final'!C34</f>
        <v>Afectación Económica</v>
      </c>
      <c r="D35" s="542"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545" t="str">
        <f>'Mapa Final'!E34</f>
        <v>Falta de control</v>
      </c>
      <c r="F35" s="545" t="str">
        <f>'Mapa Final'!F34</f>
        <v xml:space="preserve">Insuficiencia de recursos para atender el pago de los compromisos que impliquen recursos de financiación SIN SITUACION DE FONDOS </v>
      </c>
      <c r="G35" s="545" t="str">
        <f>'Mapa Final'!G34</f>
        <v>Ejecución y Administración de Procesos</v>
      </c>
      <c r="H35" s="548" t="str">
        <f>'Mapa Final'!I34</f>
        <v>Muy Baja</v>
      </c>
      <c r="I35" s="551" t="str">
        <f>'Mapa Final'!L34</f>
        <v>Menor</v>
      </c>
      <c r="J35" s="530" t="str">
        <f>'Mapa Final'!N34</f>
        <v>Bajo</v>
      </c>
      <c r="K35" s="533" t="str">
        <f>'Mapa Final'!AA34</f>
        <v>Muy Baja</v>
      </c>
      <c r="L35" s="533" t="str">
        <f>'Mapa Final'!AE34</f>
        <v>Menor</v>
      </c>
      <c r="M35" s="536" t="str">
        <f>'Mapa Final'!AG34</f>
        <v>Bajo</v>
      </c>
      <c r="N35" s="533" t="str">
        <f>'Mapa Final'!AH34</f>
        <v>Evitar</v>
      </c>
      <c r="O35" s="675"/>
      <c r="P35" s="523"/>
      <c r="Q35" s="523"/>
      <c r="R35" s="526"/>
      <c r="S35" s="526"/>
      <c r="T35" s="527"/>
    </row>
    <row r="36" spans="1:20">
      <c r="A36" s="540"/>
      <c r="B36" s="576"/>
      <c r="C36" s="543"/>
      <c r="D36" s="543"/>
      <c r="E36" s="546"/>
      <c r="F36" s="546"/>
      <c r="G36" s="546"/>
      <c r="H36" s="549"/>
      <c r="I36" s="552"/>
      <c r="J36" s="531"/>
      <c r="K36" s="534"/>
      <c r="L36" s="534"/>
      <c r="M36" s="537"/>
      <c r="N36" s="534"/>
      <c r="O36" s="676"/>
      <c r="P36" s="524"/>
      <c r="Q36" s="524"/>
      <c r="R36" s="524"/>
      <c r="S36" s="524"/>
      <c r="T36" s="528"/>
    </row>
    <row r="37" spans="1:20">
      <c r="A37" s="540"/>
      <c r="B37" s="576"/>
      <c r="C37" s="543"/>
      <c r="D37" s="543"/>
      <c r="E37" s="546"/>
      <c r="F37" s="546"/>
      <c r="G37" s="546"/>
      <c r="H37" s="549"/>
      <c r="I37" s="552"/>
      <c r="J37" s="531"/>
      <c r="K37" s="534"/>
      <c r="L37" s="534"/>
      <c r="M37" s="537"/>
      <c r="N37" s="534"/>
      <c r="O37" s="676"/>
      <c r="P37" s="524"/>
      <c r="Q37" s="524"/>
      <c r="R37" s="524"/>
      <c r="S37" s="524"/>
      <c r="T37" s="528"/>
    </row>
    <row r="38" spans="1:20">
      <c r="A38" s="540"/>
      <c r="B38" s="576"/>
      <c r="C38" s="543"/>
      <c r="D38" s="543"/>
      <c r="E38" s="546"/>
      <c r="F38" s="546"/>
      <c r="G38" s="546"/>
      <c r="H38" s="549"/>
      <c r="I38" s="552"/>
      <c r="J38" s="531"/>
      <c r="K38" s="534"/>
      <c r="L38" s="534"/>
      <c r="M38" s="537"/>
      <c r="N38" s="534"/>
      <c r="O38" s="297"/>
      <c r="P38" s="524"/>
      <c r="Q38" s="524"/>
      <c r="R38" s="524"/>
      <c r="S38" s="524"/>
      <c r="T38" s="528"/>
    </row>
    <row r="39" spans="1:20" ht="278.25" customHeight="1" thickBot="1">
      <c r="A39" s="541"/>
      <c r="B39" s="577"/>
      <c r="C39" s="544"/>
      <c r="D39" s="544"/>
      <c r="E39" s="547"/>
      <c r="F39" s="547"/>
      <c r="G39" s="547"/>
      <c r="H39" s="550"/>
      <c r="I39" s="553"/>
      <c r="J39" s="532"/>
      <c r="K39" s="535"/>
      <c r="L39" s="535"/>
      <c r="M39" s="538"/>
      <c r="N39" s="535"/>
      <c r="O39" s="277"/>
      <c r="P39" s="525"/>
      <c r="Q39" s="525"/>
      <c r="R39" s="525"/>
      <c r="S39" s="525"/>
      <c r="T39" s="529"/>
    </row>
    <row r="40" spans="1:20">
      <c r="A40" s="539">
        <f>'Mapa Final'!A39</f>
        <v>7</v>
      </c>
      <c r="B40" s="521" t="str">
        <f>'Mapa Final'!B39</f>
        <v>Incumplimiento en la aplicación de las normas contables</v>
      </c>
      <c r="C40" s="542" t="str">
        <f>'Mapa Final'!C39</f>
        <v>Incumplimiento de las metas establecidas</v>
      </c>
      <c r="D40" s="542"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545" t="str">
        <f>'Mapa Final'!E39</f>
        <v>Falta de revisión</v>
      </c>
      <c r="F40" s="545" t="str">
        <f>'Mapa Final'!F39</f>
        <v>Inconsistencias en los Estados Financieros,   por Información recibida en forma extemporánea o sin los requisitos exigidos por  el nuevo marco normativo NICSP</v>
      </c>
      <c r="G40" s="545" t="str">
        <f>'Mapa Final'!G39</f>
        <v>Ejecución y Administración de Procesos</v>
      </c>
      <c r="H40" s="548" t="str">
        <f>'Mapa Final'!I39</f>
        <v>Muy Baja</v>
      </c>
      <c r="I40" s="551" t="str">
        <f>'Mapa Final'!L39</f>
        <v>Leve</v>
      </c>
      <c r="J40" s="530" t="str">
        <f>'Mapa Final'!N39</f>
        <v>Bajo</v>
      </c>
      <c r="K40" s="533" t="str">
        <f>'Mapa Final'!AA39</f>
        <v>Muy Baja</v>
      </c>
      <c r="L40" s="533" t="str">
        <f>'Mapa Final'!AE39</f>
        <v>Leve</v>
      </c>
      <c r="M40" s="536" t="str">
        <f>'Mapa Final'!AG39</f>
        <v>Bajo</v>
      </c>
      <c r="N40" s="533" t="str">
        <f>'Mapa Final'!AH39</f>
        <v>Evitar</v>
      </c>
      <c r="O40" s="261"/>
      <c r="P40" s="290"/>
      <c r="Q40" s="290"/>
      <c r="R40" s="291"/>
      <c r="S40" s="291"/>
      <c r="T40" s="289"/>
    </row>
    <row r="41" spans="1:20">
      <c r="A41" s="540"/>
      <c r="B41" s="576"/>
      <c r="C41" s="543"/>
      <c r="D41" s="543"/>
      <c r="E41" s="546"/>
      <c r="F41" s="546"/>
      <c r="G41" s="546"/>
      <c r="H41" s="549"/>
      <c r="I41" s="552"/>
      <c r="J41" s="531"/>
      <c r="K41" s="534"/>
      <c r="L41" s="534"/>
      <c r="M41" s="537"/>
      <c r="N41" s="534"/>
      <c r="O41" s="261"/>
      <c r="P41" s="287"/>
      <c r="Q41" s="287"/>
      <c r="R41" s="288"/>
      <c r="S41" s="288"/>
      <c r="T41" s="289"/>
    </row>
    <row r="42" spans="1:20">
      <c r="A42" s="540"/>
      <c r="B42" s="576"/>
      <c r="C42" s="543"/>
      <c r="D42" s="543"/>
      <c r="E42" s="546"/>
      <c r="F42" s="546"/>
      <c r="G42" s="546"/>
      <c r="H42" s="549"/>
      <c r="I42" s="552"/>
      <c r="J42" s="531"/>
      <c r="K42" s="534"/>
      <c r="L42" s="534"/>
      <c r="M42" s="537"/>
      <c r="N42" s="534"/>
      <c r="O42" s="261"/>
      <c r="P42" s="287"/>
      <c r="Q42" s="287"/>
      <c r="R42" s="288"/>
      <c r="S42" s="288"/>
      <c r="T42" s="289"/>
    </row>
    <row r="43" spans="1:20">
      <c r="A43" s="540"/>
      <c r="B43" s="576"/>
      <c r="C43" s="543"/>
      <c r="D43" s="543"/>
      <c r="E43" s="546"/>
      <c r="F43" s="546"/>
      <c r="G43" s="546"/>
      <c r="H43" s="549"/>
      <c r="I43" s="552"/>
      <c r="J43" s="531"/>
      <c r="K43" s="534"/>
      <c r="L43" s="534"/>
      <c r="M43" s="537"/>
      <c r="N43" s="534"/>
      <c r="O43" s="259"/>
      <c r="P43" s="259"/>
      <c r="Q43" s="259"/>
      <c r="R43" s="259"/>
      <c r="S43" s="259"/>
      <c r="T43" s="259"/>
    </row>
    <row r="44" spans="1:20" ht="15.75" thickBot="1">
      <c r="A44" s="541"/>
      <c r="B44" s="577"/>
      <c r="C44" s="544"/>
      <c r="D44" s="544"/>
      <c r="E44" s="547"/>
      <c r="F44" s="547"/>
      <c r="G44" s="547"/>
      <c r="H44" s="550"/>
      <c r="I44" s="553"/>
      <c r="J44" s="532"/>
      <c r="K44" s="535"/>
      <c r="L44" s="535"/>
      <c r="M44" s="538"/>
      <c r="N44" s="535"/>
      <c r="O44" s="260"/>
      <c r="P44" s="260"/>
      <c r="Q44" s="260"/>
      <c r="R44" s="260"/>
      <c r="S44" s="260"/>
      <c r="T44" s="260"/>
    </row>
    <row r="45" spans="1:20">
      <c r="A45" s="539">
        <f>'Mapa Final'!A44</f>
        <v>8</v>
      </c>
      <c r="B45" s="521" t="str">
        <f>'Mapa Final'!B44</f>
        <v>Pago de obligaciones tardíamente.</v>
      </c>
      <c r="C45" s="542" t="str">
        <f>'Mapa Final'!C44</f>
        <v>Vulneración de los derechos fundamentales de los ciudadanos</v>
      </c>
      <c r="D45" s="542"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545" t="str">
        <f>'Mapa Final'!E44</f>
        <v>Falta de control</v>
      </c>
      <c r="F45" s="545">
        <f>'Mapa Final'!F44</f>
        <v>0</v>
      </c>
      <c r="G45" s="545" t="str">
        <f>'Mapa Final'!G44</f>
        <v>Ejecución y Administración de Procesos</v>
      </c>
      <c r="H45" s="548" t="str">
        <f>'Mapa Final'!I44</f>
        <v>Muy Baja</v>
      </c>
      <c r="I45" s="551" t="str">
        <f>'Mapa Final'!L44</f>
        <v>Leve</v>
      </c>
      <c r="J45" s="530" t="str">
        <f>'Mapa Final'!N44</f>
        <v>Bajo</v>
      </c>
      <c r="K45" s="533" t="str">
        <f>'Mapa Final'!AA44</f>
        <v>Muy Baja</v>
      </c>
      <c r="L45" s="533" t="str">
        <f>'Mapa Final'!AE44</f>
        <v>Leve</v>
      </c>
      <c r="M45" s="536" t="str">
        <f>'Mapa Final'!AG44</f>
        <v>Bajo</v>
      </c>
      <c r="N45" s="533" t="str">
        <f>'Mapa Final'!AH44</f>
        <v>Reducir(mitigar)</v>
      </c>
      <c r="O45" s="261"/>
      <c r="P45" s="292"/>
      <c r="Q45" s="292"/>
      <c r="R45" s="293"/>
      <c r="S45" s="293"/>
      <c r="T45" s="294"/>
    </row>
    <row r="46" spans="1:20">
      <c r="A46" s="540"/>
      <c r="B46" s="576"/>
      <c r="C46" s="543"/>
      <c r="D46" s="543"/>
      <c r="E46" s="546"/>
      <c r="F46" s="546"/>
      <c r="G46" s="546"/>
      <c r="H46" s="549"/>
      <c r="I46" s="552"/>
      <c r="J46" s="531"/>
      <c r="K46" s="534"/>
      <c r="L46" s="534"/>
      <c r="M46" s="537"/>
      <c r="N46" s="534"/>
      <c r="O46" s="261"/>
      <c r="P46" s="287"/>
      <c r="Q46" s="287"/>
      <c r="R46" s="288"/>
      <c r="S46" s="288"/>
      <c r="T46" s="295"/>
    </row>
    <row r="47" spans="1:20">
      <c r="A47" s="540"/>
      <c r="B47" s="576"/>
      <c r="C47" s="543"/>
      <c r="D47" s="543"/>
      <c r="E47" s="546"/>
      <c r="F47" s="546"/>
      <c r="G47" s="546"/>
      <c r="H47" s="549"/>
      <c r="I47" s="552"/>
      <c r="J47" s="531"/>
      <c r="K47" s="534"/>
      <c r="L47" s="534"/>
      <c r="M47" s="537"/>
      <c r="N47" s="534"/>
      <c r="O47" s="261"/>
      <c r="P47" s="287"/>
      <c r="Q47" s="287"/>
      <c r="R47" s="288"/>
      <c r="S47" s="288"/>
      <c r="T47" s="295"/>
    </row>
    <row r="48" spans="1:20">
      <c r="A48" s="540"/>
      <c r="B48" s="576"/>
      <c r="C48" s="543"/>
      <c r="D48" s="543"/>
      <c r="E48" s="546"/>
      <c r="F48" s="546"/>
      <c r="G48" s="546"/>
      <c r="H48" s="549"/>
      <c r="I48" s="552"/>
      <c r="J48" s="531"/>
      <c r="K48" s="534"/>
      <c r="L48" s="534"/>
      <c r="M48" s="537"/>
      <c r="N48" s="534"/>
      <c r="O48" s="259"/>
      <c r="P48" s="259"/>
      <c r="Q48" s="259"/>
      <c r="R48" s="259"/>
      <c r="S48" s="259"/>
      <c r="T48" s="259"/>
    </row>
    <row r="49" spans="1:20" ht="15.75" thickBot="1">
      <c r="A49" s="541"/>
      <c r="B49" s="577"/>
      <c r="C49" s="544"/>
      <c r="D49" s="544"/>
      <c r="E49" s="547"/>
      <c r="F49" s="547"/>
      <c r="G49" s="547"/>
      <c r="H49" s="550"/>
      <c r="I49" s="553"/>
      <c r="J49" s="532"/>
      <c r="K49" s="535"/>
      <c r="L49" s="535"/>
      <c r="M49" s="538"/>
      <c r="N49" s="535"/>
      <c r="O49" s="260"/>
      <c r="P49" s="260"/>
      <c r="Q49" s="260"/>
      <c r="R49" s="260"/>
      <c r="S49" s="260"/>
      <c r="T49" s="260"/>
    </row>
    <row r="50" spans="1:20">
      <c r="A50" s="539">
        <f>'Mapa Final'!A49</f>
        <v>9</v>
      </c>
      <c r="B50" s="521" t="str">
        <f>'Mapa Final'!B49</f>
        <v>Liquidación errada de las deducciones</v>
      </c>
      <c r="C50" s="542" t="str">
        <f>'Mapa Final'!C49</f>
        <v>Afectación Económica</v>
      </c>
      <c r="D50" s="542" t="str">
        <f>'Mapa Final'!D49</f>
        <v>1. Desconocimiento o aplicación inadecuada de las normas tributarias.
2. Falta de cuidado del servidor que liquida las deducciones
3. Cálculo de las deducciones tributarias de manera errónea.</v>
      </c>
      <c r="E50" s="545" t="str">
        <f>'Mapa Final'!E49</f>
        <v>Falta de control</v>
      </c>
      <c r="F50" s="545">
        <f>'Mapa Final'!F49</f>
        <v>0</v>
      </c>
      <c r="G50" s="545" t="str">
        <f>'Mapa Final'!G49</f>
        <v>Ejecución y Administración de Procesos</v>
      </c>
      <c r="H50" s="548" t="str">
        <f>'Mapa Final'!I49</f>
        <v>Muy Baja</v>
      </c>
      <c r="I50" s="551" t="str">
        <f>'Mapa Final'!L49</f>
        <v>Mayor</v>
      </c>
      <c r="J50" s="530" t="str">
        <f>'Mapa Final'!N49</f>
        <v xml:space="preserve">Alto </v>
      </c>
      <c r="K50" s="533" t="str">
        <f>'Mapa Final'!AA49</f>
        <v>Muy Baja</v>
      </c>
      <c r="L50" s="533" t="str">
        <f>'Mapa Final'!AE49</f>
        <v>Mayor</v>
      </c>
      <c r="M50" s="536" t="str">
        <f>'Mapa Final'!AG49</f>
        <v xml:space="preserve">Alto </v>
      </c>
      <c r="N50" s="533" t="str">
        <f>'Mapa Final'!AH49</f>
        <v>Evitar</v>
      </c>
      <c r="O50" s="261"/>
      <c r="P50" s="290"/>
      <c r="Q50" s="290"/>
      <c r="R50" s="291"/>
      <c r="S50" s="291"/>
      <c r="T50" s="289"/>
    </row>
    <row r="51" spans="1:20">
      <c r="A51" s="540"/>
      <c r="B51" s="576"/>
      <c r="C51" s="543"/>
      <c r="D51" s="543"/>
      <c r="E51" s="546"/>
      <c r="F51" s="546"/>
      <c r="G51" s="546"/>
      <c r="H51" s="549"/>
      <c r="I51" s="552"/>
      <c r="J51" s="531"/>
      <c r="K51" s="534"/>
      <c r="L51" s="534"/>
      <c r="M51" s="537"/>
      <c r="N51" s="534"/>
      <c r="O51" s="261"/>
      <c r="P51" s="287"/>
      <c r="Q51" s="287"/>
      <c r="R51" s="288"/>
      <c r="S51" s="288"/>
      <c r="T51" s="289"/>
    </row>
    <row r="52" spans="1:20">
      <c r="A52" s="540"/>
      <c r="B52" s="576"/>
      <c r="C52" s="543"/>
      <c r="D52" s="543"/>
      <c r="E52" s="546"/>
      <c r="F52" s="546"/>
      <c r="G52" s="546"/>
      <c r="H52" s="549"/>
      <c r="I52" s="552"/>
      <c r="J52" s="531"/>
      <c r="K52" s="534"/>
      <c r="L52" s="534"/>
      <c r="M52" s="537"/>
      <c r="N52" s="534"/>
      <c r="O52" s="261"/>
      <c r="P52" s="296"/>
      <c r="Q52" s="296"/>
      <c r="R52" s="288"/>
      <c r="S52" s="288"/>
      <c r="T52" s="289"/>
    </row>
    <row r="53" spans="1:20">
      <c r="A53" s="540"/>
      <c r="B53" s="576"/>
      <c r="C53" s="543"/>
      <c r="D53" s="543"/>
      <c r="E53" s="546"/>
      <c r="F53" s="546"/>
      <c r="G53" s="546"/>
      <c r="H53" s="549"/>
      <c r="I53" s="552"/>
      <c r="J53" s="531"/>
      <c r="K53" s="534"/>
      <c r="L53" s="534"/>
      <c r="M53" s="537"/>
      <c r="N53" s="534"/>
      <c r="O53" s="259"/>
      <c r="P53" s="259"/>
      <c r="Q53" s="259"/>
      <c r="R53" s="259"/>
      <c r="S53" s="259"/>
      <c r="T53" s="259"/>
    </row>
    <row r="54" spans="1:20" ht="15.75" thickBot="1">
      <c r="A54" s="541"/>
      <c r="B54" s="577"/>
      <c r="C54" s="544"/>
      <c r="D54" s="544"/>
      <c r="E54" s="547"/>
      <c r="F54" s="547"/>
      <c r="G54" s="547"/>
      <c r="H54" s="550"/>
      <c r="I54" s="553"/>
      <c r="J54" s="532"/>
      <c r="K54" s="535"/>
      <c r="L54" s="535"/>
      <c r="M54" s="538"/>
      <c r="N54" s="535"/>
      <c r="O54" s="260"/>
      <c r="P54" s="260"/>
      <c r="Q54" s="260"/>
      <c r="R54" s="260"/>
      <c r="S54" s="260"/>
      <c r="T54" s="260"/>
    </row>
    <row r="55" spans="1:20" ht="120" customHeight="1">
      <c r="A55" s="539">
        <f>'Mapa Final'!A54</f>
        <v>10</v>
      </c>
      <c r="B55" s="521" t="str">
        <f>'Mapa Final'!B54</f>
        <v>Estados Financieros no razonables o extemporáneos</v>
      </c>
      <c r="C55" s="542" t="str">
        <f>'Mapa Final'!C54</f>
        <v>Incumplimiento de las metas establecidas</v>
      </c>
      <c r="D55" s="542"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545" t="str">
        <f>'Mapa Final'!E54</f>
        <v>Falta de revisión</v>
      </c>
      <c r="F55" s="545" t="str">
        <f>'Mapa Final'!F54</f>
        <v>Presentación extemporánea o elaboración errada de la información financiera hacia los entes de control</v>
      </c>
      <c r="G55" s="545" t="str">
        <f>'Mapa Final'!G54</f>
        <v>Ejecución y Administración de Procesos</v>
      </c>
      <c r="H55" s="548" t="str">
        <f>'Mapa Final'!I54</f>
        <v>Muy Baja</v>
      </c>
      <c r="I55" s="551" t="str">
        <f>'Mapa Final'!L54</f>
        <v>Leve</v>
      </c>
      <c r="J55" s="530" t="str">
        <f>'Mapa Final'!N54</f>
        <v>Bajo</v>
      </c>
      <c r="K55" s="533" t="str">
        <f>'Mapa Final'!AA54</f>
        <v>Muy Baja</v>
      </c>
      <c r="L55" s="533" t="str">
        <f>'Mapa Final'!AE54</f>
        <v>Leve</v>
      </c>
      <c r="M55" s="536" t="str">
        <f>'Mapa Final'!AG54</f>
        <v>Bajo</v>
      </c>
      <c r="N55" s="533" t="str">
        <f>'Mapa Final'!AH54</f>
        <v>Evitar</v>
      </c>
      <c r="O55" s="675"/>
      <c r="P55" s="677"/>
      <c r="Q55" s="677"/>
      <c r="R55" s="680"/>
      <c r="S55" s="680"/>
      <c r="T55" s="683"/>
    </row>
    <row r="56" spans="1:20">
      <c r="A56" s="540"/>
      <c r="B56" s="576"/>
      <c r="C56" s="543"/>
      <c r="D56" s="543"/>
      <c r="E56" s="546"/>
      <c r="F56" s="546"/>
      <c r="G56" s="546"/>
      <c r="H56" s="549"/>
      <c r="I56" s="552"/>
      <c r="J56" s="531"/>
      <c r="K56" s="534"/>
      <c r="L56" s="534"/>
      <c r="M56" s="537"/>
      <c r="N56" s="534"/>
      <c r="O56" s="676"/>
      <c r="P56" s="678"/>
      <c r="Q56" s="678"/>
      <c r="R56" s="681"/>
      <c r="S56" s="681"/>
      <c r="T56" s="684"/>
    </row>
    <row r="57" spans="1:20">
      <c r="A57" s="540"/>
      <c r="B57" s="576"/>
      <c r="C57" s="543"/>
      <c r="D57" s="543"/>
      <c r="E57" s="546"/>
      <c r="F57" s="546"/>
      <c r="G57" s="546"/>
      <c r="H57" s="549"/>
      <c r="I57" s="552"/>
      <c r="J57" s="531"/>
      <c r="K57" s="534"/>
      <c r="L57" s="534"/>
      <c r="M57" s="537"/>
      <c r="N57" s="534"/>
      <c r="O57" s="676"/>
      <c r="P57" s="678"/>
      <c r="Q57" s="678"/>
      <c r="R57" s="681"/>
      <c r="S57" s="681"/>
      <c r="T57" s="684"/>
    </row>
    <row r="58" spans="1:20">
      <c r="A58" s="540"/>
      <c r="B58" s="576"/>
      <c r="C58" s="543"/>
      <c r="D58" s="543"/>
      <c r="E58" s="546"/>
      <c r="F58" s="546"/>
      <c r="G58" s="546"/>
      <c r="H58" s="549"/>
      <c r="I58" s="552"/>
      <c r="J58" s="531"/>
      <c r="K58" s="534"/>
      <c r="L58" s="534"/>
      <c r="M58" s="537"/>
      <c r="N58" s="534"/>
      <c r="O58" s="676"/>
      <c r="P58" s="678"/>
      <c r="Q58" s="678"/>
      <c r="R58" s="681"/>
      <c r="S58" s="681"/>
      <c r="T58" s="684"/>
    </row>
    <row r="59" spans="1:20" ht="15.75" thickBot="1">
      <c r="A59" s="541"/>
      <c r="B59" s="577"/>
      <c r="C59" s="544"/>
      <c r="D59" s="544"/>
      <c r="E59" s="547"/>
      <c r="F59" s="547"/>
      <c r="G59" s="547"/>
      <c r="H59" s="550"/>
      <c r="I59" s="553"/>
      <c r="J59" s="532"/>
      <c r="K59" s="535"/>
      <c r="L59" s="535"/>
      <c r="M59" s="538"/>
      <c r="N59" s="535"/>
      <c r="O59" s="686"/>
      <c r="P59" s="679"/>
      <c r="Q59" s="679"/>
      <c r="R59" s="682"/>
      <c r="S59" s="682"/>
      <c r="T59" s="685"/>
    </row>
  </sheetData>
  <mergeCells count="201">
    <mergeCell ref="A1:C2"/>
    <mergeCell ref="D1:Q3"/>
    <mergeCell ref="O7:O8"/>
    <mergeCell ref="P7:Q7"/>
    <mergeCell ref="R7:S7"/>
    <mergeCell ref="T7:T8"/>
    <mergeCell ref="A4:C4"/>
    <mergeCell ref="D4:N4"/>
    <mergeCell ref="O4:Q4"/>
    <mergeCell ref="A5:C5"/>
    <mergeCell ref="D5:N5"/>
    <mergeCell ref="A6:C6"/>
    <mergeCell ref="D6:N6"/>
    <mergeCell ref="A7:F7"/>
    <mergeCell ref="H7:J7"/>
    <mergeCell ref="K7:M7"/>
    <mergeCell ref="N7:N8"/>
    <mergeCell ref="M10:M14"/>
    <mergeCell ref="N10:N14"/>
    <mergeCell ref="O10:O14"/>
    <mergeCell ref="P10:P14"/>
    <mergeCell ref="Q10:Q14"/>
    <mergeCell ref="R10:R14"/>
    <mergeCell ref="G10:G14"/>
    <mergeCell ref="H10:H14"/>
    <mergeCell ref="R1:T3"/>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K10:K14"/>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N40:N44"/>
    <mergeCell ref="A35:A39"/>
    <mergeCell ref="C35:C39"/>
    <mergeCell ref="D35:D39"/>
    <mergeCell ref="E35:E39"/>
    <mergeCell ref="F35:F39"/>
    <mergeCell ref="G35:G39"/>
    <mergeCell ref="H35:H39"/>
    <mergeCell ref="I35:I39"/>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A50:A54"/>
    <mergeCell ref="C50:C54"/>
    <mergeCell ref="D50:D54"/>
    <mergeCell ref="E50:E54"/>
    <mergeCell ref="F50:F54"/>
    <mergeCell ref="B50:B54"/>
    <mergeCell ref="P55:P59"/>
    <mergeCell ref="Q55:Q59"/>
    <mergeCell ref="R55:R59"/>
    <mergeCell ref="S55:S59"/>
    <mergeCell ref="T55:T59"/>
    <mergeCell ref="J55:J59"/>
    <mergeCell ref="K55:K59"/>
    <mergeCell ref="L55:L59"/>
    <mergeCell ref="M55:M59"/>
    <mergeCell ref="N55:N59"/>
    <mergeCell ref="O55:O59"/>
    <mergeCell ref="N50:N54"/>
    <mergeCell ref="O35:O37"/>
    <mergeCell ref="B10:B14"/>
    <mergeCell ref="B15:B19"/>
    <mergeCell ref="B20:B24"/>
    <mergeCell ref="B25:B29"/>
    <mergeCell ref="B30:B34"/>
    <mergeCell ref="B35:B39"/>
    <mergeCell ref="B40:B44"/>
    <mergeCell ref="B45:B49"/>
    <mergeCell ref="J45:J49"/>
    <mergeCell ref="K45:K49"/>
    <mergeCell ref="L45:L49"/>
    <mergeCell ref="M45:M49"/>
    <mergeCell ref="N45:N49"/>
    <mergeCell ref="M30:M34"/>
    <mergeCell ref="G30:G34"/>
    <mergeCell ref="H30:H34"/>
    <mergeCell ref="I30:I34"/>
    <mergeCell ref="J30:J34"/>
    <mergeCell ref="K30:K34"/>
    <mergeCell ref="L30:L34"/>
    <mergeCell ref="I10:I14"/>
    <mergeCell ref="J10:J14"/>
  </mergeCells>
  <conditionalFormatting sqref="D8:G8 H7 H60:J1048576 A7:B7">
    <cfRule type="containsText" dxfId="659" priority="737" operator="containsText" text="3- Moderado">
      <formula>NOT(ISERROR(SEARCH("3- Moderado",A7)))</formula>
    </cfRule>
    <cfRule type="containsText" dxfId="658" priority="738" operator="containsText" text="6- Moderado">
      <formula>NOT(ISERROR(SEARCH("6- Moderado",A7)))</formula>
    </cfRule>
    <cfRule type="containsText" dxfId="657" priority="739" operator="containsText" text="4- Moderado">
      <formula>NOT(ISERROR(SEARCH("4- Moderado",A7)))</formula>
    </cfRule>
    <cfRule type="containsText" dxfId="656" priority="740" operator="containsText" text="3- Bajo">
      <formula>NOT(ISERROR(SEARCH("3- Bajo",A7)))</formula>
    </cfRule>
    <cfRule type="containsText" dxfId="655" priority="741" operator="containsText" text="4- Bajo">
      <formula>NOT(ISERROR(SEARCH("4- Bajo",A7)))</formula>
    </cfRule>
    <cfRule type="containsText" dxfId="654" priority="742" operator="containsText" text="1- Bajo">
      <formula>NOT(ISERROR(SEARCH("1- Bajo",A7)))</formula>
    </cfRule>
  </conditionalFormatting>
  <conditionalFormatting sqref="H8:J8">
    <cfRule type="containsText" dxfId="653" priority="730" operator="containsText" text="3- Moderado">
      <formula>NOT(ISERROR(SEARCH("3- Moderado",H8)))</formula>
    </cfRule>
    <cfRule type="containsText" dxfId="652" priority="731" operator="containsText" text="6- Moderado">
      <formula>NOT(ISERROR(SEARCH("6- Moderado",H8)))</formula>
    </cfRule>
    <cfRule type="containsText" dxfId="651" priority="732" operator="containsText" text="4- Moderado">
      <formula>NOT(ISERROR(SEARCH("4- Moderado",H8)))</formula>
    </cfRule>
    <cfRule type="containsText" dxfId="650" priority="733" operator="containsText" text="3- Bajo">
      <formula>NOT(ISERROR(SEARCH("3- Bajo",H8)))</formula>
    </cfRule>
    <cfRule type="containsText" dxfId="649" priority="734" operator="containsText" text="4- Bajo">
      <formula>NOT(ISERROR(SEARCH("4- Bajo",H8)))</formula>
    </cfRule>
    <cfRule type="containsText" dxfId="648" priority="736" operator="containsText" text="1- Bajo">
      <formula>NOT(ISERROR(SEARCH("1- Bajo",H8)))</formula>
    </cfRule>
  </conditionalFormatting>
  <conditionalFormatting sqref="J8 J60:J1048576">
    <cfRule type="containsText" dxfId="647" priority="719" operator="containsText" text="25- Extremo">
      <formula>NOT(ISERROR(SEARCH("25- Extremo",J8)))</formula>
    </cfRule>
    <cfRule type="containsText" dxfId="646" priority="720" operator="containsText" text="20- Extremo">
      <formula>NOT(ISERROR(SEARCH("20- Extremo",J8)))</formula>
    </cfRule>
    <cfRule type="containsText" dxfId="645" priority="721" operator="containsText" text="15- Extremo">
      <formula>NOT(ISERROR(SEARCH("15- Extremo",J8)))</formula>
    </cfRule>
    <cfRule type="containsText" dxfId="644" priority="722" operator="containsText" text="10- Extremo">
      <formula>NOT(ISERROR(SEARCH("10- Extremo",J8)))</formula>
    </cfRule>
    <cfRule type="containsText" dxfId="643" priority="723" operator="containsText" text="5- Extremo">
      <formula>NOT(ISERROR(SEARCH("5- Extremo",J8)))</formula>
    </cfRule>
    <cfRule type="containsText" dxfId="642" priority="724" operator="containsText" text="12- Alto">
      <formula>NOT(ISERROR(SEARCH("12- Alto",J8)))</formula>
    </cfRule>
    <cfRule type="containsText" dxfId="641" priority="725" operator="containsText" text="10- Alto">
      <formula>NOT(ISERROR(SEARCH("10- Alto",J8)))</formula>
    </cfRule>
    <cfRule type="containsText" dxfId="640" priority="726" operator="containsText" text="9- Alto">
      <formula>NOT(ISERROR(SEARCH("9- Alto",J8)))</formula>
    </cfRule>
    <cfRule type="containsText" dxfId="639" priority="727" operator="containsText" text="8- Alto">
      <formula>NOT(ISERROR(SEARCH("8- Alto",J8)))</formula>
    </cfRule>
    <cfRule type="containsText" dxfId="638" priority="728" operator="containsText" text="5- Alto">
      <formula>NOT(ISERROR(SEARCH("5- Alto",J8)))</formula>
    </cfRule>
    <cfRule type="containsText" dxfId="637" priority="729" operator="containsText" text="4- Alto">
      <formula>NOT(ISERROR(SEARCH("4- Alto",J8)))</formula>
    </cfRule>
    <cfRule type="containsText" dxfId="636" priority="735" operator="containsText" text="2- Bajo">
      <formula>NOT(ISERROR(SEARCH("2- Bajo",J8)))</formula>
    </cfRule>
  </conditionalFormatting>
  <conditionalFormatting sqref="K10:L10 K15:L15 K20:L20">
    <cfRule type="containsText" dxfId="635" priority="713" operator="containsText" text="3- Moderado">
      <formula>NOT(ISERROR(SEARCH("3- Moderado",K10)))</formula>
    </cfRule>
    <cfRule type="containsText" dxfId="634" priority="714" operator="containsText" text="6- Moderado">
      <formula>NOT(ISERROR(SEARCH("6- Moderado",K10)))</formula>
    </cfRule>
    <cfRule type="containsText" dxfId="633" priority="715" operator="containsText" text="4- Moderado">
      <formula>NOT(ISERROR(SEARCH("4- Moderado",K10)))</formula>
    </cfRule>
    <cfRule type="containsText" dxfId="632" priority="716" operator="containsText" text="3- Bajo">
      <formula>NOT(ISERROR(SEARCH("3- Bajo",K10)))</formula>
    </cfRule>
    <cfRule type="containsText" dxfId="631" priority="717" operator="containsText" text="4- Bajo">
      <formula>NOT(ISERROR(SEARCH("4- Bajo",K10)))</formula>
    </cfRule>
    <cfRule type="containsText" dxfId="630" priority="718" operator="containsText" text="1- Bajo">
      <formula>NOT(ISERROR(SEARCH("1- Bajo",K10)))</formula>
    </cfRule>
  </conditionalFormatting>
  <conditionalFormatting sqref="H10:I10 H15:I15">
    <cfRule type="containsText" dxfId="629" priority="707" operator="containsText" text="3- Moderado">
      <formula>NOT(ISERROR(SEARCH("3- Moderado",H10)))</formula>
    </cfRule>
    <cfRule type="containsText" dxfId="628" priority="708" operator="containsText" text="6- Moderado">
      <formula>NOT(ISERROR(SEARCH("6- Moderado",H10)))</formula>
    </cfRule>
    <cfRule type="containsText" dxfId="627" priority="709" operator="containsText" text="4- Moderado">
      <formula>NOT(ISERROR(SEARCH("4- Moderado",H10)))</formula>
    </cfRule>
    <cfRule type="containsText" dxfId="626" priority="710" operator="containsText" text="3- Bajo">
      <formula>NOT(ISERROR(SEARCH("3- Bajo",H10)))</formula>
    </cfRule>
    <cfRule type="containsText" dxfId="625" priority="711" operator="containsText" text="4- Bajo">
      <formula>NOT(ISERROR(SEARCH("4- Bajo",H10)))</formula>
    </cfRule>
    <cfRule type="containsText" dxfId="624" priority="712" operator="containsText" text="1- Bajo">
      <formula>NOT(ISERROR(SEARCH("1- Bajo",H10)))</formula>
    </cfRule>
  </conditionalFormatting>
  <conditionalFormatting sqref="A10:E10 E15 A15:B15 B20 B25 B30 B35 B40 B45 B50 B55">
    <cfRule type="containsText" dxfId="623" priority="701" operator="containsText" text="3- Moderado">
      <formula>NOT(ISERROR(SEARCH("3- Moderado",A10)))</formula>
    </cfRule>
    <cfRule type="containsText" dxfId="622" priority="702" operator="containsText" text="6- Moderado">
      <formula>NOT(ISERROR(SEARCH("6- Moderado",A10)))</formula>
    </cfRule>
    <cfRule type="containsText" dxfId="621" priority="703" operator="containsText" text="4- Moderado">
      <formula>NOT(ISERROR(SEARCH("4- Moderado",A10)))</formula>
    </cfRule>
    <cfRule type="containsText" dxfId="620" priority="704" operator="containsText" text="3- Bajo">
      <formula>NOT(ISERROR(SEARCH("3- Bajo",A10)))</formula>
    </cfRule>
    <cfRule type="containsText" dxfId="619" priority="705" operator="containsText" text="4- Bajo">
      <formula>NOT(ISERROR(SEARCH("4- Bajo",A10)))</formula>
    </cfRule>
    <cfRule type="containsText" dxfId="618" priority="706" operator="containsText" text="1- Bajo">
      <formula>NOT(ISERROR(SEARCH("1- Bajo",A10)))</formula>
    </cfRule>
  </conditionalFormatting>
  <conditionalFormatting sqref="F10:G10 F15:G15">
    <cfRule type="containsText" dxfId="617" priority="695" operator="containsText" text="3- Moderado">
      <formula>NOT(ISERROR(SEARCH("3- Moderado",F10)))</formula>
    </cfRule>
    <cfRule type="containsText" dxfId="616" priority="696" operator="containsText" text="6- Moderado">
      <formula>NOT(ISERROR(SEARCH("6- Moderado",F10)))</formula>
    </cfRule>
    <cfRule type="containsText" dxfId="615" priority="697" operator="containsText" text="4- Moderado">
      <formula>NOT(ISERROR(SEARCH("4- Moderado",F10)))</formula>
    </cfRule>
    <cfRule type="containsText" dxfId="614" priority="698" operator="containsText" text="3- Bajo">
      <formula>NOT(ISERROR(SEARCH("3- Bajo",F10)))</formula>
    </cfRule>
    <cfRule type="containsText" dxfId="613" priority="699" operator="containsText" text="4- Bajo">
      <formula>NOT(ISERROR(SEARCH("4- Bajo",F10)))</formula>
    </cfRule>
    <cfRule type="containsText" dxfId="612" priority="700" operator="containsText" text="1- Bajo">
      <formula>NOT(ISERROR(SEARCH("1- Bajo",F10)))</formula>
    </cfRule>
  </conditionalFormatting>
  <conditionalFormatting sqref="K8">
    <cfRule type="containsText" dxfId="611" priority="689" operator="containsText" text="3- Moderado">
      <formula>NOT(ISERROR(SEARCH("3- Moderado",K8)))</formula>
    </cfRule>
    <cfRule type="containsText" dxfId="610" priority="690" operator="containsText" text="6- Moderado">
      <formula>NOT(ISERROR(SEARCH("6- Moderado",K8)))</formula>
    </cfRule>
    <cfRule type="containsText" dxfId="609" priority="691" operator="containsText" text="4- Moderado">
      <formula>NOT(ISERROR(SEARCH("4- Moderado",K8)))</formula>
    </cfRule>
    <cfRule type="containsText" dxfId="608" priority="692" operator="containsText" text="3- Bajo">
      <formula>NOT(ISERROR(SEARCH("3- Bajo",K8)))</formula>
    </cfRule>
    <cfRule type="containsText" dxfId="607" priority="693" operator="containsText" text="4- Bajo">
      <formula>NOT(ISERROR(SEARCH("4- Bajo",K8)))</formula>
    </cfRule>
    <cfRule type="containsText" dxfId="606" priority="694" operator="containsText" text="1- Bajo">
      <formula>NOT(ISERROR(SEARCH("1- Bajo",K8)))</formula>
    </cfRule>
  </conditionalFormatting>
  <conditionalFormatting sqref="L8">
    <cfRule type="containsText" dxfId="605" priority="683" operator="containsText" text="3- Moderado">
      <formula>NOT(ISERROR(SEARCH("3- Moderado",L8)))</formula>
    </cfRule>
    <cfRule type="containsText" dxfId="604" priority="684" operator="containsText" text="6- Moderado">
      <formula>NOT(ISERROR(SEARCH("6- Moderado",L8)))</formula>
    </cfRule>
    <cfRule type="containsText" dxfId="603" priority="685" operator="containsText" text="4- Moderado">
      <formula>NOT(ISERROR(SEARCH("4- Moderado",L8)))</formula>
    </cfRule>
    <cfRule type="containsText" dxfId="602" priority="686" operator="containsText" text="3- Bajo">
      <formula>NOT(ISERROR(SEARCH("3- Bajo",L8)))</formula>
    </cfRule>
    <cfRule type="containsText" dxfId="601" priority="687" operator="containsText" text="4- Bajo">
      <formula>NOT(ISERROR(SEARCH("4- Bajo",L8)))</formula>
    </cfRule>
    <cfRule type="containsText" dxfId="600" priority="688" operator="containsText" text="1- Bajo">
      <formula>NOT(ISERROR(SEARCH("1- Bajo",L8)))</formula>
    </cfRule>
  </conditionalFormatting>
  <conditionalFormatting sqref="M8">
    <cfRule type="containsText" dxfId="599" priority="677" operator="containsText" text="3- Moderado">
      <formula>NOT(ISERROR(SEARCH("3- Moderado",M8)))</formula>
    </cfRule>
    <cfRule type="containsText" dxfId="598" priority="678" operator="containsText" text="6- Moderado">
      <formula>NOT(ISERROR(SEARCH("6- Moderado",M8)))</formula>
    </cfRule>
    <cfRule type="containsText" dxfId="597" priority="679" operator="containsText" text="4- Moderado">
      <formula>NOT(ISERROR(SEARCH("4- Moderado",M8)))</formula>
    </cfRule>
    <cfRule type="containsText" dxfId="596" priority="680" operator="containsText" text="3- Bajo">
      <formula>NOT(ISERROR(SEARCH("3- Bajo",M8)))</formula>
    </cfRule>
    <cfRule type="containsText" dxfId="595" priority="681" operator="containsText" text="4- Bajo">
      <formula>NOT(ISERROR(SEARCH("4- Bajo",M8)))</formula>
    </cfRule>
    <cfRule type="containsText" dxfId="594" priority="682" operator="containsText" text="1- Bajo">
      <formula>NOT(ISERROR(SEARCH("1- Bajo",M8)))</formula>
    </cfRule>
  </conditionalFormatting>
  <conditionalFormatting sqref="J10:J19">
    <cfRule type="containsText" dxfId="593" priority="672" operator="containsText" text="Bajo">
      <formula>NOT(ISERROR(SEARCH("Bajo",J10)))</formula>
    </cfRule>
    <cfRule type="containsText" dxfId="592" priority="673" operator="containsText" text="Moderado">
      <formula>NOT(ISERROR(SEARCH("Moderado",J10)))</formula>
    </cfRule>
    <cfRule type="containsText" dxfId="591" priority="674" operator="containsText" text="Alto">
      <formula>NOT(ISERROR(SEARCH("Alto",J10)))</formula>
    </cfRule>
    <cfRule type="containsText" dxfId="590" priority="675" operator="containsText" text="Extremo">
      <formula>NOT(ISERROR(SEARCH("Extremo",J10)))</formula>
    </cfRule>
    <cfRule type="colorScale" priority="676">
      <colorScale>
        <cfvo type="min"/>
        <cfvo type="max"/>
        <color rgb="FFFF7128"/>
        <color rgb="FFFFEF9C"/>
      </colorScale>
    </cfRule>
  </conditionalFormatting>
  <conditionalFormatting sqref="M10:M24">
    <cfRule type="containsText" dxfId="589" priority="647" operator="containsText" text="Moderado">
      <formula>NOT(ISERROR(SEARCH("Moderado",M10)))</formula>
    </cfRule>
    <cfRule type="containsText" dxfId="588" priority="667" operator="containsText" text="Bajo">
      <formula>NOT(ISERROR(SEARCH("Bajo",M10)))</formula>
    </cfRule>
    <cfRule type="containsText" dxfId="587" priority="668" operator="containsText" text="Moderado">
      <formula>NOT(ISERROR(SEARCH("Moderado",M10)))</formula>
    </cfRule>
    <cfRule type="containsText" dxfId="586" priority="669" operator="containsText" text="Alto">
      <formula>NOT(ISERROR(SEARCH("Alto",M10)))</formula>
    </cfRule>
    <cfRule type="containsText" dxfId="585" priority="670" operator="containsText" text="Extremo">
      <formula>NOT(ISERROR(SEARCH("Extremo",M10)))</formula>
    </cfRule>
    <cfRule type="colorScale" priority="671">
      <colorScale>
        <cfvo type="min"/>
        <cfvo type="max"/>
        <color rgb="FFFF7128"/>
        <color rgb="FFFFEF9C"/>
      </colorScale>
    </cfRule>
  </conditionalFormatting>
  <conditionalFormatting sqref="N10 N15 N20">
    <cfRule type="containsText" dxfId="584" priority="661" operator="containsText" text="3- Moderado">
      <formula>NOT(ISERROR(SEARCH("3- Moderado",N10)))</formula>
    </cfRule>
    <cfRule type="containsText" dxfId="583" priority="662" operator="containsText" text="6- Moderado">
      <formula>NOT(ISERROR(SEARCH("6- Moderado",N10)))</formula>
    </cfRule>
    <cfRule type="containsText" dxfId="582" priority="663" operator="containsText" text="4- Moderado">
      <formula>NOT(ISERROR(SEARCH("4- Moderado",N10)))</formula>
    </cfRule>
    <cfRule type="containsText" dxfId="581" priority="664" operator="containsText" text="3- Bajo">
      <formula>NOT(ISERROR(SEARCH("3- Bajo",N10)))</formula>
    </cfRule>
    <cfRule type="containsText" dxfId="580" priority="665" operator="containsText" text="4- Bajo">
      <formula>NOT(ISERROR(SEARCH("4- Bajo",N10)))</formula>
    </cfRule>
    <cfRule type="containsText" dxfId="579" priority="666" operator="containsText" text="1- Bajo">
      <formula>NOT(ISERROR(SEARCH("1- Bajo",N10)))</formula>
    </cfRule>
  </conditionalFormatting>
  <conditionalFormatting sqref="H10:H19">
    <cfRule type="containsText" dxfId="578" priority="648" operator="containsText" text="Muy Alta">
      <formula>NOT(ISERROR(SEARCH("Muy Alta",H10)))</formula>
    </cfRule>
    <cfRule type="containsText" dxfId="577" priority="649" operator="containsText" text="Alta">
      <formula>NOT(ISERROR(SEARCH("Alta",H10)))</formula>
    </cfRule>
    <cfRule type="containsText" dxfId="576" priority="650" operator="containsText" text="Muy Alta">
      <formula>NOT(ISERROR(SEARCH("Muy Alta",H10)))</formula>
    </cfRule>
    <cfRule type="containsText" dxfId="575" priority="655" operator="containsText" text="Muy Baja">
      <formula>NOT(ISERROR(SEARCH("Muy Baja",H10)))</formula>
    </cfRule>
    <cfRule type="containsText" dxfId="574" priority="656" operator="containsText" text="Baja">
      <formula>NOT(ISERROR(SEARCH("Baja",H10)))</formula>
    </cfRule>
    <cfRule type="containsText" dxfId="573" priority="657" operator="containsText" text="Media">
      <formula>NOT(ISERROR(SEARCH("Media",H10)))</formula>
    </cfRule>
    <cfRule type="containsText" dxfId="572" priority="658" operator="containsText" text="Alta">
      <formula>NOT(ISERROR(SEARCH("Alta",H10)))</formula>
    </cfRule>
    <cfRule type="containsText" dxfId="571" priority="660" operator="containsText" text="Muy Alta">
      <formula>NOT(ISERROR(SEARCH("Muy Alta",H10)))</formula>
    </cfRule>
  </conditionalFormatting>
  <conditionalFormatting sqref="I10:I19">
    <cfRule type="containsText" dxfId="570" priority="651" operator="containsText" text="Catastrófico">
      <formula>NOT(ISERROR(SEARCH("Catastrófico",I10)))</formula>
    </cfRule>
    <cfRule type="containsText" dxfId="569" priority="652" operator="containsText" text="Mayor">
      <formula>NOT(ISERROR(SEARCH("Mayor",I10)))</formula>
    </cfRule>
    <cfRule type="containsText" dxfId="568" priority="653" operator="containsText" text="Menor">
      <formula>NOT(ISERROR(SEARCH("Menor",I10)))</formula>
    </cfRule>
    <cfRule type="containsText" dxfId="567" priority="654" operator="containsText" text="Leve">
      <formula>NOT(ISERROR(SEARCH("Leve",I10)))</formula>
    </cfRule>
    <cfRule type="containsText" dxfId="566" priority="659" operator="containsText" text="Moderado">
      <formula>NOT(ISERROR(SEARCH("Moderado",I10)))</formula>
    </cfRule>
  </conditionalFormatting>
  <conditionalFormatting sqref="K10:K24">
    <cfRule type="containsText" dxfId="565" priority="646" operator="containsText" text="Media">
      <formula>NOT(ISERROR(SEARCH("Media",K10)))</formula>
    </cfRule>
  </conditionalFormatting>
  <conditionalFormatting sqref="L10:L24">
    <cfRule type="containsText" dxfId="564" priority="645" operator="containsText" text="Moderado">
      <formula>NOT(ISERROR(SEARCH("Moderado",L10)))</formula>
    </cfRule>
  </conditionalFormatting>
  <conditionalFormatting sqref="C15">
    <cfRule type="containsText" dxfId="563" priority="639" operator="containsText" text="3- Moderado">
      <formula>NOT(ISERROR(SEARCH("3- Moderado",C15)))</formula>
    </cfRule>
    <cfRule type="containsText" dxfId="562" priority="640" operator="containsText" text="6- Moderado">
      <formula>NOT(ISERROR(SEARCH("6- Moderado",C15)))</formula>
    </cfRule>
    <cfRule type="containsText" dxfId="561" priority="641" operator="containsText" text="4- Moderado">
      <formula>NOT(ISERROR(SEARCH("4- Moderado",C15)))</formula>
    </cfRule>
    <cfRule type="containsText" dxfId="560" priority="642" operator="containsText" text="3- Bajo">
      <formula>NOT(ISERROR(SEARCH("3- Bajo",C15)))</formula>
    </cfRule>
    <cfRule type="containsText" dxfId="559" priority="643" operator="containsText" text="4- Bajo">
      <formula>NOT(ISERROR(SEARCH("4- Bajo",C15)))</formula>
    </cfRule>
    <cfRule type="containsText" dxfId="558" priority="644" operator="containsText" text="1- Bajo">
      <formula>NOT(ISERROR(SEARCH("1- Bajo",C15)))</formula>
    </cfRule>
  </conditionalFormatting>
  <conditionalFormatting sqref="D15">
    <cfRule type="containsText" dxfId="557" priority="633" operator="containsText" text="3- Moderado">
      <formula>NOT(ISERROR(SEARCH("3- Moderado",D15)))</formula>
    </cfRule>
    <cfRule type="containsText" dxfId="556" priority="634" operator="containsText" text="6- Moderado">
      <formula>NOT(ISERROR(SEARCH("6- Moderado",D15)))</formula>
    </cfRule>
    <cfRule type="containsText" dxfId="555" priority="635" operator="containsText" text="4- Moderado">
      <formula>NOT(ISERROR(SEARCH("4- Moderado",D15)))</formula>
    </cfRule>
    <cfRule type="containsText" dxfId="554" priority="636" operator="containsText" text="3- Bajo">
      <formula>NOT(ISERROR(SEARCH("3- Bajo",D15)))</formula>
    </cfRule>
    <cfRule type="containsText" dxfId="553" priority="637" operator="containsText" text="4- Bajo">
      <formula>NOT(ISERROR(SEARCH("4- Bajo",D15)))</formula>
    </cfRule>
    <cfRule type="containsText" dxfId="552" priority="638" operator="containsText" text="1- Bajo">
      <formula>NOT(ISERROR(SEARCH("1- Bajo",D15)))</formula>
    </cfRule>
  </conditionalFormatting>
  <conditionalFormatting sqref="J10:J19">
    <cfRule type="containsText" dxfId="551" priority="632" operator="containsText" text="Moderado">
      <formula>NOT(ISERROR(SEARCH("Moderado",J10)))</formula>
    </cfRule>
  </conditionalFormatting>
  <conditionalFormatting sqref="J10:J19">
    <cfRule type="containsText" dxfId="550" priority="630" operator="containsText" text="Bajo">
      <formula>NOT(ISERROR(SEARCH("Bajo",J10)))</formula>
    </cfRule>
    <cfRule type="containsText" dxfId="549" priority="631" operator="containsText" text="Extremo">
      <formula>NOT(ISERROR(SEARCH("Extremo",J10)))</formula>
    </cfRule>
  </conditionalFormatting>
  <conditionalFormatting sqref="K10:K24">
    <cfRule type="containsText" dxfId="548" priority="628" operator="containsText" text="Baja">
      <formula>NOT(ISERROR(SEARCH("Baja",K10)))</formula>
    </cfRule>
    <cfRule type="containsText" dxfId="547" priority="629" operator="containsText" text="Muy Baja">
      <formula>NOT(ISERROR(SEARCH("Muy Baja",K10)))</formula>
    </cfRule>
  </conditionalFormatting>
  <conditionalFormatting sqref="K10:K24">
    <cfRule type="containsText" dxfId="546" priority="626" operator="containsText" text="Muy Alta">
      <formula>NOT(ISERROR(SEARCH("Muy Alta",K10)))</formula>
    </cfRule>
    <cfRule type="containsText" dxfId="545" priority="627" operator="containsText" text="Alta">
      <formula>NOT(ISERROR(SEARCH("Alta",K10)))</formula>
    </cfRule>
  </conditionalFormatting>
  <conditionalFormatting sqref="L10:L24">
    <cfRule type="containsText" dxfId="544" priority="622" operator="containsText" text="Catastrófico">
      <formula>NOT(ISERROR(SEARCH("Catastrófico",L10)))</formula>
    </cfRule>
    <cfRule type="containsText" dxfId="543" priority="623" operator="containsText" text="Mayor">
      <formula>NOT(ISERROR(SEARCH("Mayor",L10)))</formula>
    </cfRule>
    <cfRule type="containsText" dxfId="542" priority="624" operator="containsText" text="Menor">
      <formula>NOT(ISERROR(SEARCH("Menor",L10)))</formula>
    </cfRule>
    <cfRule type="containsText" dxfId="541" priority="625" operator="containsText" text="Leve">
      <formula>NOT(ISERROR(SEARCH("Leve",L10)))</formula>
    </cfRule>
  </conditionalFormatting>
  <conditionalFormatting sqref="A20 E20">
    <cfRule type="containsText" dxfId="540" priority="616" operator="containsText" text="3- Moderado">
      <formula>NOT(ISERROR(SEARCH("3- Moderado",A20)))</formula>
    </cfRule>
    <cfRule type="containsText" dxfId="539" priority="617" operator="containsText" text="6- Moderado">
      <formula>NOT(ISERROR(SEARCH("6- Moderado",A20)))</formula>
    </cfRule>
    <cfRule type="containsText" dxfId="538" priority="618" operator="containsText" text="4- Moderado">
      <formula>NOT(ISERROR(SEARCH("4- Moderado",A20)))</formula>
    </cfRule>
    <cfRule type="containsText" dxfId="537" priority="619" operator="containsText" text="3- Bajo">
      <formula>NOT(ISERROR(SEARCH("3- Bajo",A20)))</formula>
    </cfRule>
    <cfRule type="containsText" dxfId="536" priority="620" operator="containsText" text="4- Bajo">
      <formula>NOT(ISERROR(SEARCH("4- Bajo",A20)))</formula>
    </cfRule>
    <cfRule type="containsText" dxfId="535" priority="621" operator="containsText" text="1- Bajo">
      <formula>NOT(ISERROR(SEARCH("1- Bajo",A20)))</formula>
    </cfRule>
  </conditionalFormatting>
  <conditionalFormatting sqref="F20:G20">
    <cfRule type="containsText" dxfId="534" priority="610" operator="containsText" text="3- Moderado">
      <formula>NOT(ISERROR(SEARCH("3- Moderado",F20)))</formula>
    </cfRule>
    <cfRule type="containsText" dxfId="533" priority="611" operator="containsText" text="6- Moderado">
      <formula>NOT(ISERROR(SEARCH("6- Moderado",F20)))</formula>
    </cfRule>
    <cfRule type="containsText" dxfId="532" priority="612" operator="containsText" text="4- Moderado">
      <formula>NOT(ISERROR(SEARCH("4- Moderado",F20)))</formula>
    </cfRule>
    <cfRule type="containsText" dxfId="531" priority="613" operator="containsText" text="3- Bajo">
      <formula>NOT(ISERROR(SEARCH("3- Bajo",F20)))</formula>
    </cfRule>
    <cfRule type="containsText" dxfId="530" priority="614" operator="containsText" text="4- Bajo">
      <formula>NOT(ISERROR(SEARCH("4- Bajo",F20)))</formula>
    </cfRule>
    <cfRule type="containsText" dxfId="529" priority="615" operator="containsText" text="1- Bajo">
      <formula>NOT(ISERROR(SEARCH("1- Bajo",F20)))</formula>
    </cfRule>
  </conditionalFormatting>
  <conditionalFormatting sqref="C20">
    <cfRule type="containsText" dxfId="528" priority="604" operator="containsText" text="3- Moderado">
      <formula>NOT(ISERROR(SEARCH("3- Moderado",C20)))</formula>
    </cfRule>
    <cfRule type="containsText" dxfId="527" priority="605" operator="containsText" text="6- Moderado">
      <formula>NOT(ISERROR(SEARCH("6- Moderado",C20)))</formula>
    </cfRule>
    <cfRule type="containsText" dxfId="526" priority="606" operator="containsText" text="4- Moderado">
      <formula>NOT(ISERROR(SEARCH("4- Moderado",C20)))</formula>
    </cfRule>
    <cfRule type="containsText" dxfId="525" priority="607" operator="containsText" text="3- Bajo">
      <formula>NOT(ISERROR(SEARCH("3- Bajo",C20)))</formula>
    </cfRule>
    <cfRule type="containsText" dxfId="524" priority="608" operator="containsText" text="4- Bajo">
      <formula>NOT(ISERROR(SEARCH("4- Bajo",C20)))</formula>
    </cfRule>
    <cfRule type="containsText" dxfId="523" priority="609" operator="containsText" text="1- Bajo">
      <formula>NOT(ISERROR(SEARCH("1- Bajo",C20)))</formula>
    </cfRule>
  </conditionalFormatting>
  <conditionalFormatting sqref="D20">
    <cfRule type="containsText" dxfId="522" priority="598" operator="containsText" text="3- Moderado">
      <formula>NOT(ISERROR(SEARCH("3- Moderado",D20)))</formula>
    </cfRule>
    <cfRule type="containsText" dxfId="521" priority="599" operator="containsText" text="6- Moderado">
      <formula>NOT(ISERROR(SEARCH("6- Moderado",D20)))</formula>
    </cfRule>
    <cfRule type="containsText" dxfId="520" priority="600" operator="containsText" text="4- Moderado">
      <formula>NOT(ISERROR(SEARCH("4- Moderado",D20)))</formula>
    </cfRule>
    <cfRule type="containsText" dxfId="519" priority="601" operator="containsText" text="3- Bajo">
      <formula>NOT(ISERROR(SEARCH("3- Bajo",D20)))</formula>
    </cfRule>
    <cfRule type="containsText" dxfId="518" priority="602" operator="containsText" text="4- Bajo">
      <formula>NOT(ISERROR(SEARCH("4- Bajo",D20)))</formula>
    </cfRule>
    <cfRule type="containsText" dxfId="517" priority="603" operator="containsText" text="1- Bajo">
      <formula>NOT(ISERROR(SEARCH("1- Bajo",D20)))</formula>
    </cfRule>
  </conditionalFormatting>
  <conditionalFormatting sqref="L25">
    <cfRule type="containsText" dxfId="516" priority="592" operator="containsText" text="3- Moderado">
      <formula>NOT(ISERROR(SEARCH("3- Moderado",L25)))</formula>
    </cfRule>
    <cfRule type="containsText" dxfId="515" priority="593" operator="containsText" text="6- Moderado">
      <formula>NOT(ISERROR(SEARCH("6- Moderado",L25)))</formula>
    </cfRule>
    <cfRule type="containsText" dxfId="514" priority="594" operator="containsText" text="4- Moderado">
      <formula>NOT(ISERROR(SEARCH("4- Moderado",L25)))</formula>
    </cfRule>
    <cfRule type="containsText" dxfId="513" priority="595" operator="containsText" text="3- Bajo">
      <formula>NOT(ISERROR(SEARCH("3- Bajo",L25)))</formula>
    </cfRule>
    <cfRule type="containsText" dxfId="512" priority="596" operator="containsText" text="4- Bajo">
      <formula>NOT(ISERROR(SEARCH("4- Bajo",L25)))</formula>
    </cfRule>
    <cfRule type="containsText" dxfId="511" priority="597" operator="containsText" text="1- Bajo">
      <formula>NOT(ISERROR(SEARCH("1- Bajo",L25)))</formula>
    </cfRule>
  </conditionalFormatting>
  <conditionalFormatting sqref="H25:I25">
    <cfRule type="containsText" dxfId="510" priority="586" operator="containsText" text="3- Moderado">
      <formula>NOT(ISERROR(SEARCH("3- Moderado",H25)))</formula>
    </cfRule>
    <cfRule type="containsText" dxfId="509" priority="587" operator="containsText" text="6- Moderado">
      <formula>NOT(ISERROR(SEARCH("6- Moderado",H25)))</formula>
    </cfRule>
    <cfRule type="containsText" dxfId="508" priority="588" operator="containsText" text="4- Moderado">
      <formula>NOT(ISERROR(SEARCH("4- Moderado",H25)))</formula>
    </cfRule>
    <cfRule type="containsText" dxfId="507" priority="589" operator="containsText" text="3- Bajo">
      <formula>NOT(ISERROR(SEARCH("3- Bajo",H25)))</formula>
    </cfRule>
    <cfRule type="containsText" dxfId="506" priority="590" operator="containsText" text="4- Bajo">
      <formula>NOT(ISERROR(SEARCH("4- Bajo",H25)))</formula>
    </cfRule>
    <cfRule type="containsText" dxfId="505" priority="591" operator="containsText" text="1- Bajo">
      <formula>NOT(ISERROR(SEARCH("1- Bajo",H25)))</formula>
    </cfRule>
  </conditionalFormatting>
  <conditionalFormatting sqref="A25 C25:E25">
    <cfRule type="containsText" dxfId="504" priority="580" operator="containsText" text="3- Moderado">
      <formula>NOT(ISERROR(SEARCH("3- Moderado",A25)))</formula>
    </cfRule>
    <cfRule type="containsText" dxfId="503" priority="581" operator="containsText" text="6- Moderado">
      <formula>NOT(ISERROR(SEARCH("6- Moderado",A25)))</formula>
    </cfRule>
    <cfRule type="containsText" dxfId="502" priority="582" operator="containsText" text="4- Moderado">
      <formula>NOT(ISERROR(SEARCH("4- Moderado",A25)))</formula>
    </cfRule>
    <cfRule type="containsText" dxfId="501" priority="583" operator="containsText" text="3- Bajo">
      <formula>NOT(ISERROR(SEARCH("3- Bajo",A25)))</formula>
    </cfRule>
    <cfRule type="containsText" dxfId="500" priority="584" operator="containsText" text="4- Bajo">
      <formula>NOT(ISERROR(SEARCH("4- Bajo",A25)))</formula>
    </cfRule>
    <cfRule type="containsText" dxfId="499" priority="585" operator="containsText" text="1- Bajo">
      <formula>NOT(ISERROR(SEARCH("1- Bajo",A25)))</formula>
    </cfRule>
  </conditionalFormatting>
  <conditionalFormatting sqref="F25:G25">
    <cfRule type="containsText" dxfId="498" priority="574" operator="containsText" text="3- Moderado">
      <formula>NOT(ISERROR(SEARCH("3- Moderado",F25)))</formula>
    </cfRule>
    <cfRule type="containsText" dxfId="497" priority="575" operator="containsText" text="6- Moderado">
      <formula>NOT(ISERROR(SEARCH("6- Moderado",F25)))</formula>
    </cfRule>
    <cfRule type="containsText" dxfId="496" priority="576" operator="containsText" text="4- Moderado">
      <formula>NOT(ISERROR(SEARCH("4- Moderado",F25)))</formula>
    </cfRule>
    <cfRule type="containsText" dxfId="495" priority="577" operator="containsText" text="3- Bajo">
      <formula>NOT(ISERROR(SEARCH("3- Bajo",F25)))</formula>
    </cfRule>
    <cfRule type="containsText" dxfId="494" priority="578" operator="containsText" text="4- Bajo">
      <formula>NOT(ISERROR(SEARCH("4- Bajo",F25)))</formula>
    </cfRule>
    <cfRule type="containsText" dxfId="493" priority="579" operator="containsText" text="1- Bajo">
      <formula>NOT(ISERROR(SEARCH("1- Bajo",F25)))</formula>
    </cfRule>
  </conditionalFormatting>
  <conditionalFormatting sqref="J25:J29">
    <cfRule type="containsText" dxfId="492" priority="569" operator="containsText" text="Bajo">
      <formula>NOT(ISERROR(SEARCH("Bajo",J25)))</formula>
    </cfRule>
    <cfRule type="containsText" dxfId="491" priority="570" operator="containsText" text="Moderado">
      <formula>NOT(ISERROR(SEARCH("Moderado",J25)))</formula>
    </cfRule>
    <cfRule type="containsText" dxfId="490" priority="571" operator="containsText" text="Alto">
      <formula>NOT(ISERROR(SEARCH("Alto",J25)))</formula>
    </cfRule>
    <cfRule type="containsText" dxfId="489" priority="572" operator="containsText" text="Extremo">
      <formula>NOT(ISERROR(SEARCH("Extremo",J25)))</formula>
    </cfRule>
    <cfRule type="colorScale" priority="573">
      <colorScale>
        <cfvo type="min"/>
        <cfvo type="max"/>
        <color rgb="FFFF7128"/>
        <color rgb="FFFFEF9C"/>
      </colorScale>
    </cfRule>
  </conditionalFormatting>
  <conditionalFormatting sqref="M25:M29">
    <cfRule type="containsText" dxfId="488" priority="544" operator="containsText" text="Moderado">
      <formula>NOT(ISERROR(SEARCH("Moderado",M25)))</formula>
    </cfRule>
    <cfRule type="containsText" dxfId="487" priority="564" operator="containsText" text="Bajo">
      <formula>NOT(ISERROR(SEARCH("Bajo",M25)))</formula>
    </cfRule>
    <cfRule type="containsText" dxfId="486" priority="565" operator="containsText" text="Moderado">
      <formula>NOT(ISERROR(SEARCH("Moderado",M25)))</formula>
    </cfRule>
    <cfRule type="containsText" dxfId="485" priority="566" operator="containsText" text="Alto">
      <formula>NOT(ISERROR(SEARCH("Alto",M25)))</formula>
    </cfRule>
    <cfRule type="containsText" dxfId="484" priority="567" operator="containsText" text="Extremo">
      <formula>NOT(ISERROR(SEARCH("Extremo",M25)))</formula>
    </cfRule>
    <cfRule type="colorScale" priority="568">
      <colorScale>
        <cfvo type="min"/>
        <cfvo type="max"/>
        <color rgb="FFFF7128"/>
        <color rgb="FFFFEF9C"/>
      </colorScale>
    </cfRule>
  </conditionalFormatting>
  <conditionalFormatting sqref="N25">
    <cfRule type="containsText" dxfId="483" priority="558" operator="containsText" text="3- Moderado">
      <formula>NOT(ISERROR(SEARCH("3- Moderado",N25)))</formula>
    </cfRule>
    <cfRule type="containsText" dxfId="482" priority="559" operator="containsText" text="6- Moderado">
      <formula>NOT(ISERROR(SEARCH("6- Moderado",N25)))</formula>
    </cfRule>
    <cfRule type="containsText" dxfId="481" priority="560" operator="containsText" text="4- Moderado">
      <formula>NOT(ISERROR(SEARCH("4- Moderado",N25)))</formula>
    </cfRule>
    <cfRule type="containsText" dxfId="480" priority="561" operator="containsText" text="3- Bajo">
      <formula>NOT(ISERROR(SEARCH("3- Bajo",N25)))</formula>
    </cfRule>
    <cfRule type="containsText" dxfId="479" priority="562" operator="containsText" text="4- Bajo">
      <formula>NOT(ISERROR(SEARCH("4- Bajo",N25)))</formula>
    </cfRule>
    <cfRule type="containsText" dxfId="478" priority="563" operator="containsText" text="1- Bajo">
      <formula>NOT(ISERROR(SEARCH("1- Bajo",N25)))</formula>
    </cfRule>
  </conditionalFormatting>
  <conditionalFormatting sqref="H25:H29">
    <cfRule type="containsText" dxfId="477" priority="545" operator="containsText" text="Muy Alta">
      <formula>NOT(ISERROR(SEARCH("Muy Alta",H25)))</formula>
    </cfRule>
    <cfRule type="containsText" dxfId="476" priority="546" operator="containsText" text="Alta">
      <formula>NOT(ISERROR(SEARCH("Alta",H25)))</formula>
    </cfRule>
    <cfRule type="containsText" dxfId="475" priority="547" operator="containsText" text="Muy Alta">
      <formula>NOT(ISERROR(SEARCH("Muy Alta",H25)))</formula>
    </cfRule>
    <cfRule type="containsText" dxfId="474" priority="552" operator="containsText" text="Muy Baja">
      <formula>NOT(ISERROR(SEARCH("Muy Baja",H25)))</formula>
    </cfRule>
    <cfRule type="containsText" dxfId="473" priority="553" operator="containsText" text="Baja">
      <formula>NOT(ISERROR(SEARCH("Baja",H25)))</formula>
    </cfRule>
    <cfRule type="containsText" dxfId="472" priority="554" operator="containsText" text="Media">
      <formula>NOT(ISERROR(SEARCH("Media",H25)))</formula>
    </cfRule>
    <cfRule type="containsText" dxfId="471" priority="555" operator="containsText" text="Alta">
      <formula>NOT(ISERROR(SEARCH("Alta",H25)))</formula>
    </cfRule>
    <cfRule type="containsText" dxfId="470" priority="557" operator="containsText" text="Muy Alta">
      <formula>NOT(ISERROR(SEARCH("Muy Alta",H25)))</formula>
    </cfRule>
  </conditionalFormatting>
  <conditionalFormatting sqref="I25:I29">
    <cfRule type="containsText" dxfId="469" priority="548" operator="containsText" text="Catastrófico">
      <formula>NOT(ISERROR(SEARCH("Catastrófico",I25)))</formula>
    </cfRule>
    <cfRule type="containsText" dxfId="468" priority="549" operator="containsText" text="Mayor">
      <formula>NOT(ISERROR(SEARCH("Mayor",I25)))</formula>
    </cfRule>
    <cfRule type="containsText" dxfId="467" priority="550" operator="containsText" text="Menor">
      <formula>NOT(ISERROR(SEARCH("Menor",I25)))</formula>
    </cfRule>
    <cfRule type="containsText" dxfId="466" priority="551" operator="containsText" text="Leve">
      <formula>NOT(ISERROR(SEARCH("Leve",I25)))</formula>
    </cfRule>
    <cfRule type="containsText" dxfId="465" priority="556" operator="containsText" text="Moderado">
      <formula>NOT(ISERROR(SEARCH("Moderado",I25)))</formula>
    </cfRule>
  </conditionalFormatting>
  <conditionalFormatting sqref="L25:L29">
    <cfRule type="containsText" dxfId="464" priority="542" operator="containsText" text="Moderado">
      <formula>NOT(ISERROR(SEARCH("Moderado",L25)))</formula>
    </cfRule>
  </conditionalFormatting>
  <conditionalFormatting sqref="J25:J29">
    <cfRule type="containsText" dxfId="463" priority="541" operator="containsText" text="Moderado">
      <formula>NOT(ISERROR(SEARCH("Moderado",J25)))</formula>
    </cfRule>
  </conditionalFormatting>
  <conditionalFormatting sqref="J25:J29">
    <cfRule type="containsText" dxfId="462" priority="539" operator="containsText" text="Bajo">
      <formula>NOT(ISERROR(SEARCH("Bajo",J25)))</formula>
    </cfRule>
    <cfRule type="containsText" dxfId="461" priority="540" operator="containsText" text="Extremo">
      <formula>NOT(ISERROR(SEARCH("Extremo",J25)))</formula>
    </cfRule>
  </conditionalFormatting>
  <conditionalFormatting sqref="L25:L29">
    <cfRule type="containsText" dxfId="460" priority="531" operator="containsText" text="Catastrófico">
      <formula>NOT(ISERROR(SEARCH("Catastrófico",L25)))</formula>
    </cfRule>
    <cfRule type="containsText" dxfId="459" priority="532" operator="containsText" text="Mayor">
      <formula>NOT(ISERROR(SEARCH("Mayor",L25)))</formula>
    </cfRule>
    <cfRule type="containsText" dxfId="458" priority="533" operator="containsText" text="Menor">
      <formula>NOT(ISERROR(SEARCH("Menor",L25)))</formula>
    </cfRule>
    <cfRule type="containsText" dxfId="457" priority="534" operator="containsText" text="Leve">
      <formula>NOT(ISERROR(SEARCH("Leve",L25)))</formula>
    </cfRule>
  </conditionalFormatting>
  <conditionalFormatting sqref="K30:L30">
    <cfRule type="containsText" dxfId="456" priority="525" operator="containsText" text="3- Moderado">
      <formula>NOT(ISERROR(SEARCH("3- Moderado",K30)))</formula>
    </cfRule>
    <cfRule type="containsText" dxfId="455" priority="526" operator="containsText" text="6- Moderado">
      <formula>NOT(ISERROR(SEARCH("6- Moderado",K30)))</formula>
    </cfRule>
    <cfRule type="containsText" dxfId="454" priority="527" operator="containsText" text="4- Moderado">
      <formula>NOT(ISERROR(SEARCH("4- Moderado",K30)))</formula>
    </cfRule>
    <cfRule type="containsText" dxfId="453" priority="528" operator="containsText" text="3- Bajo">
      <formula>NOT(ISERROR(SEARCH("3- Bajo",K30)))</formula>
    </cfRule>
    <cfRule type="containsText" dxfId="452" priority="529" operator="containsText" text="4- Bajo">
      <formula>NOT(ISERROR(SEARCH("4- Bajo",K30)))</formula>
    </cfRule>
    <cfRule type="containsText" dxfId="451" priority="530" operator="containsText" text="1- Bajo">
      <formula>NOT(ISERROR(SEARCH("1- Bajo",K30)))</formula>
    </cfRule>
  </conditionalFormatting>
  <conditionalFormatting sqref="H30:I30">
    <cfRule type="containsText" dxfId="450" priority="519" operator="containsText" text="3- Moderado">
      <formula>NOT(ISERROR(SEARCH("3- Moderado",H30)))</formula>
    </cfRule>
    <cfRule type="containsText" dxfId="449" priority="520" operator="containsText" text="6- Moderado">
      <formula>NOT(ISERROR(SEARCH("6- Moderado",H30)))</formula>
    </cfRule>
    <cfRule type="containsText" dxfId="448" priority="521" operator="containsText" text="4- Moderado">
      <formula>NOT(ISERROR(SEARCH("4- Moderado",H30)))</formula>
    </cfRule>
    <cfRule type="containsText" dxfId="447" priority="522" operator="containsText" text="3- Bajo">
      <formula>NOT(ISERROR(SEARCH("3- Bajo",H30)))</formula>
    </cfRule>
    <cfRule type="containsText" dxfId="446" priority="523" operator="containsText" text="4- Bajo">
      <formula>NOT(ISERROR(SEARCH("4- Bajo",H30)))</formula>
    </cfRule>
    <cfRule type="containsText" dxfId="445" priority="524" operator="containsText" text="1- Bajo">
      <formula>NOT(ISERROR(SEARCH("1- Bajo",H30)))</formula>
    </cfRule>
  </conditionalFormatting>
  <conditionalFormatting sqref="A30 C30:E30">
    <cfRule type="containsText" dxfId="444" priority="513" operator="containsText" text="3- Moderado">
      <formula>NOT(ISERROR(SEARCH("3- Moderado",A30)))</formula>
    </cfRule>
    <cfRule type="containsText" dxfId="443" priority="514" operator="containsText" text="6- Moderado">
      <formula>NOT(ISERROR(SEARCH("6- Moderado",A30)))</formula>
    </cfRule>
    <cfRule type="containsText" dxfId="442" priority="515" operator="containsText" text="4- Moderado">
      <formula>NOT(ISERROR(SEARCH("4- Moderado",A30)))</formula>
    </cfRule>
    <cfRule type="containsText" dxfId="441" priority="516" operator="containsText" text="3- Bajo">
      <formula>NOT(ISERROR(SEARCH("3- Bajo",A30)))</formula>
    </cfRule>
    <cfRule type="containsText" dxfId="440" priority="517" operator="containsText" text="4- Bajo">
      <formula>NOT(ISERROR(SEARCH("4- Bajo",A30)))</formula>
    </cfRule>
    <cfRule type="containsText" dxfId="439" priority="518" operator="containsText" text="1- Bajo">
      <formula>NOT(ISERROR(SEARCH("1- Bajo",A30)))</formula>
    </cfRule>
  </conditionalFormatting>
  <conditionalFormatting sqref="F30:G30">
    <cfRule type="containsText" dxfId="438" priority="507" operator="containsText" text="3- Moderado">
      <formula>NOT(ISERROR(SEARCH("3- Moderado",F30)))</formula>
    </cfRule>
    <cfRule type="containsText" dxfId="437" priority="508" operator="containsText" text="6- Moderado">
      <formula>NOT(ISERROR(SEARCH("6- Moderado",F30)))</formula>
    </cfRule>
    <cfRule type="containsText" dxfId="436" priority="509" operator="containsText" text="4- Moderado">
      <formula>NOT(ISERROR(SEARCH("4- Moderado",F30)))</formula>
    </cfRule>
    <cfRule type="containsText" dxfId="435" priority="510" operator="containsText" text="3- Bajo">
      <formula>NOT(ISERROR(SEARCH("3- Bajo",F30)))</formula>
    </cfRule>
    <cfRule type="containsText" dxfId="434" priority="511" operator="containsText" text="4- Bajo">
      <formula>NOT(ISERROR(SEARCH("4- Bajo",F30)))</formula>
    </cfRule>
    <cfRule type="containsText" dxfId="433" priority="512" operator="containsText" text="1- Bajo">
      <formula>NOT(ISERROR(SEARCH("1- Bajo",F30)))</formula>
    </cfRule>
  </conditionalFormatting>
  <conditionalFormatting sqref="J30:J34">
    <cfRule type="containsText" dxfId="432" priority="502" operator="containsText" text="Bajo">
      <formula>NOT(ISERROR(SEARCH("Bajo",J30)))</formula>
    </cfRule>
    <cfRule type="containsText" dxfId="431" priority="503" operator="containsText" text="Moderado">
      <formula>NOT(ISERROR(SEARCH("Moderado",J30)))</formula>
    </cfRule>
    <cfRule type="containsText" dxfId="430" priority="504" operator="containsText" text="Alto">
      <formula>NOT(ISERROR(SEARCH("Alto",J30)))</formula>
    </cfRule>
    <cfRule type="containsText" dxfId="429" priority="505" operator="containsText" text="Extremo">
      <formula>NOT(ISERROR(SEARCH("Extremo",J30)))</formula>
    </cfRule>
    <cfRule type="colorScale" priority="506">
      <colorScale>
        <cfvo type="min"/>
        <cfvo type="max"/>
        <color rgb="FFFF7128"/>
        <color rgb="FFFFEF9C"/>
      </colorScale>
    </cfRule>
  </conditionalFormatting>
  <conditionalFormatting sqref="M30:M34">
    <cfRule type="containsText" dxfId="428" priority="477" operator="containsText" text="Moderado">
      <formula>NOT(ISERROR(SEARCH("Moderado",M30)))</formula>
    </cfRule>
    <cfRule type="containsText" dxfId="427" priority="497" operator="containsText" text="Bajo">
      <formula>NOT(ISERROR(SEARCH("Bajo",M30)))</formula>
    </cfRule>
    <cfRule type="containsText" dxfId="426" priority="498" operator="containsText" text="Moderado">
      <formula>NOT(ISERROR(SEARCH("Moderado",M30)))</formula>
    </cfRule>
    <cfRule type="containsText" dxfId="425" priority="499" operator="containsText" text="Alto">
      <formula>NOT(ISERROR(SEARCH("Alto",M30)))</formula>
    </cfRule>
    <cfRule type="containsText" dxfId="424" priority="500" operator="containsText" text="Extremo">
      <formula>NOT(ISERROR(SEARCH("Extremo",M30)))</formula>
    </cfRule>
    <cfRule type="colorScale" priority="501">
      <colorScale>
        <cfvo type="min"/>
        <cfvo type="max"/>
        <color rgb="FFFF7128"/>
        <color rgb="FFFFEF9C"/>
      </colorScale>
    </cfRule>
  </conditionalFormatting>
  <conditionalFormatting sqref="N30">
    <cfRule type="containsText" dxfId="423" priority="491" operator="containsText" text="3- Moderado">
      <formula>NOT(ISERROR(SEARCH("3- Moderado",N30)))</formula>
    </cfRule>
    <cfRule type="containsText" dxfId="422" priority="492" operator="containsText" text="6- Moderado">
      <formula>NOT(ISERROR(SEARCH("6- Moderado",N30)))</formula>
    </cfRule>
    <cfRule type="containsText" dxfId="421" priority="493" operator="containsText" text="4- Moderado">
      <formula>NOT(ISERROR(SEARCH("4- Moderado",N30)))</formula>
    </cfRule>
    <cfRule type="containsText" dxfId="420" priority="494" operator="containsText" text="3- Bajo">
      <formula>NOT(ISERROR(SEARCH("3- Bajo",N30)))</formula>
    </cfRule>
    <cfRule type="containsText" dxfId="419" priority="495" operator="containsText" text="4- Bajo">
      <formula>NOT(ISERROR(SEARCH("4- Bajo",N30)))</formula>
    </cfRule>
    <cfRule type="containsText" dxfId="418" priority="496" operator="containsText" text="1- Bajo">
      <formula>NOT(ISERROR(SEARCH("1- Bajo",N30)))</formula>
    </cfRule>
  </conditionalFormatting>
  <conditionalFormatting sqref="H30:H34">
    <cfRule type="containsText" dxfId="417" priority="478" operator="containsText" text="Muy Alta">
      <formula>NOT(ISERROR(SEARCH("Muy Alta",H30)))</formula>
    </cfRule>
    <cfRule type="containsText" dxfId="416" priority="479" operator="containsText" text="Alta">
      <formula>NOT(ISERROR(SEARCH("Alta",H30)))</formula>
    </cfRule>
    <cfRule type="containsText" dxfId="415" priority="480" operator="containsText" text="Muy Alta">
      <formula>NOT(ISERROR(SEARCH("Muy Alta",H30)))</formula>
    </cfRule>
    <cfRule type="containsText" dxfId="414" priority="485" operator="containsText" text="Muy Baja">
      <formula>NOT(ISERROR(SEARCH("Muy Baja",H30)))</formula>
    </cfRule>
    <cfRule type="containsText" dxfId="413" priority="486" operator="containsText" text="Baja">
      <formula>NOT(ISERROR(SEARCH("Baja",H30)))</formula>
    </cfRule>
    <cfRule type="containsText" dxfId="412" priority="487" operator="containsText" text="Media">
      <formula>NOT(ISERROR(SEARCH("Media",H30)))</formula>
    </cfRule>
    <cfRule type="containsText" dxfId="411" priority="488" operator="containsText" text="Alta">
      <formula>NOT(ISERROR(SEARCH("Alta",H30)))</formula>
    </cfRule>
    <cfRule type="containsText" dxfId="410" priority="490" operator="containsText" text="Muy Alta">
      <formula>NOT(ISERROR(SEARCH("Muy Alta",H30)))</formula>
    </cfRule>
  </conditionalFormatting>
  <conditionalFormatting sqref="I30:I34">
    <cfRule type="containsText" dxfId="409" priority="481" operator="containsText" text="Catastrófico">
      <formula>NOT(ISERROR(SEARCH("Catastrófico",I30)))</formula>
    </cfRule>
    <cfRule type="containsText" dxfId="408" priority="482" operator="containsText" text="Mayor">
      <formula>NOT(ISERROR(SEARCH("Mayor",I30)))</formula>
    </cfRule>
    <cfRule type="containsText" dxfId="407" priority="483" operator="containsText" text="Menor">
      <formula>NOT(ISERROR(SEARCH("Menor",I30)))</formula>
    </cfRule>
    <cfRule type="containsText" dxfId="406" priority="484" operator="containsText" text="Leve">
      <formula>NOT(ISERROR(SEARCH("Leve",I30)))</formula>
    </cfRule>
    <cfRule type="containsText" dxfId="405" priority="489" operator="containsText" text="Moderado">
      <formula>NOT(ISERROR(SEARCH("Moderado",I30)))</formula>
    </cfRule>
  </conditionalFormatting>
  <conditionalFormatting sqref="K30:K34">
    <cfRule type="containsText" dxfId="404" priority="476" operator="containsText" text="Media">
      <formula>NOT(ISERROR(SEARCH("Media",K30)))</formula>
    </cfRule>
  </conditionalFormatting>
  <conditionalFormatting sqref="L30:L34">
    <cfRule type="containsText" dxfId="403" priority="475" operator="containsText" text="Moderado">
      <formula>NOT(ISERROR(SEARCH("Moderado",L30)))</formula>
    </cfRule>
  </conditionalFormatting>
  <conditionalFormatting sqref="J30:J34">
    <cfRule type="containsText" dxfId="402" priority="474" operator="containsText" text="Moderado">
      <formula>NOT(ISERROR(SEARCH("Moderado",J30)))</formula>
    </cfRule>
  </conditionalFormatting>
  <conditionalFormatting sqref="J30:J34">
    <cfRule type="containsText" dxfId="401" priority="472" operator="containsText" text="Bajo">
      <formula>NOT(ISERROR(SEARCH("Bajo",J30)))</formula>
    </cfRule>
    <cfRule type="containsText" dxfId="400" priority="473" operator="containsText" text="Extremo">
      <formula>NOT(ISERROR(SEARCH("Extremo",J30)))</formula>
    </cfRule>
  </conditionalFormatting>
  <conditionalFormatting sqref="K30:K34">
    <cfRule type="containsText" dxfId="399" priority="470" operator="containsText" text="Baja">
      <formula>NOT(ISERROR(SEARCH("Baja",K30)))</formula>
    </cfRule>
    <cfRule type="containsText" dxfId="398" priority="471" operator="containsText" text="Muy Baja">
      <formula>NOT(ISERROR(SEARCH("Muy Baja",K30)))</formula>
    </cfRule>
  </conditionalFormatting>
  <conditionalFormatting sqref="K30:K34">
    <cfRule type="containsText" dxfId="397" priority="468" operator="containsText" text="Muy Alta">
      <formula>NOT(ISERROR(SEARCH("Muy Alta",K30)))</formula>
    </cfRule>
    <cfRule type="containsText" dxfId="396" priority="469" operator="containsText" text="Alta">
      <formula>NOT(ISERROR(SEARCH("Alta",K30)))</formula>
    </cfRule>
  </conditionalFormatting>
  <conditionalFormatting sqref="L30:L34">
    <cfRule type="containsText" dxfId="395" priority="464" operator="containsText" text="Catastrófico">
      <formula>NOT(ISERROR(SEARCH("Catastrófico",L30)))</formula>
    </cfRule>
    <cfRule type="containsText" dxfId="394" priority="465" operator="containsText" text="Mayor">
      <formula>NOT(ISERROR(SEARCH("Mayor",L30)))</formula>
    </cfRule>
    <cfRule type="containsText" dxfId="393" priority="466" operator="containsText" text="Menor">
      <formula>NOT(ISERROR(SEARCH("Menor",L30)))</formula>
    </cfRule>
    <cfRule type="containsText" dxfId="392" priority="467" operator="containsText" text="Leve">
      <formula>NOT(ISERROR(SEARCH("Leve",L30)))</formula>
    </cfRule>
  </conditionalFormatting>
  <conditionalFormatting sqref="K35:L35">
    <cfRule type="containsText" dxfId="391" priority="458" operator="containsText" text="3- Moderado">
      <formula>NOT(ISERROR(SEARCH("3- Moderado",K35)))</formula>
    </cfRule>
    <cfRule type="containsText" dxfId="390" priority="459" operator="containsText" text="6- Moderado">
      <formula>NOT(ISERROR(SEARCH("6- Moderado",K35)))</formula>
    </cfRule>
    <cfRule type="containsText" dxfId="389" priority="460" operator="containsText" text="4- Moderado">
      <formula>NOT(ISERROR(SEARCH("4- Moderado",K35)))</formula>
    </cfRule>
    <cfRule type="containsText" dxfId="388" priority="461" operator="containsText" text="3- Bajo">
      <formula>NOT(ISERROR(SEARCH("3- Bajo",K35)))</formula>
    </cfRule>
    <cfRule type="containsText" dxfId="387" priority="462" operator="containsText" text="4- Bajo">
      <formula>NOT(ISERROR(SEARCH("4- Bajo",K35)))</formula>
    </cfRule>
    <cfRule type="containsText" dxfId="386" priority="463" operator="containsText" text="1- Bajo">
      <formula>NOT(ISERROR(SEARCH("1- Bajo",K35)))</formula>
    </cfRule>
  </conditionalFormatting>
  <conditionalFormatting sqref="H35:I35">
    <cfRule type="containsText" dxfId="385" priority="452" operator="containsText" text="3- Moderado">
      <formula>NOT(ISERROR(SEARCH("3- Moderado",H35)))</formula>
    </cfRule>
    <cfRule type="containsText" dxfId="384" priority="453" operator="containsText" text="6- Moderado">
      <formula>NOT(ISERROR(SEARCH("6- Moderado",H35)))</formula>
    </cfRule>
    <cfRule type="containsText" dxfId="383" priority="454" operator="containsText" text="4- Moderado">
      <formula>NOT(ISERROR(SEARCH("4- Moderado",H35)))</formula>
    </cfRule>
    <cfRule type="containsText" dxfId="382" priority="455" operator="containsText" text="3- Bajo">
      <formula>NOT(ISERROR(SEARCH("3- Bajo",H35)))</formula>
    </cfRule>
    <cfRule type="containsText" dxfId="381" priority="456" operator="containsText" text="4- Bajo">
      <formula>NOT(ISERROR(SEARCH("4- Bajo",H35)))</formula>
    </cfRule>
    <cfRule type="containsText" dxfId="380" priority="457" operator="containsText" text="1- Bajo">
      <formula>NOT(ISERROR(SEARCH("1- Bajo",H35)))</formula>
    </cfRule>
  </conditionalFormatting>
  <conditionalFormatting sqref="A35 C35:E35">
    <cfRule type="containsText" dxfId="379" priority="446" operator="containsText" text="3- Moderado">
      <formula>NOT(ISERROR(SEARCH("3- Moderado",A35)))</formula>
    </cfRule>
    <cfRule type="containsText" dxfId="378" priority="447" operator="containsText" text="6- Moderado">
      <formula>NOT(ISERROR(SEARCH("6- Moderado",A35)))</formula>
    </cfRule>
    <cfRule type="containsText" dxfId="377" priority="448" operator="containsText" text="4- Moderado">
      <formula>NOT(ISERROR(SEARCH("4- Moderado",A35)))</formula>
    </cfRule>
    <cfRule type="containsText" dxfId="376" priority="449" operator="containsText" text="3- Bajo">
      <formula>NOT(ISERROR(SEARCH("3- Bajo",A35)))</formula>
    </cfRule>
    <cfRule type="containsText" dxfId="375" priority="450" operator="containsText" text="4- Bajo">
      <formula>NOT(ISERROR(SEARCH("4- Bajo",A35)))</formula>
    </cfRule>
    <cfRule type="containsText" dxfId="374" priority="451" operator="containsText" text="1- Bajo">
      <formula>NOT(ISERROR(SEARCH("1- Bajo",A35)))</formula>
    </cfRule>
  </conditionalFormatting>
  <conditionalFormatting sqref="F35:G35">
    <cfRule type="containsText" dxfId="373" priority="440" operator="containsText" text="3- Moderado">
      <formula>NOT(ISERROR(SEARCH("3- Moderado",F35)))</formula>
    </cfRule>
    <cfRule type="containsText" dxfId="372" priority="441" operator="containsText" text="6- Moderado">
      <formula>NOT(ISERROR(SEARCH("6- Moderado",F35)))</formula>
    </cfRule>
    <cfRule type="containsText" dxfId="371" priority="442" operator="containsText" text="4- Moderado">
      <formula>NOT(ISERROR(SEARCH("4- Moderado",F35)))</formula>
    </cfRule>
    <cfRule type="containsText" dxfId="370" priority="443" operator="containsText" text="3- Bajo">
      <formula>NOT(ISERROR(SEARCH("3- Bajo",F35)))</formula>
    </cfRule>
    <cfRule type="containsText" dxfId="369" priority="444" operator="containsText" text="4- Bajo">
      <formula>NOT(ISERROR(SEARCH("4- Bajo",F35)))</formula>
    </cfRule>
    <cfRule type="containsText" dxfId="368" priority="445" operator="containsText" text="1- Bajo">
      <formula>NOT(ISERROR(SEARCH("1- Bajo",F35)))</formula>
    </cfRule>
  </conditionalFormatting>
  <conditionalFormatting sqref="J35:J39">
    <cfRule type="containsText" dxfId="367" priority="435" operator="containsText" text="Bajo">
      <formula>NOT(ISERROR(SEARCH("Bajo",J35)))</formula>
    </cfRule>
    <cfRule type="containsText" dxfId="366" priority="436" operator="containsText" text="Moderado">
      <formula>NOT(ISERROR(SEARCH("Moderado",J35)))</formula>
    </cfRule>
    <cfRule type="containsText" dxfId="365" priority="437" operator="containsText" text="Alto">
      <formula>NOT(ISERROR(SEARCH("Alto",J35)))</formula>
    </cfRule>
    <cfRule type="containsText" dxfId="364" priority="438" operator="containsText" text="Extremo">
      <formula>NOT(ISERROR(SEARCH("Extremo",J35)))</formula>
    </cfRule>
    <cfRule type="colorScale" priority="439">
      <colorScale>
        <cfvo type="min"/>
        <cfvo type="max"/>
        <color rgb="FFFF7128"/>
        <color rgb="FFFFEF9C"/>
      </colorScale>
    </cfRule>
  </conditionalFormatting>
  <conditionalFormatting sqref="M35:M39">
    <cfRule type="containsText" dxfId="363" priority="410" operator="containsText" text="Moderado">
      <formula>NOT(ISERROR(SEARCH("Moderado",M35)))</formula>
    </cfRule>
    <cfRule type="containsText" dxfId="362" priority="430" operator="containsText" text="Bajo">
      <formula>NOT(ISERROR(SEARCH("Bajo",M35)))</formula>
    </cfRule>
    <cfRule type="containsText" dxfId="361" priority="431" operator="containsText" text="Moderado">
      <formula>NOT(ISERROR(SEARCH("Moderado",M35)))</formula>
    </cfRule>
    <cfRule type="containsText" dxfId="360" priority="432" operator="containsText" text="Alto">
      <formula>NOT(ISERROR(SEARCH("Alto",M35)))</formula>
    </cfRule>
    <cfRule type="containsText" dxfId="359" priority="433" operator="containsText" text="Extremo">
      <formula>NOT(ISERROR(SEARCH("Extremo",M35)))</formula>
    </cfRule>
    <cfRule type="colorScale" priority="434">
      <colorScale>
        <cfvo type="min"/>
        <cfvo type="max"/>
        <color rgb="FFFF7128"/>
        <color rgb="FFFFEF9C"/>
      </colorScale>
    </cfRule>
  </conditionalFormatting>
  <conditionalFormatting sqref="N35">
    <cfRule type="containsText" dxfId="358" priority="424" operator="containsText" text="3- Moderado">
      <formula>NOT(ISERROR(SEARCH("3- Moderado",N35)))</formula>
    </cfRule>
    <cfRule type="containsText" dxfId="357" priority="425" operator="containsText" text="6- Moderado">
      <formula>NOT(ISERROR(SEARCH("6- Moderado",N35)))</formula>
    </cfRule>
    <cfRule type="containsText" dxfId="356" priority="426" operator="containsText" text="4- Moderado">
      <formula>NOT(ISERROR(SEARCH("4- Moderado",N35)))</formula>
    </cfRule>
    <cfRule type="containsText" dxfId="355" priority="427" operator="containsText" text="3- Bajo">
      <formula>NOT(ISERROR(SEARCH("3- Bajo",N35)))</formula>
    </cfRule>
    <cfRule type="containsText" dxfId="354" priority="428" operator="containsText" text="4- Bajo">
      <formula>NOT(ISERROR(SEARCH("4- Bajo",N35)))</formula>
    </cfRule>
    <cfRule type="containsText" dxfId="353" priority="429" operator="containsText" text="1- Bajo">
      <formula>NOT(ISERROR(SEARCH("1- Bajo",N35)))</formula>
    </cfRule>
  </conditionalFormatting>
  <conditionalFormatting sqref="H35:H39">
    <cfRule type="containsText" dxfId="352" priority="411" operator="containsText" text="Muy Alta">
      <formula>NOT(ISERROR(SEARCH("Muy Alta",H35)))</formula>
    </cfRule>
    <cfRule type="containsText" dxfId="351" priority="412" operator="containsText" text="Alta">
      <formula>NOT(ISERROR(SEARCH("Alta",H35)))</formula>
    </cfRule>
    <cfRule type="containsText" dxfId="350" priority="413" operator="containsText" text="Muy Alta">
      <formula>NOT(ISERROR(SEARCH("Muy Alta",H35)))</formula>
    </cfRule>
    <cfRule type="containsText" dxfId="349" priority="418" operator="containsText" text="Muy Baja">
      <formula>NOT(ISERROR(SEARCH("Muy Baja",H35)))</formula>
    </cfRule>
    <cfRule type="containsText" dxfId="348" priority="419" operator="containsText" text="Baja">
      <formula>NOT(ISERROR(SEARCH("Baja",H35)))</formula>
    </cfRule>
    <cfRule type="containsText" dxfId="347" priority="420" operator="containsText" text="Media">
      <formula>NOT(ISERROR(SEARCH("Media",H35)))</formula>
    </cfRule>
    <cfRule type="containsText" dxfId="346" priority="421" operator="containsText" text="Alta">
      <formula>NOT(ISERROR(SEARCH("Alta",H35)))</formula>
    </cfRule>
    <cfRule type="containsText" dxfId="345" priority="423" operator="containsText" text="Muy Alta">
      <formula>NOT(ISERROR(SEARCH("Muy Alta",H35)))</formula>
    </cfRule>
  </conditionalFormatting>
  <conditionalFormatting sqref="I35:I39">
    <cfRule type="containsText" dxfId="344" priority="414" operator="containsText" text="Catastrófico">
      <formula>NOT(ISERROR(SEARCH("Catastrófico",I35)))</formula>
    </cfRule>
    <cfRule type="containsText" dxfId="343" priority="415" operator="containsText" text="Mayor">
      <formula>NOT(ISERROR(SEARCH("Mayor",I35)))</formula>
    </cfRule>
    <cfRule type="containsText" dxfId="342" priority="416" operator="containsText" text="Menor">
      <formula>NOT(ISERROR(SEARCH("Menor",I35)))</formula>
    </cfRule>
    <cfRule type="containsText" dxfId="341" priority="417" operator="containsText" text="Leve">
      <formula>NOT(ISERROR(SEARCH("Leve",I35)))</formula>
    </cfRule>
    <cfRule type="containsText" dxfId="340" priority="422" operator="containsText" text="Moderado">
      <formula>NOT(ISERROR(SEARCH("Moderado",I35)))</formula>
    </cfRule>
  </conditionalFormatting>
  <conditionalFormatting sqref="K35:K39">
    <cfRule type="containsText" dxfId="339" priority="409" operator="containsText" text="Media">
      <formula>NOT(ISERROR(SEARCH("Media",K35)))</formula>
    </cfRule>
  </conditionalFormatting>
  <conditionalFormatting sqref="L35:L39">
    <cfRule type="containsText" dxfId="338" priority="408" operator="containsText" text="Moderado">
      <formula>NOT(ISERROR(SEARCH("Moderado",L35)))</formula>
    </cfRule>
  </conditionalFormatting>
  <conditionalFormatting sqref="J35:J39">
    <cfRule type="containsText" dxfId="337" priority="407" operator="containsText" text="Moderado">
      <formula>NOT(ISERROR(SEARCH("Moderado",J35)))</formula>
    </cfRule>
  </conditionalFormatting>
  <conditionalFormatting sqref="J35:J39">
    <cfRule type="containsText" dxfId="336" priority="405" operator="containsText" text="Bajo">
      <formula>NOT(ISERROR(SEARCH("Bajo",J35)))</formula>
    </cfRule>
    <cfRule type="containsText" dxfId="335" priority="406" operator="containsText" text="Extremo">
      <formula>NOT(ISERROR(SEARCH("Extremo",J35)))</formula>
    </cfRule>
  </conditionalFormatting>
  <conditionalFormatting sqref="K35:K39">
    <cfRule type="containsText" dxfId="334" priority="403" operator="containsText" text="Baja">
      <formula>NOT(ISERROR(SEARCH("Baja",K35)))</formula>
    </cfRule>
    <cfRule type="containsText" dxfId="333" priority="404" operator="containsText" text="Muy Baja">
      <formula>NOT(ISERROR(SEARCH("Muy Baja",K35)))</formula>
    </cfRule>
  </conditionalFormatting>
  <conditionalFormatting sqref="K35:K39">
    <cfRule type="containsText" dxfId="332" priority="401" operator="containsText" text="Muy Alta">
      <formula>NOT(ISERROR(SEARCH("Muy Alta",K35)))</formula>
    </cfRule>
    <cfRule type="containsText" dxfId="331" priority="402" operator="containsText" text="Alta">
      <formula>NOT(ISERROR(SEARCH("Alta",K35)))</formula>
    </cfRule>
  </conditionalFormatting>
  <conditionalFormatting sqref="L35:L39">
    <cfRule type="containsText" dxfId="330" priority="397" operator="containsText" text="Catastrófico">
      <formula>NOT(ISERROR(SEARCH("Catastrófico",L35)))</formula>
    </cfRule>
    <cfRule type="containsText" dxfId="329" priority="398" operator="containsText" text="Mayor">
      <formula>NOT(ISERROR(SEARCH("Mayor",L35)))</formula>
    </cfRule>
    <cfRule type="containsText" dxfId="328" priority="399" operator="containsText" text="Menor">
      <formula>NOT(ISERROR(SEARCH("Menor",L35)))</formula>
    </cfRule>
    <cfRule type="containsText" dxfId="327" priority="400" operator="containsText" text="Leve">
      <formula>NOT(ISERROR(SEARCH("Leve",L35)))</formula>
    </cfRule>
  </conditionalFormatting>
  <conditionalFormatting sqref="K40:L40">
    <cfRule type="containsText" dxfId="326" priority="391" operator="containsText" text="3- Moderado">
      <formula>NOT(ISERROR(SEARCH("3- Moderado",K40)))</formula>
    </cfRule>
    <cfRule type="containsText" dxfId="325" priority="392" operator="containsText" text="6- Moderado">
      <formula>NOT(ISERROR(SEARCH("6- Moderado",K40)))</formula>
    </cfRule>
    <cfRule type="containsText" dxfId="324" priority="393" operator="containsText" text="4- Moderado">
      <formula>NOT(ISERROR(SEARCH("4- Moderado",K40)))</formula>
    </cfRule>
    <cfRule type="containsText" dxfId="323" priority="394" operator="containsText" text="3- Bajo">
      <formula>NOT(ISERROR(SEARCH("3- Bajo",K40)))</formula>
    </cfRule>
    <cfRule type="containsText" dxfId="322" priority="395" operator="containsText" text="4- Bajo">
      <formula>NOT(ISERROR(SEARCH("4- Bajo",K40)))</formula>
    </cfRule>
    <cfRule type="containsText" dxfId="321" priority="396" operator="containsText" text="1- Bajo">
      <formula>NOT(ISERROR(SEARCH("1- Bajo",K40)))</formula>
    </cfRule>
  </conditionalFormatting>
  <conditionalFormatting sqref="H40:I40">
    <cfRule type="containsText" dxfId="320" priority="385" operator="containsText" text="3- Moderado">
      <formula>NOT(ISERROR(SEARCH("3- Moderado",H40)))</formula>
    </cfRule>
    <cfRule type="containsText" dxfId="319" priority="386" operator="containsText" text="6- Moderado">
      <formula>NOT(ISERROR(SEARCH("6- Moderado",H40)))</formula>
    </cfRule>
    <cfRule type="containsText" dxfId="318" priority="387" operator="containsText" text="4- Moderado">
      <formula>NOT(ISERROR(SEARCH("4- Moderado",H40)))</formula>
    </cfRule>
    <cfRule type="containsText" dxfId="317" priority="388" operator="containsText" text="3- Bajo">
      <formula>NOT(ISERROR(SEARCH("3- Bajo",H40)))</formula>
    </cfRule>
    <cfRule type="containsText" dxfId="316" priority="389" operator="containsText" text="4- Bajo">
      <formula>NOT(ISERROR(SEARCH("4- Bajo",H40)))</formula>
    </cfRule>
    <cfRule type="containsText" dxfId="315" priority="390" operator="containsText" text="1- Bajo">
      <formula>NOT(ISERROR(SEARCH("1- Bajo",H40)))</formula>
    </cfRule>
  </conditionalFormatting>
  <conditionalFormatting sqref="A40 C40:E40">
    <cfRule type="containsText" dxfId="314" priority="379" operator="containsText" text="3- Moderado">
      <formula>NOT(ISERROR(SEARCH("3- Moderado",A40)))</formula>
    </cfRule>
    <cfRule type="containsText" dxfId="313" priority="380" operator="containsText" text="6- Moderado">
      <formula>NOT(ISERROR(SEARCH("6- Moderado",A40)))</formula>
    </cfRule>
    <cfRule type="containsText" dxfId="312" priority="381" operator="containsText" text="4- Moderado">
      <formula>NOT(ISERROR(SEARCH("4- Moderado",A40)))</formula>
    </cfRule>
    <cfRule type="containsText" dxfId="311" priority="382" operator="containsText" text="3- Bajo">
      <formula>NOT(ISERROR(SEARCH("3- Bajo",A40)))</formula>
    </cfRule>
    <cfRule type="containsText" dxfId="310" priority="383" operator="containsText" text="4- Bajo">
      <formula>NOT(ISERROR(SEARCH("4- Bajo",A40)))</formula>
    </cfRule>
    <cfRule type="containsText" dxfId="309" priority="384" operator="containsText" text="1- Bajo">
      <formula>NOT(ISERROR(SEARCH("1- Bajo",A40)))</formula>
    </cfRule>
  </conditionalFormatting>
  <conditionalFormatting sqref="F40:G40">
    <cfRule type="containsText" dxfId="308" priority="373" operator="containsText" text="3- Moderado">
      <formula>NOT(ISERROR(SEARCH("3- Moderado",F40)))</formula>
    </cfRule>
    <cfRule type="containsText" dxfId="307" priority="374" operator="containsText" text="6- Moderado">
      <formula>NOT(ISERROR(SEARCH("6- Moderado",F40)))</formula>
    </cfRule>
    <cfRule type="containsText" dxfId="306" priority="375" operator="containsText" text="4- Moderado">
      <formula>NOT(ISERROR(SEARCH("4- Moderado",F40)))</formula>
    </cfRule>
    <cfRule type="containsText" dxfId="305" priority="376" operator="containsText" text="3- Bajo">
      <formula>NOT(ISERROR(SEARCH("3- Bajo",F40)))</formula>
    </cfRule>
    <cfRule type="containsText" dxfId="304" priority="377" operator="containsText" text="4- Bajo">
      <formula>NOT(ISERROR(SEARCH("4- Bajo",F40)))</formula>
    </cfRule>
    <cfRule type="containsText" dxfId="303" priority="378" operator="containsText" text="1- Bajo">
      <formula>NOT(ISERROR(SEARCH("1- Bajo",F40)))</formula>
    </cfRule>
  </conditionalFormatting>
  <conditionalFormatting sqref="J40:J44">
    <cfRule type="containsText" dxfId="302" priority="368" operator="containsText" text="Bajo">
      <formula>NOT(ISERROR(SEARCH("Bajo",J40)))</formula>
    </cfRule>
    <cfRule type="containsText" dxfId="301" priority="369" operator="containsText" text="Moderado">
      <formula>NOT(ISERROR(SEARCH("Moderado",J40)))</formula>
    </cfRule>
    <cfRule type="containsText" dxfId="300" priority="370" operator="containsText" text="Alto">
      <formula>NOT(ISERROR(SEARCH("Alto",J40)))</formula>
    </cfRule>
    <cfRule type="containsText" dxfId="299" priority="371" operator="containsText" text="Extremo">
      <formula>NOT(ISERROR(SEARCH("Extremo",J40)))</formula>
    </cfRule>
    <cfRule type="colorScale" priority="372">
      <colorScale>
        <cfvo type="min"/>
        <cfvo type="max"/>
        <color rgb="FFFF7128"/>
        <color rgb="FFFFEF9C"/>
      </colorScale>
    </cfRule>
  </conditionalFormatting>
  <conditionalFormatting sqref="M40:M44">
    <cfRule type="containsText" dxfId="298" priority="343" operator="containsText" text="Moderado">
      <formula>NOT(ISERROR(SEARCH("Moderado",M40)))</formula>
    </cfRule>
    <cfRule type="containsText" dxfId="297" priority="363" operator="containsText" text="Bajo">
      <formula>NOT(ISERROR(SEARCH("Bajo",M40)))</formula>
    </cfRule>
    <cfRule type="containsText" dxfId="296" priority="364" operator="containsText" text="Moderado">
      <formula>NOT(ISERROR(SEARCH("Moderado",M40)))</formula>
    </cfRule>
    <cfRule type="containsText" dxfId="295" priority="365" operator="containsText" text="Alto">
      <formula>NOT(ISERROR(SEARCH("Alto",M40)))</formula>
    </cfRule>
    <cfRule type="containsText" dxfId="294" priority="366" operator="containsText" text="Extremo">
      <formula>NOT(ISERROR(SEARCH("Extremo",M40)))</formula>
    </cfRule>
    <cfRule type="colorScale" priority="367">
      <colorScale>
        <cfvo type="min"/>
        <cfvo type="max"/>
        <color rgb="FFFF7128"/>
        <color rgb="FFFFEF9C"/>
      </colorScale>
    </cfRule>
  </conditionalFormatting>
  <conditionalFormatting sqref="N40">
    <cfRule type="containsText" dxfId="293" priority="357" operator="containsText" text="3- Moderado">
      <formula>NOT(ISERROR(SEARCH("3- Moderado",N40)))</formula>
    </cfRule>
    <cfRule type="containsText" dxfId="292" priority="358" operator="containsText" text="6- Moderado">
      <formula>NOT(ISERROR(SEARCH("6- Moderado",N40)))</formula>
    </cfRule>
    <cfRule type="containsText" dxfId="291" priority="359" operator="containsText" text="4- Moderado">
      <formula>NOT(ISERROR(SEARCH("4- Moderado",N40)))</formula>
    </cfRule>
    <cfRule type="containsText" dxfId="290" priority="360" operator="containsText" text="3- Bajo">
      <formula>NOT(ISERROR(SEARCH("3- Bajo",N40)))</formula>
    </cfRule>
    <cfRule type="containsText" dxfId="289" priority="361" operator="containsText" text="4- Bajo">
      <formula>NOT(ISERROR(SEARCH("4- Bajo",N40)))</formula>
    </cfRule>
    <cfRule type="containsText" dxfId="288" priority="362" operator="containsText" text="1- Bajo">
      <formula>NOT(ISERROR(SEARCH("1- Bajo",N40)))</formula>
    </cfRule>
  </conditionalFormatting>
  <conditionalFormatting sqref="H40:H44">
    <cfRule type="containsText" dxfId="287" priority="344" operator="containsText" text="Muy Alta">
      <formula>NOT(ISERROR(SEARCH("Muy Alta",H40)))</formula>
    </cfRule>
    <cfRule type="containsText" dxfId="286" priority="345" operator="containsText" text="Alta">
      <formula>NOT(ISERROR(SEARCH("Alta",H40)))</formula>
    </cfRule>
    <cfRule type="containsText" dxfId="285" priority="346" operator="containsText" text="Muy Alta">
      <formula>NOT(ISERROR(SEARCH("Muy Alta",H40)))</formula>
    </cfRule>
    <cfRule type="containsText" dxfId="284" priority="351" operator="containsText" text="Muy Baja">
      <formula>NOT(ISERROR(SEARCH("Muy Baja",H40)))</formula>
    </cfRule>
    <cfRule type="containsText" dxfId="283" priority="352" operator="containsText" text="Baja">
      <formula>NOT(ISERROR(SEARCH("Baja",H40)))</formula>
    </cfRule>
    <cfRule type="containsText" dxfId="282" priority="353" operator="containsText" text="Media">
      <formula>NOT(ISERROR(SEARCH("Media",H40)))</formula>
    </cfRule>
    <cfRule type="containsText" dxfId="281" priority="354" operator="containsText" text="Alta">
      <formula>NOT(ISERROR(SEARCH("Alta",H40)))</formula>
    </cfRule>
    <cfRule type="containsText" dxfId="280" priority="356" operator="containsText" text="Muy Alta">
      <formula>NOT(ISERROR(SEARCH("Muy Alta",H40)))</formula>
    </cfRule>
  </conditionalFormatting>
  <conditionalFormatting sqref="I40:I44">
    <cfRule type="containsText" dxfId="279" priority="347" operator="containsText" text="Catastrófico">
      <formula>NOT(ISERROR(SEARCH("Catastrófico",I40)))</formula>
    </cfRule>
    <cfRule type="containsText" dxfId="278" priority="348" operator="containsText" text="Mayor">
      <formula>NOT(ISERROR(SEARCH("Mayor",I40)))</formula>
    </cfRule>
    <cfRule type="containsText" dxfId="277" priority="349" operator="containsText" text="Menor">
      <formula>NOT(ISERROR(SEARCH("Menor",I40)))</formula>
    </cfRule>
    <cfRule type="containsText" dxfId="276" priority="350" operator="containsText" text="Leve">
      <formula>NOT(ISERROR(SEARCH("Leve",I40)))</formula>
    </cfRule>
    <cfRule type="containsText" dxfId="275" priority="355" operator="containsText" text="Moderado">
      <formula>NOT(ISERROR(SEARCH("Moderado",I40)))</formula>
    </cfRule>
  </conditionalFormatting>
  <conditionalFormatting sqref="K40:K44">
    <cfRule type="containsText" dxfId="274" priority="342" operator="containsText" text="Media">
      <formula>NOT(ISERROR(SEARCH("Media",K40)))</formula>
    </cfRule>
  </conditionalFormatting>
  <conditionalFormatting sqref="L40:L44">
    <cfRule type="containsText" dxfId="273" priority="341" operator="containsText" text="Moderado">
      <formula>NOT(ISERROR(SEARCH("Moderado",L40)))</formula>
    </cfRule>
  </conditionalFormatting>
  <conditionalFormatting sqref="J40:J44">
    <cfRule type="containsText" dxfId="272" priority="340" operator="containsText" text="Moderado">
      <formula>NOT(ISERROR(SEARCH("Moderado",J40)))</formula>
    </cfRule>
  </conditionalFormatting>
  <conditionalFormatting sqref="J40:J44">
    <cfRule type="containsText" dxfId="271" priority="338" operator="containsText" text="Bajo">
      <formula>NOT(ISERROR(SEARCH("Bajo",J40)))</formula>
    </cfRule>
    <cfRule type="containsText" dxfId="270" priority="339" operator="containsText" text="Extremo">
      <formula>NOT(ISERROR(SEARCH("Extremo",J40)))</formula>
    </cfRule>
  </conditionalFormatting>
  <conditionalFormatting sqref="K40:K44">
    <cfRule type="containsText" dxfId="269" priority="336" operator="containsText" text="Baja">
      <formula>NOT(ISERROR(SEARCH("Baja",K40)))</formula>
    </cfRule>
    <cfRule type="containsText" dxfId="268" priority="337" operator="containsText" text="Muy Baja">
      <formula>NOT(ISERROR(SEARCH("Muy Baja",K40)))</formula>
    </cfRule>
  </conditionalFormatting>
  <conditionalFormatting sqref="K40:K44">
    <cfRule type="containsText" dxfId="267" priority="334" operator="containsText" text="Muy Alta">
      <formula>NOT(ISERROR(SEARCH("Muy Alta",K40)))</formula>
    </cfRule>
    <cfRule type="containsText" dxfId="266" priority="335" operator="containsText" text="Alta">
      <formula>NOT(ISERROR(SEARCH("Alta",K40)))</formula>
    </cfRule>
  </conditionalFormatting>
  <conditionalFormatting sqref="L40:L44">
    <cfRule type="containsText" dxfId="265" priority="330" operator="containsText" text="Catastrófico">
      <formula>NOT(ISERROR(SEARCH("Catastrófico",L40)))</formula>
    </cfRule>
    <cfRule type="containsText" dxfId="264" priority="331" operator="containsText" text="Mayor">
      <formula>NOT(ISERROR(SEARCH("Mayor",L40)))</formula>
    </cfRule>
    <cfRule type="containsText" dxfId="263" priority="332" operator="containsText" text="Menor">
      <formula>NOT(ISERROR(SEARCH("Menor",L40)))</formula>
    </cfRule>
    <cfRule type="containsText" dxfId="262" priority="333" operator="containsText" text="Leve">
      <formula>NOT(ISERROR(SEARCH("Leve",L40)))</formula>
    </cfRule>
  </conditionalFormatting>
  <conditionalFormatting sqref="K45:L45">
    <cfRule type="containsText" dxfId="261" priority="324" operator="containsText" text="3- Moderado">
      <formula>NOT(ISERROR(SEARCH("3- Moderado",K45)))</formula>
    </cfRule>
    <cfRule type="containsText" dxfId="260" priority="325" operator="containsText" text="6- Moderado">
      <formula>NOT(ISERROR(SEARCH("6- Moderado",K45)))</formula>
    </cfRule>
    <cfRule type="containsText" dxfId="259" priority="326" operator="containsText" text="4- Moderado">
      <formula>NOT(ISERROR(SEARCH("4- Moderado",K45)))</formula>
    </cfRule>
    <cfRule type="containsText" dxfId="258" priority="327" operator="containsText" text="3- Bajo">
      <formula>NOT(ISERROR(SEARCH("3- Bajo",K45)))</formula>
    </cfRule>
    <cfRule type="containsText" dxfId="257" priority="328" operator="containsText" text="4- Bajo">
      <formula>NOT(ISERROR(SEARCH("4- Bajo",K45)))</formula>
    </cfRule>
    <cfRule type="containsText" dxfId="256" priority="329" operator="containsText" text="1- Bajo">
      <formula>NOT(ISERROR(SEARCH("1- Bajo",K45)))</formula>
    </cfRule>
  </conditionalFormatting>
  <conditionalFormatting sqref="H45:I45">
    <cfRule type="containsText" dxfId="255" priority="318" operator="containsText" text="3- Moderado">
      <formula>NOT(ISERROR(SEARCH("3- Moderado",H45)))</formula>
    </cfRule>
    <cfRule type="containsText" dxfId="254" priority="319" operator="containsText" text="6- Moderado">
      <formula>NOT(ISERROR(SEARCH("6- Moderado",H45)))</formula>
    </cfRule>
    <cfRule type="containsText" dxfId="253" priority="320" operator="containsText" text="4- Moderado">
      <formula>NOT(ISERROR(SEARCH("4- Moderado",H45)))</formula>
    </cfRule>
    <cfRule type="containsText" dxfId="252" priority="321" operator="containsText" text="3- Bajo">
      <formula>NOT(ISERROR(SEARCH("3- Bajo",H45)))</formula>
    </cfRule>
    <cfRule type="containsText" dxfId="251" priority="322" operator="containsText" text="4- Bajo">
      <formula>NOT(ISERROR(SEARCH("4- Bajo",H45)))</formula>
    </cfRule>
    <cfRule type="containsText" dxfId="250" priority="323" operator="containsText" text="1- Bajo">
      <formula>NOT(ISERROR(SEARCH("1- Bajo",H45)))</formula>
    </cfRule>
  </conditionalFormatting>
  <conditionalFormatting sqref="A45 C45:E45">
    <cfRule type="containsText" dxfId="249" priority="312" operator="containsText" text="3- Moderado">
      <formula>NOT(ISERROR(SEARCH("3- Moderado",A45)))</formula>
    </cfRule>
    <cfRule type="containsText" dxfId="248" priority="313" operator="containsText" text="6- Moderado">
      <formula>NOT(ISERROR(SEARCH("6- Moderado",A45)))</formula>
    </cfRule>
    <cfRule type="containsText" dxfId="247" priority="314" operator="containsText" text="4- Moderado">
      <formula>NOT(ISERROR(SEARCH("4- Moderado",A45)))</formula>
    </cfRule>
    <cfRule type="containsText" dxfId="246" priority="315" operator="containsText" text="3- Bajo">
      <formula>NOT(ISERROR(SEARCH("3- Bajo",A45)))</formula>
    </cfRule>
    <cfRule type="containsText" dxfId="245" priority="316" operator="containsText" text="4- Bajo">
      <formula>NOT(ISERROR(SEARCH("4- Bajo",A45)))</formula>
    </cfRule>
    <cfRule type="containsText" dxfId="244" priority="317" operator="containsText" text="1- Bajo">
      <formula>NOT(ISERROR(SEARCH("1- Bajo",A45)))</formula>
    </cfRule>
  </conditionalFormatting>
  <conditionalFormatting sqref="F45:G45">
    <cfRule type="containsText" dxfId="243" priority="306" operator="containsText" text="3- Moderado">
      <formula>NOT(ISERROR(SEARCH("3- Moderado",F45)))</formula>
    </cfRule>
    <cfRule type="containsText" dxfId="242" priority="307" operator="containsText" text="6- Moderado">
      <formula>NOT(ISERROR(SEARCH("6- Moderado",F45)))</formula>
    </cfRule>
    <cfRule type="containsText" dxfId="241" priority="308" operator="containsText" text="4- Moderado">
      <formula>NOT(ISERROR(SEARCH("4- Moderado",F45)))</formula>
    </cfRule>
    <cfRule type="containsText" dxfId="240" priority="309" operator="containsText" text="3- Bajo">
      <formula>NOT(ISERROR(SEARCH("3- Bajo",F45)))</formula>
    </cfRule>
    <cfRule type="containsText" dxfId="239" priority="310" operator="containsText" text="4- Bajo">
      <formula>NOT(ISERROR(SEARCH("4- Bajo",F45)))</formula>
    </cfRule>
    <cfRule type="containsText" dxfId="238" priority="311" operator="containsText" text="1- Bajo">
      <formula>NOT(ISERROR(SEARCH("1- Bajo",F45)))</formula>
    </cfRule>
  </conditionalFormatting>
  <conditionalFormatting sqref="J45:J49">
    <cfRule type="containsText" dxfId="237" priority="301" operator="containsText" text="Bajo">
      <formula>NOT(ISERROR(SEARCH("Bajo",J45)))</formula>
    </cfRule>
    <cfRule type="containsText" dxfId="236" priority="302" operator="containsText" text="Moderado">
      <formula>NOT(ISERROR(SEARCH("Moderado",J45)))</formula>
    </cfRule>
    <cfRule type="containsText" dxfId="235" priority="303" operator="containsText" text="Alto">
      <formula>NOT(ISERROR(SEARCH("Alto",J45)))</formula>
    </cfRule>
    <cfRule type="containsText" dxfId="234" priority="304" operator="containsText" text="Extremo">
      <formula>NOT(ISERROR(SEARCH("Extremo",J45)))</formula>
    </cfRule>
    <cfRule type="colorScale" priority="305">
      <colorScale>
        <cfvo type="min"/>
        <cfvo type="max"/>
        <color rgb="FFFF7128"/>
        <color rgb="FFFFEF9C"/>
      </colorScale>
    </cfRule>
  </conditionalFormatting>
  <conditionalFormatting sqref="M45:M49">
    <cfRule type="containsText" dxfId="233" priority="276" operator="containsText" text="Moderado">
      <formula>NOT(ISERROR(SEARCH("Moderado",M45)))</formula>
    </cfRule>
    <cfRule type="containsText" dxfId="232" priority="296" operator="containsText" text="Bajo">
      <formula>NOT(ISERROR(SEARCH("Bajo",M45)))</formula>
    </cfRule>
    <cfRule type="containsText" dxfId="231" priority="297" operator="containsText" text="Moderado">
      <formula>NOT(ISERROR(SEARCH("Moderado",M45)))</formula>
    </cfRule>
    <cfRule type="containsText" dxfId="230" priority="298" operator="containsText" text="Alto">
      <formula>NOT(ISERROR(SEARCH("Alto",M45)))</formula>
    </cfRule>
    <cfRule type="containsText" dxfId="229" priority="299" operator="containsText" text="Extremo">
      <formula>NOT(ISERROR(SEARCH("Extremo",M45)))</formula>
    </cfRule>
    <cfRule type="colorScale" priority="300">
      <colorScale>
        <cfvo type="min"/>
        <cfvo type="max"/>
        <color rgb="FFFF7128"/>
        <color rgb="FFFFEF9C"/>
      </colorScale>
    </cfRule>
  </conditionalFormatting>
  <conditionalFormatting sqref="N45">
    <cfRule type="containsText" dxfId="228" priority="290" operator="containsText" text="3- Moderado">
      <formula>NOT(ISERROR(SEARCH("3- Moderado",N45)))</formula>
    </cfRule>
    <cfRule type="containsText" dxfId="227" priority="291" operator="containsText" text="6- Moderado">
      <formula>NOT(ISERROR(SEARCH("6- Moderado",N45)))</formula>
    </cfRule>
    <cfRule type="containsText" dxfId="226" priority="292" operator="containsText" text="4- Moderado">
      <formula>NOT(ISERROR(SEARCH("4- Moderado",N45)))</formula>
    </cfRule>
    <cfRule type="containsText" dxfId="225" priority="293" operator="containsText" text="3- Bajo">
      <formula>NOT(ISERROR(SEARCH("3- Bajo",N45)))</formula>
    </cfRule>
    <cfRule type="containsText" dxfId="224" priority="294" operator="containsText" text="4- Bajo">
      <formula>NOT(ISERROR(SEARCH("4- Bajo",N45)))</formula>
    </cfRule>
    <cfRule type="containsText" dxfId="223" priority="295" operator="containsText" text="1- Bajo">
      <formula>NOT(ISERROR(SEARCH("1- Bajo",N45)))</formula>
    </cfRule>
  </conditionalFormatting>
  <conditionalFormatting sqref="H45:H49">
    <cfRule type="containsText" dxfId="222" priority="277" operator="containsText" text="Muy Alta">
      <formula>NOT(ISERROR(SEARCH("Muy Alta",H45)))</formula>
    </cfRule>
    <cfRule type="containsText" dxfId="221" priority="278" operator="containsText" text="Alta">
      <formula>NOT(ISERROR(SEARCH("Alta",H45)))</formula>
    </cfRule>
    <cfRule type="containsText" dxfId="220" priority="279" operator="containsText" text="Muy Alta">
      <formula>NOT(ISERROR(SEARCH("Muy Alta",H45)))</formula>
    </cfRule>
    <cfRule type="containsText" dxfId="219" priority="284" operator="containsText" text="Muy Baja">
      <formula>NOT(ISERROR(SEARCH("Muy Baja",H45)))</formula>
    </cfRule>
    <cfRule type="containsText" dxfId="218" priority="285" operator="containsText" text="Baja">
      <formula>NOT(ISERROR(SEARCH("Baja",H45)))</formula>
    </cfRule>
    <cfRule type="containsText" dxfId="217" priority="286" operator="containsText" text="Media">
      <formula>NOT(ISERROR(SEARCH("Media",H45)))</formula>
    </cfRule>
    <cfRule type="containsText" dxfId="216" priority="287" operator="containsText" text="Alta">
      <formula>NOT(ISERROR(SEARCH("Alta",H45)))</formula>
    </cfRule>
    <cfRule type="containsText" dxfId="215" priority="289" operator="containsText" text="Muy Alta">
      <formula>NOT(ISERROR(SEARCH("Muy Alta",H45)))</formula>
    </cfRule>
  </conditionalFormatting>
  <conditionalFormatting sqref="I45:I49">
    <cfRule type="containsText" dxfId="214" priority="280" operator="containsText" text="Catastrófico">
      <formula>NOT(ISERROR(SEARCH("Catastrófico",I45)))</formula>
    </cfRule>
    <cfRule type="containsText" dxfId="213" priority="281" operator="containsText" text="Mayor">
      <formula>NOT(ISERROR(SEARCH("Mayor",I45)))</formula>
    </cfRule>
    <cfRule type="containsText" dxfId="212" priority="282" operator="containsText" text="Menor">
      <formula>NOT(ISERROR(SEARCH("Menor",I45)))</formula>
    </cfRule>
    <cfRule type="containsText" dxfId="211" priority="283" operator="containsText" text="Leve">
      <formula>NOT(ISERROR(SEARCH("Leve",I45)))</formula>
    </cfRule>
    <cfRule type="containsText" dxfId="210" priority="288" operator="containsText" text="Moderado">
      <formula>NOT(ISERROR(SEARCH("Moderado",I45)))</formula>
    </cfRule>
  </conditionalFormatting>
  <conditionalFormatting sqref="K45:K49">
    <cfRule type="containsText" dxfId="209" priority="275" operator="containsText" text="Media">
      <formula>NOT(ISERROR(SEARCH("Media",K45)))</formula>
    </cfRule>
  </conditionalFormatting>
  <conditionalFormatting sqref="L45:L49">
    <cfRule type="containsText" dxfId="208" priority="274" operator="containsText" text="Moderado">
      <formula>NOT(ISERROR(SEARCH("Moderado",L45)))</formula>
    </cfRule>
  </conditionalFormatting>
  <conditionalFormatting sqref="J45:J49">
    <cfRule type="containsText" dxfId="207" priority="273" operator="containsText" text="Moderado">
      <formula>NOT(ISERROR(SEARCH("Moderado",J45)))</formula>
    </cfRule>
  </conditionalFormatting>
  <conditionalFormatting sqref="J45:J49">
    <cfRule type="containsText" dxfId="206" priority="271" operator="containsText" text="Bajo">
      <formula>NOT(ISERROR(SEARCH("Bajo",J45)))</formula>
    </cfRule>
    <cfRule type="containsText" dxfId="205" priority="272" operator="containsText" text="Extremo">
      <formula>NOT(ISERROR(SEARCH("Extremo",J45)))</formula>
    </cfRule>
  </conditionalFormatting>
  <conditionalFormatting sqref="K45:K49">
    <cfRule type="containsText" dxfId="204" priority="269" operator="containsText" text="Baja">
      <formula>NOT(ISERROR(SEARCH("Baja",K45)))</formula>
    </cfRule>
    <cfRule type="containsText" dxfId="203" priority="270" operator="containsText" text="Muy Baja">
      <formula>NOT(ISERROR(SEARCH("Muy Baja",K45)))</formula>
    </cfRule>
  </conditionalFormatting>
  <conditionalFormatting sqref="K45:K49">
    <cfRule type="containsText" dxfId="202" priority="267" operator="containsText" text="Muy Alta">
      <formula>NOT(ISERROR(SEARCH("Muy Alta",K45)))</formula>
    </cfRule>
    <cfRule type="containsText" dxfId="201" priority="268" operator="containsText" text="Alta">
      <formula>NOT(ISERROR(SEARCH("Alta",K45)))</formula>
    </cfRule>
  </conditionalFormatting>
  <conditionalFormatting sqref="L45:L49">
    <cfRule type="containsText" dxfId="200" priority="263" operator="containsText" text="Catastrófico">
      <formula>NOT(ISERROR(SEARCH("Catastrófico",L45)))</formula>
    </cfRule>
    <cfRule type="containsText" dxfId="199" priority="264" operator="containsText" text="Mayor">
      <formula>NOT(ISERROR(SEARCH("Mayor",L45)))</formula>
    </cfRule>
    <cfRule type="containsText" dxfId="198" priority="265" operator="containsText" text="Menor">
      <formula>NOT(ISERROR(SEARCH("Menor",L45)))</formula>
    </cfRule>
    <cfRule type="containsText" dxfId="197" priority="266" operator="containsText" text="Leve">
      <formula>NOT(ISERROR(SEARCH("Leve",L45)))</formula>
    </cfRule>
  </conditionalFormatting>
  <conditionalFormatting sqref="K50:L50">
    <cfRule type="containsText" dxfId="196" priority="257" operator="containsText" text="3- Moderado">
      <formula>NOT(ISERROR(SEARCH("3- Moderado",K50)))</formula>
    </cfRule>
    <cfRule type="containsText" dxfId="195" priority="258" operator="containsText" text="6- Moderado">
      <formula>NOT(ISERROR(SEARCH("6- Moderado",K50)))</formula>
    </cfRule>
    <cfRule type="containsText" dxfId="194" priority="259" operator="containsText" text="4- Moderado">
      <formula>NOT(ISERROR(SEARCH("4- Moderado",K50)))</formula>
    </cfRule>
    <cfRule type="containsText" dxfId="193" priority="260" operator="containsText" text="3- Bajo">
      <formula>NOT(ISERROR(SEARCH("3- Bajo",K50)))</formula>
    </cfRule>
    <cfRule type="containsText" dxfId="192" priority="261" operator="containsText" text="4- Bajo">
      <formula>NOT(ISERROR(SEARCH("4- Bajo",K50)))</formula>
    </cfRule>
    <cfRule type="containsText" dxfId="191" priority="262" operator="containsText" text="1- Bajo">
      <formula>NOT(ISERROR(SEARCH("1- Bajo",K50)))</formula>
    </cfRule>
  </conditionalFormatting>
  <conditionalFormatting sqref="H50:I50">
    <cfRule type="containsText" dxfId="190" priority="251" operator="containsText" text="3- Moderado">
      <formula>NOT(ISERROR(SEARCH("3- Moderado",H50)))</formula>
    </cfRule>
    <cfRule type="containsText" dxfId="189" priority="252" operator="containsText" text="6- Moderado">
      <formula>NOT(ISERROR(SEARCH("6- Moderado",H50)))</formula>
    </cfRule>
    <cfRule type="containsText" dxfId="188" priority="253" operator="containsText" text="4- Moderado">
      <formula>NOT(ISERROR(SEARCH("4- Moderado",H50)))</formula>
    </cfRule>
    <cfRule type="containsText" dxfId="187" priority="254" operator="containsText" text="3- Bajo">
      <formula>NOT(ISERROR(SEARCH("3- Bajo",H50)))</formula>
    </cfRule>
    <cfRule type="containsText" dxfId="186" priority="255" operator="containsText" text="4- Bajo">
      <formula>NOT(ISERROR(SEARCH("4- Bajo",H50)))</formula>
    </cfRule>
    <cfRule type="containsText" dxfId="185" priority="256" operator="containsText" text="1- Bajo">
      <formula>NOT(ISERROR(SEARCH("1- Bajo",H50)))</formula>
    </cfRule>
  </conditionalFormatting>
  <conditionalFormatting sqref="A50 C50:E50">
    <cfRule type="containsText" dxfId="184" priority="245" operator="containsText" text="3- Moderado">
      <formula>NOT(ISERROR(SEARCH("3- Moderado",A50)))</formula>
    </cfRule>
    <cfRule type="containsText" dxfId="183" priority="246" operator="containsText" text="6- Moderado">
      <formula>NOT(ISERROR(SEARCH("6- Moderado",A50)))</formula>
    </cfRule>
    <cfRule type="containsText" dxfId="182" priority="247" operator="containsText" text="4- Moderado">
      <formula>NOT(ISERROR(SEARCH("4- Moderado",A50)))</formula>
    </cfRule>
    <cfRule type="containsText" dxfId="181" priority="248" operator="containsText" text="3- Bajo">
      <formula>NOT(ISERROR(SEARCH("3- Bajo",A50)))</formula>
    </cfRule>
    <cfRule type="containsText" dxfId="180" priority="249" operator="containsText" text="4- Bajo">
      <formula>NOT(ISERROR(SEARCH("4- Bajo",A50)))</formula>
    </cfRule>
    <cfRule type="containsText" dxfId="179" priority="250" operator="containsText" text="1- Bajo">
      <formula>NOT(ISERROR(SEARCH("1- Bajo",A50)))</formula>
    </cfRule>
  </conditionalFormatting>
  <conditionalFormatting sqref="F50:G50">
    <cfRule type="containsText" dxfId="178" priority="239" operator="containsText" text="3- Moderado">
      <formula>NOT(ISERROR(SEARCH("3- Moderado",F50)))</formula>
    </cfRule>
    <cfRule type="containsText" dxfId="177" priority="240" operator="containsText" text="6- Moderado">
      <formula>NOT(ISERROR(SEARCH("6- Moderado",F50)))</formula>
    </cfRule>
    <cfRule type="containsText" dxfId="176" priority="241" operator="containsText" text="4- Moderado">
      <formula>NOT(ISERROR(SEARCH("4- Moderado",F50)))</formula>
    </cfRule>
    <cfRule type="containsText" dxfId="175" priority="242" operator="containsText" text="3- Bajo">
      <formula>NOT(ISERROR(SEARCH("3- Bajo",F50)))</formula>
    </cfRule>
    <cfRule type="containsText" dxfId="174" priority="243" operator="containsText" text="4- Bajo">
      <formula>NOT(ISERROR(SEARCH("4- Bajo",F50)))</formula>
    </cfRule>
    <cfRule type="containsText" dxfId="173" priority="244" operator="containsText" text="1- Bajo">
      <formula>NOT(ISERROR(SEARCH("1- Bajo",F50)))</formula>
    </cfRule>
  </conditionalFormatting>
  <conditionalFormatting sqref="J50:J54">
    <cfRule type="containsText" dxfId="172" priority="234" operator="containsText" text="Bajo">
      <formula>NOT(ISERROR(SEARCH("Bajo",J50)))</formula>
    </cfRule>
    <cfRule type="containsText" dxfId="171" priority="235" operator="containsText" text="Moderado">
      <formula>NOT(ISERROR(SEARCH("Moderado",J50)))</formula>
    </cfRule>
    <cfRule type="containsText" dxfId="170" priority="236" operator="containsText" text="Alto">
      <formula>NOT(ISERROR(SEARCH("Alto",J50)))</formula>
    </cfRule>
    <cfRule type="containsText" dxfId="169" priority="237" operator="containsText" text="Extremo">
      <formula>NOT(ISERROR(SEARCH("Extremo",J50)))</formula>
    </cfRule>
    <cfRule type="colorScale" priority="238">
      <colorScale>
        <cfvo type="min"/>
        <cfvo type="max"/>
        <color rgb="FFFF7128"/>
        <color rgb="FFFFEF9C"/>
      </colorScale>
    </cfRule>
  </conditionalFormatting>
  <conditionalFormatting sqref="M50:M54">
    <cfRule type="containsText" dxfId="168" priority="209" operator="containsText" text="Moderado">
      <formula>NOT(ISERROR(SEARCH("Moderado",M50)))</formula>
    </cfRule>
    <cfRule type="containsText" dxfId="167" priority="229" operator="containsText" text="Bajo">
      <formula>NOT(ISERROR(SEARCH("Bajo",M50)))</formula>
    </cfRule>
    <cfRule type="containsText" dxfId="166" priority="230" operator="containsText" text="Moderado">
      <formula>NOT(ISERROR(SEARCH("Moderado",M50)))</formula>
    </cfRule>
    <cfRule type="containsText" dxfId="165" priority="231" operator="containsText" text="Alto">
      <formula>NOT(ISERROR(SEARCH("Alto",M50)))</formula>
    </cfRule>
    <cfRule type="containsText" dxfId="164" priority="232" operator="containsText" text="Extremo">
      <formula>NOT(ISERROR(SEARCH("Extremo",M50)))</formula>
    </cfRule>
    <cfRule type="colorScale" priority="233">
      <colorScale>
        <cfvo type="min"/>
        <cfvo type="max"/>
        <color rgb="FFFF7128"/>
        <color rgb="FFFFEF9C"/>
      </colorScale>
    </cfRule>
  </conditionalFormatting>
  <conditionalFormatting sqref="N50">
    <cfRule type="containsText" dxfId="163" priority="223" operator="containsText" text="3- Moderado">
      <formula>NOT(ISERROR(SEARCH("3- Moderado",N50)))</formula>
    </cfRule>
    <cfRule type="containsText" dxfId="162" priority="224" operator="containsText" text="6- Moderado">
      <formula>NOT(ISERROR(SEARCH("6- Moderado",N50)))</formula>
    </cfRule>
    <cfRule type="containsText" dxfId="161" priority="225" operator="containsText" text="4- Moderado">
      <formula>NOT(ISERROR(SEARCH("4- Moderado",N50)))</formula>
    </cfRule>
    <cfRule type="containsText" dxfId="160" priority="226" operator="containsText" text="3- Bajo">
      <formula>NOT(ISERROR(SEARCH("3- Bajo",N50)))</formula>
    </cfRule>
    <cfRule type="containsText" dxfId="159" priority="227" operator="containsText" text="4- Bajo">
      <formula>NOT(ISERROR(SEARCH("4- Bajo",N50)))</formula>
    </cfRule>
    <cfRule type="containsText" dxfId="158" priority="228" operator="containsText" text="1- Bajo">
      <formula>NOT(ISERROR(SEARCH("1- Bajo",N50)))</formula>
    </cfRule>
  </conditionalFormatting>
  <conditionalFormatting sqref="H50:H54">
    <cfRule type="containsText" dxfId="157" priority="210" operator="containsText" text="Muy Alta">
      <formula>NOT(ISERROR(SEARCH("Muy Alta",H50)))</formula>
    </cfRule>
    <cfRule type="containsText" dxfId="156" priority="211" operator="containsText" text="Alta">
      <formula>NOT(ISERROR(SEARCH("Alta",H50)))</formula>
    </cfRule>
    <cfRule type="containsText" dxfId="155" priority="212" operator="containsText" text="Muy Alta">
      <formula>NOT(ISERROR(SEARCH("Muy Alta",H50)))</formula>
    </cfRule>
    <cfRule type="containsText" dxfId="154" priority="217" operator="containsText" text="Muy Baja">
      <formula>NOT(ISERROR(SEARCH("Muy Baja",H50)))</formula>
    </cfRule>
    <cfRule type="containsText" dxfId="153" priority="218" operator="containsText" text="Baja">
      <formula>NOT(ISERROR(SEARCH("Baja",H50)))</formula>
    </cfRule>
    <cfRule type="containsText" dxfId="152" priority="219" operator="containsText" text="Media">
      <formula>NOT(ISERROR(SEARCH("Media",H50)))</formula>
    </cfRule>
    <cfRule type="containsText" dxfId="151" priority="220" operator="containsText" text="Alta">
      <formula>NOT(ISERROR(SEARCH("Alta",H50)))</formula>
    </cfRule>
    <cfRule type="containsText" dxfId="150" priority="222" operator="containsText" text="Muy Alta">
      <formula>NOT(ISERROR(SEARCH("Muy Alta",H50)))</formula>
    </cfRule>
  </conditionalFormatting>
  <conditionalFormatting sqref="I50:I54">
    <cfRule type="containsText" dxfId="149" priority="213" operator="containsText" text="Catastrófico">
      <formula>NOT(ISERROR(SEARCH("Catastrófico",I50)))</formula>
    </cfRule>
    <cfRule type="containsText" dxfId="148" priority="214" operator="containsText" text="Mayor">
      <formula>NOT(ISERROR(SEARCH("Mayor",I50)))</formula>
    </cfRule>
    <cfRule type="containsText" dxfId="147" priority="215" operator="containsText" text="Menor">
      <formula>NOT(ISERROR(SEARCH("Menor",I50)))</formula>
    </cfRule>
    <cfRule type="containsText" dxfId="146" priority="216" operator="containsText" text="Leve">
      <formula>NOT(ISERROR(SEARCH("Leve",I50)))</formula>
    </cfRule>
    <cfRule type="containsText" dxfId="145" priority="221" operator="containsText" text="Moderado">
      <formula>NOT(ISERROR(SEARCH("Moderado",I50)))</formula>
    </cfRule>
  </conditionalFormatting>
  <conditionalFormatting sqref="K50:K54">
    <cfRule type="containsText" dxfId="144" priority="208" operator="containsText" text="Media">
      <formula>NOT(ISERROR(SEARCH("Media",K50)))</formula>
    </cfRule>
  </conditionalFormatting>
  <conditionalFormatting sqref="L50:L54">
    <cfRule type="containsText" dxfId="143" priority="207" operator="containsText" text="Moderado">
      <formula>NOT(ISERROR(SEARCH("Moderado",L50)))</formula>
    </cfRule>
  </conditionalFormatting>
  <conditionalFormatting sqref="J50:J54">
    <cfRule type="containsText" dxfId="142" priority="206" operator="containsText" text="Moderado">
      <formula>NOT(ISERROR(SEARCH("Moderado",J50)))</formula>
    </cfRule>
  </conditionalFormatting>
  <conditionalFormatting sqref="J50:J54">
    <cfRule type="containsText" dxfId="141" priority="204" operator="containsText" text="Bajo">
      <formula>NOT(ISERROR(SEARCH("Bajo",J50)))</formula>
    </cfRule>
    <cfRule type="containsText" dxfId="140" priority="205" operator="containsText" text="Extremo">
      <formula>NOT(ISERROR(SEARCH("Extremo",J50)))</formula>
    </cfRule>
  </conditionalFormatting>
  <conditionalFormatting sqref="K50:K54">
    <cfRule type="containsText" dxfId="139" priority="202" operator="containsText" text="Baja">
      <formula>NOT(ISERROR(SEARCH("Baja",K50)))</formula>
    </cfRule>
    <cfRule type="containsText" dxfId="138" priority="203" operator="containsText" text="Muy Baja">
      <formula>NOT(ISERROR(SEARCH("Muy Baja",K50)))</formula>
    </cfRule>
  </conditionalFormatting>
  <conditionalFormatting sqref="K50:K54">
    <cfRule type="containsText" dxfId="137" priority="200" operator="containsText" text="Muy Alta">
      <formula>NOT(ISERROR(SEARCH("Muy Alta",K50)))</formula>
    </cfRule>
    <cfRule type="containsText" dxfId="136" priority="201" operator="containsText" text="Alta">
      <formula>NOT(ISERROR(SEARCH("Alta",K50)))</formula>
    </cfRule>
  </conditionalFormatting>
  <conditionalFormatting sqref="L50:L54">
    <cfRule type="containsText" dxfId="135" priority="196" operator="containsText" text="Catastrófico">
      <formula>NOT(ISERROR(SEARCH("Catastrófico",L50)))</formula>
    </cfRule>
    <cfRule type="containsText" dxfId="134" priority="197" operator="containsText" text="Mayor">
      <formula>NOT(ISERROR(SEARCH("Mayor",L50)))</formula>
    </cfRule>
    <cfRule type="containsText" dxfId="133" priority="198" operator="containsText" text="Menor">
      <formula>NOT(ISERROR(SEARCH("Menor",L50)))</formula>
    </cfRule>
    <cfRule type="containsText" dxfId="132" priority="199" operator="containsText" text="Leve">
      <formula>NOT(ISERROR(SEARCH("Leve",L50)))</formula>
    </cfRule>
  </conditionalFormatting>
  <conditionalFormatting sqref="K55:L55">
    <cfRule type="containsText" dxfId="131" priority="190" operator="containsText" text="3- Moderado">
      <formula>NOT(ISERROR(SEARCH("3- Moderado",K55)))</formula>
    </cfRule>
    <cfRule type="containsText" dxfId="130" priority="191" operator="containsText" text="6- Moderado">
      <formula>NOT(ISERROR(SEARCH("6- Moderado",K55)))</formula>
    </cfRule>
    <cfRule type="containsText" dxfId="129" priority="192" operator="containsText" text="4- Moderado">
      <formula>NOT(ISERROR(SEARCH("4- Moderado",K55)))</formula>
    </cfRule>
    <cfRule type="containsText" dxfId="128" priority="193" operator="containsText" text="3- Bajo">
      <formula>NOT(ISERROR(SEARCH("3- Bajo",K55)))</formula>
    </cfRule>
    <cfRule type="containsText" dxfId="127" priority="194" operator="containsText" text="4- Bajo">
      <formula>NOT(ISERROR(SEARCH("4- Bajo",K55)))</formula>
    </cfRule>
    <cfRule type="containsText" dxfId="126" priority="195" operator="containsText" text="1- Bajo">
      <formula>NOT(ISERROR(SEARCH("1- Bajo",K55)))</formula>
    </cfRule>
  </conditionalFormatting>
  <conditionalFormatting sqref="H55:I55">
    <cfRule type="containsText" dxfId="125" priority="184" operator="containsText" text="3- Moderado">
      <formula>NOT(ISERROR(SEARCH("3- Moderado",H55)))</formula>
    </cfRule>
    <cfRule type="containsText" dxfId="124" priority="185" operator="containsText" text="6- Moderado">
      <formula>NOT(ISERROR(SEARCH("6- Moderado",H55)))</formula>
    </cfRule>
    <cfRule type="containsText" dxfId="123" priority="186" operator="containsText" text="4- Moderado">
      <formula>NOT(ISERROR(SEARCH("4- Moderado",H55)))</formula>
    </cfRule>
    <cfRule type="containsText" dxfId="122" priority="187" operator="containsText" text="3- Bajo">
      <formula>NOT(ISERROR(SEARCH("3- Bajo",H55)))</formula>
    </cfRule>
    <cfRule type="containsText" dxfId="121" priority="188" operator="containsText" text="4- Bajo">
      <formula>NOT(ISERROR(SEARCH("4- Bajo",H55)))</formula>
    </cfRule>
    <cfRule type="containsText" dxfId="120" priority="189" operator="containsText" text="1- Bajo">
      <formula>NOT(ISERROR(SEARCH("1- Bajo",H55)))</formula>
    </cfRule>
  </conditionalFormatting>
  <conditionalFormatting sqref="A55 C55:E55">
    <cfRule type="containsText" dxfId="119" priority="178" operator="containsText" text="3- Moderado">
      <formula>NOT(ISERROR(SEARCH("3- Moderado",A55)))</formula>
    </cfRule>
    <cfRule type="containsText" dxfId="118" priority="179" operator="containsText" text="6- Moderado">
      <formula>NOT(ISERROR(SEARCH("6- Moderado",A55)))</formula>
    </cfRule>
    <cfRule type="containsText" dxfId="117" priority="180" operator="containsText" text="4- Moderado">
      <formula>NOT(ISERROR(SEARCH("4- Moderado",A55)))</formula>
    </cfRule>
    <cfRule type="containsText" dxfId="116" priority="181" operator="containsText" text="3- Bajo">
      <formula>NOT(ISERROR(SEARCH("3- Bajo",A55)))</formula>
    </cfRule>
    <cfRule type="containsText" dxfId="115" priority="182" operator="containsText" text="4- Bajo">
      <formula>NOT(ISERROR(SEARCH("4- Bajo",A55)))</formula>
    </cfRule>
    <cfRule type="containsText" dxfId="114" priority="183" operator="containsText" text="1- Bajo">
      <formula>NOT(ISERROR(SEARCH("1- Bajo",A55)))</formula>
    </cfRule>
  </conditionalFormatting>
  <conditionalFormatting sqref="F55:G55">
    <cfRule type="containsText" dxfId="113" priority="172" operator="containsText" text="3- Moderado">
      <formula>NOT(ISERROR(SEARCH("3- Moderado",F55)))</formula>
    </cfRule>
    <cfRule type="containsText" dxfId="112" priority="173" operator="containsText" text="6- Moderado">
      <formula>NOT(ISERROR(SEARCH("6- Moderado",F55)))</formula>
    </cfRule>
    <cfRule type="containsText" dxfId="111" priority="174" operator="containsText" text="4- Moderado">
      <formula>NOT(ISERROR(SEARCH("4- Moderado",F55)))</formula>
    </cfRule>
    <cfRule type="containsText" dxfId="110" priority="175" operator="containsText" text="3- Bajo">
      <formula>NOT(ISERROR(SEARCH("3- Bajo",F55)))</formula>
    </cfRule>
    <cfRule type="containsText" dxfId="109" priority="176" operator="containsText" text="4- Bajo">
      <formula>NOT(ISERROR(SEARCH("4- Bajo",F55)))</formula>
    </cfRule>
    <cfRule type="containsText" dxfId="108" priority="177" operator="containsText" text="1- Bajo">
      <formula>NOT(ISERROR(SEARCH("1- Bajo",F55)))</formula>
    </cfRule>
  </conditionalFormatting>
  <conditionalFormatting sqref="J55:J59">
    <cfRule type="containsText" dxfId="107" priority="167" operator="containsText" text="Bajo">
      <formula>NOT(ISERROR(SEARCH("Bajo",J55)))</formula>
    </cfRule>
    <cfRule type="containsText" dxfId="106" priority="168" operator="containsText" text="Moderado">
      <formula>NOT(ISERROR(SEARCH("Moderado",J55)))</formula>
    </cfRule>
    <cfRule type="containsText" dxfId="105" priority="169" operator="containsText" text="Alto">
      <formula>NOT(ISERROR(SEARCH("Alto",J55)))</formula>
    </cfRule>
    <cfRule type="containsText" dxfId="104" priority="170" operator="containsText" text="Extremo">
      <formula>NOT(ISERROR(SEARCH("Extremo",J55)))</formula>
    </cfRule>
    <cfRule type="colorScale" priority="171">
      <colorScale>
        <cfvo type="min"/>
        <cfvo type="max"/>
        <color rgb="FFFF7128"/>
        <color rgb="FFFFEF9C"/>
      </colorScale>
    </cfRule>
  </conditionalFormatting>
  <conditionalFormatting sqref="M55:M59">
    <cfRule type="containsText" dxfId="103" priority="142" operator="containsText" text="Moderado">
      <formula>NOT(ISERROR(SEARCH("Moderado",M55)))</formula>
    </cfRule>
    <cfRule type="containsText" dxfId="102" priority="162" operator="containsText" text="Bajo">
      <formula>NOT(ISERROR(SEARCH("Bajo",M55)))</formula>
    </cfRule>
    <cfRule type="containsText" dxfId="101" priority="163" operator="containsText" text="Moderado">
      <formula>NOT(ISERROR(SEARCH("Moderado",M55)))</formula>
    </cfRule>
    <cfRule type="containsText" dxfId="100" priority="164" operator="containsText" text="Alto">
      <formula>NOT(ISERROR(SEARCH("Alto",M55)))</formula>
    </cfRule>
    <cfRule type="containsText" dxfId="99" priority="165" operator="containsText" text="Extremo">
      <formula>NOT(ISERROR(SEARCH("Extremo",M55)))</formula>
    </cfRule>
    <cfRule type="colorScale" priority="166">
      <colorScale>
        <cfvo type="min"/>
        <cfvo type="max"/>
        <color rgb="FFFF7128"/>
        <color rgb="FFFFEF9C"/>
      </colorScale>
    </cfRule>
  </conditionalFormatting>
  <conditionalFormatting sqref="N55">
    <cfRule type="containsText" dxfId="98" priority="156" operator="containsText" text="3- Moderado">
      <formula>NOT(ISERROR(SEARCH("3- Moderado",N55)))</formula>
    </cfRule>
    <cfRule type="containsText" dxfId="97" priority="157" operator="containsText" text="6- Moderado">
      <formula>NOT(ISERROR(SEARCH("6- Moderado",N55)))</formula>
    </cfRule>
    <cfRule type="containsText" dxfId="96" priority="158" operator="containsText" text="4- Moderado">
      <formula>NOT(ISERROR(SEARCH("4- Moderado",N55)))</formula>
    </cfRule>
    <cfRule type="containsText" dxfId="95" priority="159" operator="containsText" text="3- Bajo">
      <formula>NOT(ISERROR(SEARCH("3- Bajo",N55)))</formula>
    </cfRule>
    <cfRule type="containsText" dxfId="94" priority="160" operator="containsText" text="4- Bajo">
      <formula>NOT(ISERROR(SEARCH("4- Bajo",N55)))</formula>
    </cfRule>
    <cfRule type="containsText" dxfId="93" priority="161" operator="containsText" text="1- Bajo">
      <formula>NOT(ISERROR(SEARCH("1- Bajo",N55)))</formula>
    </cfRule>
  </conditionalFormatting>
  <conditionalFormatting sqref="H55:H59">
    <cfRule type="containsText" dxfId="92" priority="143" operator="containsText" text="Muy Alta">
      <formula>NOT(ISERROR(SEARCH("Muy Alta",H55)))</formula>
    </cfRule>
    <cfRule type="containsText" dxfId="91" priority="144" operator="containsText" text="Alta">
      <formula>NOT(ISERROR(SEARCH("Alta",H55)))</formula>
    </cfRule>
    <cfRule type="containsText" dxfId="90" priority="145" operator="containsText" text="Muy Alta">
      <formula>NOT(ISERROR(SEARCH("Muy Alta",H55)))</formula>
    </cfRule>
    <cfRule type="containsText" dxfId="89" priority="150" operator="containsText" text="Muy Baja">
      <formula>NOT(ISERROR(SEARCH("Muy Baja",H55)))</formula>
    </cfRule>
    <cfRule type="containsText" dxfId="88" priority="151" operator="containsText" text="Baja">
      <formula>NOT(ISERROR(SEARCH("Baja",H55)))</formula>
    </cfRule>
    <cfRule type="containsText" dxfId="87" priority="152" operator="containsText" text="Media">
      <formula>NOT(ISERROR(SEARCH("Media",H55)))</formula>
    </cfRule>
    <cfRule type="containsText" dxfId="86" priority="153" operator="containsText" text="Alta">
      <formula>NOT(ISERROR(SEARCH("Alta",H55)))</formula>
    </cfRule>
    <cfRule type="containsText" dxfId="85" priority="155" operator="containsText" text="Muy Alta">
      <formula>NOT(ISERROR(SEARCH("Muy Alta",H55)))</formula>
    </cfRule>
  </conditionalFormatting>
  <conditionalFormatting sqref="I55:I59">
    <cfRule type="containsText" dxfId="84" priority="146" operator="containsText" text="Catastrófico">
      <formula>NOT(ISERROR(SEARCH("Catastrófico",I55)))</formula>
    </cfRule>
    <cfRule type="containsText" dxfId="83" priority="147" operator="containsText" text="Mayor">
      <formula>NOT(ISERROR(SEARCH("Mayor",I55)))</formula>
    </cfRule>
    <cfRule type="containsText" dxfId="82" priority="148" operator="containsText" text="Menor">
      <formula>NOT(ISERROR(SEARCH("Menor",I55)))</formula>
    </cfRule>
    <cfRule type="containsText" dxfId="81" priority="149" operator="containsText" text="Leve">
      <formula>NOT(ISERROR(SEARCH("Leve",I55)))</formula>
    </cfRule>
    <cfRule type="containsText" dxfId="80" priority="154" operator="containsText" text="Moderado">
      <formula>NOT(ISERROR(SEARCH("Moderado",I55)))</formula>
    </cfRule>
  </conditionalFormatting>
  <conditionalFormatting sqref="K55:K59">
    <cfRule type="containsText" dxfId="79" priority="141" operator="containsText" text="Media">
      <formula>NOT(ISERROR(SEARCH("Media",K55)))</formula>
    </cfRule>
  </conditionalFormatting>
  <conditionalFormatting sqref="L55:L59">
    <cfRule type="containsText" dxfId="78" priority="140" operator="containsText" text="Moderado">
      <formula>NOT(ISERROR(SEARCH("Moderado",L55)))</formula>
    </cfRule>
  </conditionalFormatting>
  <conditionalFormatting sqref="J55:J59">
    <cfRule type="containsText" dxfId="77" priority="139" operator="containsText" text="Moderado">
      <formula>NOT(ISERROR(SEARCH("Moderado",J55)))</formula>
    </cfRule>
  </conditionalFormatting>
  <conditionalFormatting sqref="J55:J59">
    <cfRule type="containsText" dxfId="76" priority="137" operator="containsText" text="Bajo">
      <formula>NOT(ISERROR(SEARCH("Bajo",J55)))</formula>
    </cfRule>
    <cfRule type="containsText" dxfId="75" priority="138" operator="containsText" text="Extremo">
      <formula>NOT(ISERROR(SEARCH("Extremo",J55)))</formula>
    </cfRule>
  </conditionalFormatting>
  <conditionalFormatting sqref="K55:K59">
    <cfRule type="containsText" dxfId="74" priority="135" operator="containsText" text="Baja">
      <formula>NOT(ISERROR(SEARCH("Baja",K55)))</formula>
    </cfRule>
    <cfRule type="containsText" dxfId="73" priority="136" operator="containsText" text="Muy Baja">
      <formula>NOT(ISERROR(SEARCH("Muy Baja",K55)))</formula>
    </cfRule>
  </conditionalFormatting>
  <conditionalFormatting sqref="K55:K59">
    <cfRule type="containsText" dxfId="72" priority="133" operator="containsText" text="Muy Alta">
      <formula>NOT(ISERROR(SEARCH("Muy Alta",K55)))</formula>
    </cfRule>
    <cfRule type="containsText" dxfId="71" priority="134" operator="containsText" text="Alta">
      <formula>NOT(ISERROR(SEARCH("Alta",K55)))</formula>
    </cfRule>
  </conditionalFormatting>
  <conditionalFormatting sqref="L55:L59">
    <cfRule type="containsText" dxfId="70" priority="129" operator="containsText" text="Catastrófico">
      <formula>NOT(ISERROR(SEARCH("Catastrófico",L55)))</formula>
    </cfRule>
    <cfRule type="containsText" dxfId="69" priority="130" operator="containsText" text="Mayor">
      <formula>NOT(ISERROR(SEARCH("Mayor",L55)))</formula>
    </cfRule>
    <cfRule type="containsText" dxfId="68" priority="131" operator="containsText" text="Menor">
      <formula>NOT(ISERROR(SEARCH("Menor",L55)))</formula>
    </cfRule>
    <cfRule type="containsText" dxfId="67" priority="132" operator="containsText" text="Leve">
      <formula>NOT(ISERROR(SEARCH("Leve",L55)))</formula>
    </cfRule>
  </conditionalFormatting>
  <conditionalFormatting sqref="H20:I20">
    <cfRule type="containsText" dxfId="66" priority="63" operator="containsText" text="3- Moderado">
      <formula>NOT(ISERROR(SEARCH("3- Moderado",H20)))</formula>
    </cfRule>
    <cfRule type="containsText" dxfId="65" priority="64" operator="containsText" text="6- Moderado">
      <formula>NOT(ISERROR(SEARCH("6- Moderado",H20)))</formula>
    </cfRule>
    <cfRule type="containsText" dxfId="64" priority="65" operator="containsText" text="4- Moderado">
      <formula>NOT(ISERROR(SEARCH("4- Moderado",H20)))</formula>
    </cfRule>
    <cfRule type="containsText" dxfId="63" priority="66" operator="containsText" text="3- Bajo">
      <formula>NOT(ISERROR(SEARCH("3- Bajo",H20)))</formula>
    </cfRule>
    <cfRule type="containsText" dxfId="62" priority="67" operator="containsText" text="4- Bajo">
      <formula>NOT(ISERROR(SEARCH("4- Bajo",H20)))</formula>
    </cfRule>
    <cfRule type="containsText" dxfId="61" priority="68" operator="containsText" text="1- Bajo">
      <formula>NOT(ISERROR(SEARCH("1- Bajo",H20)))</formula>
    </cfRule>
  </conditionalFormatting>
  <conditionalFormatting sqref="J20:J24">
    <cfRule type="containsText" dxfId="60" priority="58" operator="containsText" text="Bajo">
      <formula>NOT(ISERROR(SEARCH("Bajo",J20)))</formula>
    </cfRule>
    <cfRule type="containsText" dxfId="59" priority="59" operator="containsText" text="Moderado">
      <formula>NOT(ISERROR(SEARCH("Moderado",J20)))</formula>
    </cfRule>
    <cfRule type="containsText" dxfId="58" priority="60" operator="containsText" text="Alto">
      <formula>NOT(ISERROR(SEARCH("Alto",J20)))</formula>
    </cfRule>
    <cfRule type="containsText" dxfId="57" priority="61" operator="containsText" text="Extremo">
      <formula>NOT(ISERROR(SEARCH("Extremo",J20)))</formula>
    </cfRule>
    <cfRule type="colorScale" priority="62">
      <colorScale>
        <cfvo type="min"/>
        <cfvo type="max"/>
        <color rgb="FFFF7128"/>
        <color rgb="FFFFEF9C"/>
      </colorScale>
    </cfRule>
  </conditionalFormatting>
  <conditionalFormatting sqref="H20:H24">
    <cfRule type="containsText" dxfId="56" priority="45" operator="containsText" text="Muy Alta">
      <formula>NOT(ISERROR(SEARCH("Muy Alta",H20)))</formula>
    </cfRule>
    <cfRule type="containsText" dxfId="55" priority="46" operator="containsText" text="Alta">
      <formula>NOT(ISERROR(SEARCH("Alta",H20)))</formula>
    </cfRule>
    <cfRule type="containsText" dxfId="54" priority="47" operator="containsText" text="Muy Alta">
      <formula>NOT(ISERROR(SEARCH("Muy Alta",H20)))</formula>
    </cfRule>
    <cfRule type="containsText" dxfId="53" priority="52" operator="containsText" text="Muy Baja">
      <formula>NOT(ISERROR(SEARCH("Muy Baja",H20)))</formula>
    </cfRule>
    <cfRule type="containsText" dxfId="52" priority="53" operator="containsText" text="Baja">
      <formula>NOT(ISERROR(SEARCH("Baja",H20)))</formula>
    </cfRule>
    <cfRule type="containsText" dxfId="51" priority="54" operator="containsText" text="Media">
      <formula>NOT(ISERROR(SEARCH("Media",H20)))</formula>
    </cfRule>
    <cfRule type="containsText" dxfId="50" priority="55" operator="containsText" text="Alta">
      <formula>NOT(ISERROR(SEARCH("Alta",H20)))</formula>
    </cfRule>
    <cfRule type="containsText" dxfId="49" priority="57" operator="containsText" text="Muy Alta">
      <formula>NOT(ISERROR(SEARCH("Muy Alta",H20)))</formula>
    </cfRule>
  </conditionalFormatting>
  <conditionalFormatting sqref="I20:I24">
    <cfRule type="containsText" dxfId="48" priority="48" operator="containsText" text="Catastrófico">
      <formula>NOT(ISERROR(SEARCH("Catastrófico",I20)))</formula>
    </cfRule>
    <cfRule type="containsText" dxfId="47" priority="49" operator="containsText" text="Mayor">
      <formula>NOT(ISERROR(SEARCH("Mayor",I20)))</formula>
    </cfRule>
    <cfRule type="containsText" dxfId="46" priority="50" operator="containsText" text="Menor">
      <formula>NOT(ISERROR(SEARCH("Menor",I20)))</formula>
    </cfRule>
    <cfRule type="containsText" dxfId="45" priority="51" operator="containsText" text="Leve">
      <formula>NOT(ISERROR(SEARCH("Leve",I20)))</formula>
    </cfRule>
    <cfRule type="containsText" dxfId="44" priority="56" operator="containsText" text="Moderado">
      <formula>NOT(ISERROR(SEARCH("Moderado",I20)))</formula>
    </cfRule>
  </conditionalFormatting>
  <conditionalFormatting sqref="J20:J24">
    <cfRule type="containsText" dxfId="43" priority="44" operator="containsText" text="Moderado">
      <formula>NOT(ISERROR(SEARCH("Moderado",J20)))</formula>
    </cfRule>
  </conditionalFormatting>
  <conditionalFormatting sqref="J20:J24">
    <cfRule type="containsText" dxfId="42" priority="42" operator="containsText" text="Bajo">
      <formula>NOT(ISERROR(SEARCH("Bajo",J20)))</formula>
    </cfRule>
    <cfRule type="containsText" dxfId="41" priority="43" operator="containsText" text="Extremo">
      <formula>NOT(ISERROR(SEARCH("Extremo",J20)))</formula>
    </cfRule>
  </conditionalFormatting>
  <conditionalFormatting sqref="K25">
    <cfRule type="containsText" dxfId="40" priority="36" operator="containsText" text="3- Moderado">
      <formula>NOT(ISERROR(SEARCH("3- Moderado",K25)))</formula>
    </cfRule>
    <cfRule type="containsText" dxfId="39" priority="37" operator="containsText" text="6- Moderado">
      <formula>NOT(ISERROR(SEARCH("6- Moderado",K25)))</formula>
    </cfRule>
    <cfRule type="containsText" dxfId="38" priority="38" operator="containsText" text="4- Moderado">
      <formula>NOT(ISERROR(SEARCH("4- Moderado",K25)))</formula>
    </cfRule>
    <cfRule type="containsText" dxfId="37" priority="39" operator="containsText" text="3- Bajo">
      <formula>NOT(ISERROR(SEARCH("3- Bajo",K25)))</formula>
    </cfRule>
    <cfRule type="containsText" dxfId="36" priority="40" operator="containsText" text="4- Bajo">
      <formula>NOT(ISERROR(SEARCH("4- Bajo",K25)))</formula>
    </cfRule>
    <cfRule type="containsText" dxfId="35" priority="41" operator="containsText" text="1- Bajo">
      <formula>NOT(ISERROR(SEARCH("1- Bajo",K25)))</formula>
    </cfRule>
  </conditionalFormatting>
  <conditionalFormatting sqref="K25:K29">
    <cfRule type="containsText" dxfId="34" priority="35" operator="containsText" text="Media">
      <formula>NOT(ISERROR(SEARCH("Media",K25)))</formula>
    </cfRule>
  </conditionalFormatting>
  <conditionalFormatting sqref="K25:K29">
    <cfRule type="containsText" dxfId="33" priority="33" operator="containsText" text="Baja">
      <formula>NOT(ISERROR(SEARCH("Baja",K25)))</formula>
    </cfRule>
    <cfRule type="containsText" dxfId="32" priority="34" operator="containsText" text="Muy Baja">
      <formula>NOT(ISERROR(SEARCH("Muy Baja",K25)))</formula>
    </cfRule>
  </conditionalFormatting>
  <conditionalFormatting sqref="K25:K29">
    <cfRule type="containsText" dxfId="31" priority="31" operator="containsText" text="Muy Alta">
      <formula>NOT(ISERROR(SEARCH("Muy Alta",K25)))</formula>
    </cfRule>
    <cfRule type="containsText" dxfId="30" priority="32" operator="containsText" text="Alta">
      <formula>NOT(ISERROR(SEARCH("Alta",K25)))</formula>
    </cfRule>
  </conditionalFormatting>
  <conditionalFormatting sqref="O35">
    <cfRule type="containsText" dxfId="29" priority="25" operator="containsText" text="3- Moderado">
      <formula>NOT(ISERROR(SEARCH("3- Moderado",O35)))</formula>
    </cfRule>
    <cfRule type="containsText" dxfId="28" priority="26" operator="containsText" text="6- Moderado">
      <formula>NOT(ISERROR(SEARCH("6- Moderado",O35)))</formula>
    </cfRule>
    <cfRule type="containsText" dxfId="27" priority="27" operator="containsText" text="4- Moderado">
      <formula>NOT(ISERROR(SEARCH("4- Moderado",O35)))</formula>
    </cfRule>
    <cfRule type="containsText" dxfId="26" priority="28" operator="containsText" text="3- Bajo">
      <formula>NOT(ISERROR(SEARCH("3- Bajo",O35)))</formula>
    </cfRule>
    <cfRule type="containsText" dxfId="25" priority="29" operator="containsText" text="4- Bajo">
      <formula>NOT(ISERROR(SEARCH("4- Bajo",O35)))</formula>
    </cfRule>
    <cfRule type="containsText" dxfId="24" priority="30" operator="containsText" text="1- Bajo">
      <formula>NOT(ISERROR(SEARCH("1- Bajo",O35)))</formula>
    </cfRule>
  </conditionalFormatting>
  <conditionalFormatting sqref="O40:O42">
    <cfRule type="containsText" dxfId="23" priority="19" operator="containsText" text="3- Moderado">
      <formula>NOT(ISERROR(SEARCH("3- Moderado",O40)))</formula>
    </cfRule>
    <cfRule type="containsText" dxfId="22" priority="20" operator="containsText" text="6- Moderado">
      <formula>NOT(ISERROR(SEARCH("6- Moderado",O40)))</formula>
    </cfRule>
    <cfRule type="containsText" dxfId="21" priority="21" operator="containsText" text="4- Moderado">
      <formula>NOT(ISERROR(SEARCH("4- Moderado",O40)))</formula>
    </cfRule>
    <cfRule type="containsText" dxfId="20" priority="22" operator="containsText" text="3- Bajo">
      <formula>NOT(ISERROR(SEARCH("3- Bajo",O40)))</formula>
    </cfRule>
    <cfRule type="containsText" dxfId="19" priority="23" operator="containsText" text="4- Bajo">
      <formula>NOT(ISERROR(SEARCH("4- Bajo",O40)))</formula>
    </cfRule>
    <cfRule type="containsText" dxfId="18" priority="24" operator="containsText" text="1- Bajo">
      <formula>NOT(ISERROR(SEARCH("1- Bajo",O40)))</formula>
    </cfRule>
  </conditionalFormatting>
  <conditionalFormatting sqref="O45:O47">
    <cfRule type="containsText" dxfId="17" priority="13" operator="containsText" text="3- Moderado">
      <formula>NOT(ISERROR(SEARCH("3- Moderado",O45)))</formula>
    </cfRule>
    <cfRule type="containsText" dxfId="16" priority="14" operator="containsText" text="6- Moderado">
      <formula>NOT(ISERROR(SEARCH("6- Moderado",O45)))</formula>
    </cfRule>
    <cfRule type="containsText" dxfId="15" priority="15" operator="containsText" text="4- Moderado">
      <formula>NOT(ISERROR(SEARCH("4- Moderado",O45)))</formula>
    </cfRule>
    <cfRule type="containsText" dxfId="14" priority="16" operator="containsText" text="3- Bajo">
      <formula>NOT(ISERROR(SEARCH("3- Bajo",O45)))</formula>
    </cfRule>
    <cfRule type="containsText" dxfId="13" priority="17" operator="containsText" text="4- Bajo">
      <formula>NOT(ISERROR(SEARCH("4- Bajo",O45)))</formula>
    </cfRule>
    <cfRule type="containsText" dxfId="12" priority="18" operator="containsText" text="1- Bajo">
      <formula>NOT(ISERROR(SEARCH("1- Bajo",O45)))</formula>
    </cfRule>
  </conditionalFormatting>
  <conditionalFormatting sqref="O50:O52">
    <cfRule type="containsText" dxfId="11" priority="7" operator="containsText" text="3- Moderado">
      <formula>NOT(ISERROR(SEARCH("3- Moderado",O50)))</formula>
    </cfRule>
    <cfRule type="containsText" dxfId="10" priority="8" operator="containsText" text="6- Moderado">
      <formula>NOT(ISERROR(SEARCH("6- Moderado",O50)))</formula>
    </cfRule>
    <cfRule type="containsText" dxfId="9" priority="9" operator="containsText" text="4- Moderado">
      <formula>NOT(ISERROR(SEARCH("4- Moderado",O50)))</formula>
    </cfRule>
    <cfRule type="containsText" dxfId="8" priority="10" operator="containsText" text="3- Bajo">
      <formula>NOT(ISERROR(SEARCH("3- Bajo",O50)))</formula>
    </cfRule>
    <cfRule type="containsText" dxfId="7" priority="11" operator="containsText" text="4- Bajo">
      <formula>NOT(ISERROR(SEARCH("4- Bajo",O50)))</formula>
    </cfRule>
    <cfRule type="containsText" dxfId="6" priority="12" operator="containsText" text="1- Bajo">
      <formula>NOT(ISERROR(SEARCH("1- Bajo",O50)))</formula>
    </cfRule>
  </conditionalFormatting>
  <conditionalFormatting sqref="O55">
    <cfRule type="containsText" dxfId="5" priority="1" operator="containsText" text="3- Moderado">
      <formula>NOT(ISERROR(SEARCH("3- Moderado",O55)))</formula>
    </cfRule>
    <cfRule type="containsText" dxfId="4" priority="2" operator="containsText" text="6- Moderado">
      <formula>NOT(ISERROR(SEARCH("6- Moderado",O55)))</formula>
    </cfRule>
    <cfRule type="containsText" dxfId="3" priority="3" operator="containsText" text="4- Moderado">
      <formula>NOT(ISERROR(SEARCH("4- Moderado",O55)))</formula>
    </cfRule>
    <cfRule type="containsText" dxfId="2" priority="4" operator="containsText" text="3- Bajo">
      <formula>NOT(ISERROR(SEARCH("3- Bajo",O55)))</formula>
    </cfRule>
    <cfRule type="containsText" dxfId="1" priority="5" operator="containsText" text="4- Bajo">
      <formula>NOT(ISERROR(SEARCH("4- Bajo",O55)))</formula>
    </cfRule>
    <cfRule type="containsText" dxfId="0" priority="6" operator="containsText" text="1- Bajo">
      <formula>NOT(ISERROR(SEARCH("1- Bajo",O55)))</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F67"/>
  <sheetViews>
    <sheetView topLeftCell="A34" zoomScaleNormal="100" workbookViewId="0">
      <selection activeCell="C36" sqref="C36"/>
    </sheetView>
  </sheetViews>
  <sheetFormatPr baseColWidth="10" defaultColWidth="10.5703125" defaultRowHeight="14.25"/>
  <cols>
    <col min="1" max="1" width="44.42578125" style="108" customWidth="1"/>
    <col min="2" max="2" width="15.5703125" style="109" customWidth="1"/>
    <col min="3" max="3" width="39.42578125" style="86" customWidth="1"/>
    <col min="4" max="4" width="24.140625" style="109" customWidth="1"/>
    <col min="5" max="5" width="46.5703125" style="86" customWidth="1"/>
    <col min="6" max="16384" width="10.5703125" style="86"/>
  </cols>
  <sheetData>
    <row r="1" spans="1:6" ht="12.75" customHeight="1">
      <c r="A1" s="93"/>
      <c r="B1" s="320" t="s">
        <v>187</v>
      </c>
      <c r="C1" s="320"/>
      <c r="D1" s="320"/>
      <c r="E1" s="94"/>
      <c r="F1" s="93"/>
    </row>
    <row r="2" spans="1:6" ht="12.75" customHeight="1">
      <c r="A2" s="93"/>
      <c r="B2" s="320" t="s">
        <v>197</v>
      </c>
      <c r="C2" s="320"/>
      <c r="D2" s="320"/>
      <c r="E2" s="94"/>
      <c r="F2" s="93"/>
    </row>
    <row r="3" spans="1:6" ht="12.75" customHeight="1">
      <c r="A3" s="93"/>
      <c r="B3" s="168"/>
      <c r="C3" s="168"/>
      <c r="D3" s="168"/>
      <c r="E3" s="94"/>
      <c r="F3" s="93"/>
    </row>
    <row r="4" spans="1:6" ht="12.75" customHeight="1">
      <c r="A4" s="93"/>
      <c r="B4" s="168"/>
      <c r="C4" s="168"/>
      <c r="D4" s="168"/>
      <c r="E4" s="94"/>
      <c r="F4" s="93"/>
    </row>
    <row r="5" spans="1:6" ht="54.75" customHeight="1">
      <c r="A5" s="95" t="s">
        <v>336</v>
      </c>
      <c r="B5" s="321" t="s">
        <v>417</v>
      </c>
      <c r="C5" s="321"/>
      <c r="D5" s="95" t="s">
        <v>198</v>
      </c>
      <c r="E5" s="172" t="s">
        <v>415</v>
      </c>
    </row>
    <row r="6" spans="1:6" ht="16.7" customHeight="1">
      <c r="A6" s="88"/>
      <c r="B6" s="89"/>
      <c r="C6" s="89"/>
      <c r="D6" s="88"/>
      <c r="E6" s="87"/>
    </row>
    <row r="7" spans="1:6" ht="54.75" customHeight="1">
      <c r="A7" s="96" t="s">
        <v>337</v>
      </c>
      <c r="B7" s="321" t="s">
        <v>418</v>
      </c>
      <c r="C7" s="321"/>
      <c r="D7" s="321"/>
      <c r="E7" s="321"/>
    </row>
    <row r="8" spans="1:6" ht="13.35" customHeight="1">
      <c r="A8" s="97"/>
      <c r="B8" s="97"/>
      <c r="D8" s="98"/>
      <c r="E8" s="98"/>
    </row>
    <row r="9" spans="1:6" ht="21" customHeight="1">
      <c r="A9" s="97" t="s">
        <v>199</v>
      </c>
      <c r="B9" s="173" t="s">
        <v>338</v>
      </c>
      <c r="C9" s="174"/>
      <c r="D9" s="175"/>
      <c r="E9" s="175"/>
    </row>
    <row r="10" spans="1:6" ht="39" customHeight="1">
      <c r="A10" s="97"/>
      <c r="B10" s="322" t="s">
        <v>419</v>
      </c>
      <c r="C10" s="323"/>
      <c r="D10" s="323"/>
      <c r="E10" s="323"/>
    </row>
    <row r="11" spans="1:6" s="99" customFormat="1" ht="12.75">
      <c r="A11" s="313" t="s">
        <v>200</v>
      </c>
      <c r="B11" s="313"/>
      <c r="C11" s="313"/>
      <c r="D11" s="313"/>
      <c r="E11" s="313"/>
    </row>
    <row r="12" spans="1:6" s="99" customFormat="1" ht="12.75" customHeight="1">
      <c r="A12" s="100" t="s">
        <v>201</v>
      </c>
      <c r="B12" s="100" t="s">
        <v>202</v>
      </c>
      <c r="C12" s="101" t="s">
        <v>203</v>
      </c>
      <c r="D12" s="101" t="s">
        <v>204</v>
      </c>
      <c r="E12" s="101" t="s">
        <v>205</v>
      </c>
    </row>
    <row r="13" spans="1:6" s="99" customFormat="1" ht="12.75" customHeight="1">
      <c r="A13" s="100"/>
      <c r="B13" s="100"/>
      <c r="C13" s="101"/>
      <c r="D13" s="101"/>
      <c r="E13" s="101"/>
    </row>
    <row r="14" spans="1:6" s="99" customFormat="1" ht="51">
      <c r="A14" s="307" t="s">
        <v>206</v>
      </c>
      <c r="B14" s="169">
        <v>1</v>
      </c>
      <c r="C14" s="176" t="s">
        <v>430</v>
      </c>
      <c r="D14" s="169">
        <v>1</v>
      </c>
      <c r="E14" s="177" t="s">
        <v>432</v>
      </c>
    </row>
    <row r="15" spans="1:6" s="99" customFormat="1" ht="38.25">
      <c r="A15" s="308"/>
      <c r="B15" s="217">
        <v>2</v>
      </c>
      <c r="C15" s="176" t="s">
        <v>429</v>
      </c>
      <c r="D15" s="217">
        <v>2</v>
      </c>
      <c r="E15" s="177" t="s">
        <v>433</v>
      </c>
    </row>
    <row r="16" spans="1:6" s="99" customFormat="1" ht="12.75">
      <c r="A16" s="309"/>
      <c r="B16" s="217">
        <v>3</v>
      </c>
      <c r="C16" s="176" t="s">
        <v>431</v>
      </c>
      <c r="D16" s="217"/>
      <c r="E16" s="177"/>
    </row>
    <row r="17" spans="1:5" s="99" customFormat="1" ht="38.25">
      <c r="A17" s="307" t="s">
        <v>207</v>
      </c>
      <c r="B17" s="217">
        <v>4</v>
      </c>
      <c r="C17" s="178" t="s">
        <v>434</v>
      </c>
      <c r="D17" s="217">
        <v>3</v>
      </c>
      <c r="E17" s="228" t="s">
        <v>436</v>
      </c>
    </row>
    <row r="18" spans="1:5" s="99" customFormat="1" ht="63.75">
      <c r="A18" s="309"/>
      <c r="B18" s="217">
        <v>5</v>
      </c>
      <c r="C18" s="178" t="s">
        <v>435</v>
      </c>
      <c r="D18" s="217">
        <v>4</v>
      </c>
      <c r="E18" s="228" t="s">
        <v>437</v>
      </c>
    </row>
    <row r="19" spans="1:5" s="99" customFormat="1" ht="50.25" customHeight="1">
      <c r="A19" s="307" t="s">
        <v>339</v>
      </c>
      <c r="B19" s="217">
        <v>6</v>
      </c>
      <c r="C19" s="178" t="s">
        <v>438</v>
      </c>
      <c r="D19" s="217">
        <v>5</v>
      </c>
      <c r="E19" s="230" t="s">
        <v>425</v>
      </c>
    </row>
    <row r="20" spans="1:5" s="99" customFormat="1" ht="50.25" customHeight="1">
      <c r="A20" s="308"/>
      <c r="B20" s="217">
        <v>7</v>
      </c>
      <c r="C20" s="216" t="s">
        <v>439</v>
      </c>
      <c r="D20" s="217"/>
      <c r="E20" s="230"/>
    </row>
    <row r="21" spans="1:5" s="99" customFormat="1" ht="50.25" customHeight="1">
      <c r="A21" s="309"/>
      <c r="B21" s="217">
        <v>8</v>
      </c>
      <c r="C21" s="216" t="s">
        <v>440</v>
      </c>
      <c r="D21" s="217"/>
      <c r="E21" s="230"/>
    </row>
    <row r="22" spans="1:5" s="99" customFormat="1" ht="63.75">
      <c r="A22" s="214" t="s">
        <v>340</v>
      </c>
      <c r="B22" s="217">
        <v>9</v>
      </c>
      <c r="C22" s="216" t="s">
        <v>420</v>
      </c>
      <c r="D22" s="169">
        <v>6</v>
      </c>
      <c r="E22" s="228" t="s">
        <v>426</v>
      </c>
    </row>
    <row r="23" spans="1:5" s="99" customFormat="1" ht="38.25">
      <c r="A23" s="307" t="s">
        <v>341</v>
      </c>
      <c r="B23" s="217">
        <v>10</v>
      </c>
      <c r="C23" s="178" t="s">
        <v>441</v>
      </c>
      <c r="D23" s="169">
        <v>7</v>
      </c>
      <c r="E23" s="231" t="s">
        <v>427</v>
      </c>
    </row>
    <row r="24" spans="1:5" s="99" customFormat="1" ht="76.5">
      <c r="A24" s="309"/>
      <c r="B24" s="217">
        <v>11</v>
      </c>
      <c r="C24" s="178" t="s">
        <v>442</v>
      </c>
      <c r="D24" s="217"/>
      <c r="E24" s="231"/>
    </row>
    <row r="25" spans="1:5" s="99" customFormat="1" ht="38.25">
      <c r="A25" s="215" t="s">
        <v>342</v>
      </c>
      <c r="B25" s="217">
        <v>12</v>
      </c>
      <c r="C25" s="229" t="s">
        <v>423</v>
      </c>
      <c r="D25" s="180">
        <v>8</v>
      </c>
      <c r="E25" s="230" t="s">
        <v>428</v>
      </c>
    </row>
    <row r="26" spans="1:5" s="99" customFormat="1" ht="25.5">
      <c r="A26" s="215" t="s">
        <v>421</v>
      </c>
      <c r="B26" s="217">
        <v>13</v>
      </c>
      <c r="C26" s="187" t="s">
        <v>422</v>
      </c>
      <c r="D26" s="180">
        <v>9</v>
      </c>
      <c r="E26" s="230" t="s">
        <v>424</v>
      </c>
    </row>
    <row r="27" spans="1:5" s="106" customFormat="1" ht="12.75">
      <c r="A27" s="313" t="s">
        <v>208</v>
      </c>
      <c r="B27" s="313"/>
      <c r="C27" s="313"/>
      <c r="D27" s="313"/>
      <c r="E27" s="313"/>
    </row>
    <row r="28" spans="1:5" s="99" customFormat="1" ht="12.75">
      <c r="A28" s="103" t="s">
        <v>209</v>
      </c>
      <c r="B28" s="104" t="s">
        <v>202</v>
      </c>
      <c r="C28" s="105" t="s">
        <v>210</v>
      </c>
      <c r="D28" s="105" t="s">
        <v>204</v>
      </c>
      <c r="E28" s="105" t="s">
        <v>343</v>
      </c>
    </row>
    <row r="29" spans="1:5" s="99" customFormat="1" ht="25.5">
      <c r="A29" s="314" t="s">
        <v>344</v>
      </c>
      <c r="B29" s="169">
        <v>1</v>
      </c>
      <c r="C29" s="181" t="s">
        <v>443</v>
      </c>
      <c r="D29" s="102">
        <v>1</v>
      </c>
      <c r="E29" s="182" t="s">
        <v>446</v>
      </c>
    </row>
    <row r="30" spans="1:5" s="99" customFormat="1" ht="25.5">
      <c r="A30" s="315"/>
      <c r="B30" s="169">
        <v>2</v>
      </c>
      <c r="C30" s="183" t="s">
        <v>444</v>
      </c>
      <c r="D30" s="102">
        <v>2</v>
      </c>
      <c r="E30" s="183" t="s">
        <v>447</v>
      </c>
    </row>
    <row r="31" spans="1:5" s="99" customFormat="1" ht="127.5">
      <c r="A31" s="316"/>
      <c r="B31" s="184">
        <v>3</v>
      </c>
      <c r="C31" s="183" t="s">
        <v>445</v>
      </c>
      <c r="D31" s="102">
        <v>3</v>
      </c>
      <c r="E31" s="183" t="s">
        <v>448</v>
      </c>
    </row>
    <row r="32" spans="1:5" s="99" customFormat="1" ht="25.5">
      <c r="A32" s="310" t="s">
        <v>211</v>
      </c>
      <c r="B32" s="217">
        <v>4</v>
      </c>
      <c r="C32" s="183" t="s">
        <v>449</v>
      </c>
      <c r="D32" s="102">
        <v>4</v>
      </c>
      <c r="E32" s="183" t="s">
        <v>482</v>
      </c>
    </row>
    <row r="33" spans="1:5" s="99" customFormat="1" ht="12.75">
      <c r="A33" s="311"/>
      <c r="B33" s="217">
        <v>5</v>
      </c>
      <c r="C33" s="183" t="s">
        <v>450</v>
      </c>
      <c r="D33" s="102">
        <v>5</v>
      </c>
      <c r="E33" s="237" t="s">
        <v>483</v>
      </c>
    </row>
    <row r="34" spans="1:5" s="99" customFormat="1" ht="38.25">
      <c r="A34" s="311"/>
      <c r="B34" s="184">
        <v>6</v>
      </c>
      <c r="C34" s="183" t="s">
        <v>451</v>
      </c>
      <c r="D34" s="102">
        <v>6</v>
      </c>
      <c r="E34" s="183" t="s">
        <v>484</v>
      </c>
    </row>
    <row r="35" spans="1:5" s="99" customFormat="1" ht="89.25">
      <c r="A35" s="311"/>
      <c r="B35" s="217">
        <v>7</v>
      </c>
      <c r="C35" s="183" t="s">
        <v>452</v>
      </c>
      <c r="D35" s="102"/>
      <c r="E35" s="183"/>
    </row>
    <row r="36" spans="1:5" s="99" customFormat="1" ht="63.75">
      <c r="A36" s="311"/>
      <c r="B36" s="217">
        <v>8</v>
      </c>
      <c r="C36" s="183" t="s">
        <v>453</v>
      </c>
      <c r="D36" s="102"/>
      <c r="E36" s="183"/>
    </row>
    <row r="37" spans="1:5" s="99" customFormat="1" ht="25.5">
      <c r="A37" s="312"/>
      <c r="B37" s="184">
        <v>9</v>
      </c>
      <c r="C37" s="183" t="s">
        <v>454</v>
      </c>
      <c r="D37" s="102"/>
      <c r="E37" s="183"/>
    </row>
    <row r="38" spans="1:5" s="99" customFormat="1" ht="25.5">
      <c r="A38" s="317" t="s">
        <v>212</v>
      </c>
      <c r="B38" s="217">
        <v>10</v>
      </c>
      <c r="C38" s="182" t="s">
        <v>455</v>
      </c>
      <c r="D38" s="107">
        <v>7</v>
      </c>
      <c r="E38" s="178" t="s">
        <v>485</v>
      </c>
    </row>
    <row r="39" spans="1:5" s="99" customFormat="1" ht="25.5">
      <c r="A39" s="318"/>
      <c r="B39" s="217">
        <v>11</v>
      </c>
      <c r="C39" s="182" t="s">
        <v>456</v>
      </c>
      <c r="D39" s="107">
        <v>8</v>
      </c>
      <c r="E39" s="178" t="s">
        <v>486</v>
      </c>
    </row>
    <row r="40" spans="1:5" s="99" customFormat="1" ht="25.5">
      <c r="A40" s="318"/>
      <c r="B40" s="184">
        <v>12</v>
      </c>
      <c r="C40" s="182" t="s">
        <v>457</v>
      </c>
      <c r="D40" s="107">
        <v>9</v>
      </c>
      <c r="E40" s="178" t="s">
        <v>487</v>
      </c>
    </row>
    <row r="41" spans="1:5" s="99" customFormat="1" ht="25.5">
      <c r="A41" s="318"/>
      <c r="B41" s="217">
        <v>13</v>
      </c>
      <c r="C41" s="182" t="s">
        <v>458</v>
      </c>
      <c r="D41" s="107">
        <v>10</v>
      </c>
      <c r="E41" s="178" t="s">
        <v>488</v>
      </c>
    </row>
    <row r="42" spans="1:5" s="99" customFormat="1" ht="25.5">
      <c r="A42" s="318"/>
      <c r="B42" s="217">
        <v>14</v>
      </c>
      <c r="C42" s="182" t="s">
        <v>459</v>
      </c>
      <c r="D42" s="107">
        <v>11</v>
      </c>
      <c r="E42" s="238" t="s">
        <v>489</v>
      </c>
    </row>
    <row r="43" spans="1:5" s="99" customFormat="1" ht="38.25">
      <c r="A43" s="318"/>
      <c r="B43" s="184">
        <v>15</v>
      </c>
      <c r="C43" s="235" t="s">
        <v>460</v>
      </c>
      <c r="D43" s="107">
        <v>12</v>
      </c>
      <c r="E43" s="178" t="s">
        <v>490</v>
      </c>
    </row>
    <row r="44" spans="1:5" s="234" customFormat="1" ht="63.75">
      <c r="A44" s="319"/>
      <c r="B44" s="217">
        <v>16</v>
      </c>
      <c r="C44" s="232" t="s">
        <v>461</v>
      </c>
      <c r="D44" s="107">
        <v>13</v>
      </c>
      <c r="E44" s="233" t="s">
        <v>491</v>
      </c>
    </row>
    <row r="45" spans="1:5" s="99" customFormat="1" ht="89.25">
      <c r="A45" s="215" t="s">
        <v>345</v>
      </c>
      <c r="B45" s="217">
        <v>17</v>
      </c>
      <c r="C45" s="179" t="s">
        <v>462</v>
      </c>
      <c r="D45" s="107"/>
    </row>
    <row r="46" spans="1:5" s="99" customFormat="1" ht="63.75">
      <c r="A46" s="317" t="s">
        <v>213</v>
      </c>
      <c r="B46" s="184">
        <v>18</v>
      </c>
      <c r="C46" s="179" t="s">
        <v>463</v>
      </c>
      <c r="D46" s="107">
        <v>14</v>
      </c>
      <c r="E46" s="178" t="s">
        <v>492</v>
      </c>
    </row>
    <row r="47" spans="1:5" s="99" customFormat="1" ht="89.25">
      <c r="A47" s="319"/>
      <c r="B47" s="217">
        <v>19</v>
      </c>
      <c r="C47" s="179" t="s">
        <v>464</v>
      </c>
      <c r="D47" s="107">
        <v>15</v>
      </c>
      <c r="E47" s="178" t="s">
        <v>493</v>
      </c>
    </row>
    <row r="48" spans="1:5" s="99" customFormat="1" ht="76.5">
      <c r="A48" s="319"/>
      <c r="B48" s="217">
        <v>20</v>
      </c>
      <c r="C48" s="179" t="s">
        <v>465</v>
      </c>
      <c r="D48" s="107">
        <v>16</v>
      </c>
      <c r="E48" s="178" t="s">
        <v>494</v>
      </c>
    </row>
    <row r="49" spans="1:5" s="99" customFormat="1" ht="25.5">
      <c r="A49" s="319"/>
      <c r="B49" s="184">
        <v>21</v>
      </c>
      <c r="C49" s="179" t="s">
        <v>466</v>
      </c>
      <c r="D49" s="107">
        <v>17</v>
      </c>
      <c r="E49" s="178" t="s">
        <v>495</v>
      </c>
    </row>
    <row r="50" spans="1:5" s="99" customFormat="1" ht="12.75">
      <c r="A50" s="319"/>
      <c r="B50" s="217">
        <v>22</v>
      </c>
      <c r="C50" s="179" t="s">
        <v>467</v>
      </c>
      <c r="D50" s="107"/>
      <c r="E50" s="178"/>
    </row>
    <row r="51" spans="1:5" s="99" customFormat="1" ht="114.75">
      <c r="A51" s="319"/>
      <c r="B51" s="217">
        <v>23</v>
      </c>
      <c r="C51" s="179" t="s">
        <v>468</v>
      </c>
      <c r="D51" s="107"/>
      <c r="E51" s="178"/>
    </row>
    <row r="52" spans="1:5" s="99" customFormat="1" ht="63.75">
      <c r="A52" s="319"/>
      <c r="B52" s="184">
        <v>24</v>
      </c>
      <c r="C52" s="179" t="s">
        <v>469</v>
      </c>
      <c r="D52" s="107"/>
      <c r="E52" s="178"/>
    </row>
    <row r="53" spans="1:5" ht="25.5" customHeight="1">
      <c r="A53" s="307" t="s">
        <v>214</v>
      </c>
      <c r="B53" s="217">
        <v>25</v>
      </c>
      <c r="C53" s="179" t="s">
        <v>470</v>
      </c>
      <c r="D53" s="107">
        <v>18</v>
      </c>
      <c r="E53" s="178" t="s">
        <v>496</v>
      </c>
    </row>
    <row r="54" spans="1:5">
      <c r="A54" s="308"/>
      <c r="B54" s="217">
        <v>26</v>
      </c>
      <c r="C54" s="179" t="s">
        <v>471</v>
      </c>
      <c r="D54" s="107"/>
      <c r="E54" s="178"/>
    </row>
    <row r="55" spans="1:5" ht="153">
      <c r="A55" s="309"/>
      <c r="B55" s="184">
        <v>27</v>
      </c>
      <c r="C55" s="179" t="s">
        <v>472</v>
      </c>
      <c r="D55" s="107"/>
      <c r="E55" s="178"/>
    </row>
    <row r="56" spans="1:5" ht="49.5" customHeight="1">
      <c r="A56" s="307" t="s">
        <v>346</v>
      </c>
      <c r="B56" s="217">
        <v>28</v>
      </c>
      <c r="C56" s="179" t="s">
        <v>473</v>
      </c>
      <c r="D56" s="107">
        <v>19</v>
      </c>
      <c r="E56" s="185" t="s">
        <v>497</v>
      </c>
    </row>
    <row r="57" spans="1:5" ht="49.5" customHeight="1">
      <c r="A57" s="308"/>
      <c r="B57" s="217">
        <v>29</v>
      </c>
      <c r="C57" s="179" t="s">
        <v>474</v>
      </c>
      <c r="D57" s="107"/>
      <c r="E57" s="185"/>
    </row>
    <row r="58" spans="1:5" ht="49.5" customHeight="1">
      <c r="A58" s="309"/>
      <c r="B58" s="184">
        <v>30</v>
      </c>
      <c r="C58" s="179" t="s">
        <v>475</v>
      </c>
      <c r="D58" s="107"/>
      <c r="E58" s="185"/>
    </row>
    <row r="59" spans="1:5" ht="25.5">
      <c r="A59" s="307" t="s">
        <v>215</v>
      </c>
      <c r="B59" s="217">
        <v>31</v>
      </c>
      <c r="C59" s="179" t="s">
        <v>476</v>
      </c>
      <c r="D59" s="107">
        <v>20</v>
      </c>
      <c r="E59" s="178" t="s">
        <v>498</v>
      </c>
    </row>
    <row r="60" spans="1:5">
      <c r="A60" s="308"/>
      <c r="B60" s="217">
        <v>32</v>
      </c>
      <c r="C60" s="179" t="s">
        <v>477</v>
      </c>
      <c r="D60" s="107"/>
      <c r="E60" s="178"/>
    </row>
    <row r="61" spans="1:5" ht="153">
      <c r="A61" s="309"/>
      <c r="B61" s="184">
        <v>33</v>
      </c>
      <c r="C61" s="179" t="s">
        <v>478</v>
      </c>
      <c r="D61" s="107"/>
      <c r="E61" s="178"/>
    </row>
    <row r="62" spans="1:5" ht="114.75">
      <c r="A62" s="307" t="s">
        <v>216</v>
      </c>
      <c r="B62" s="217">
        <v>34</v>
      </c>
      <c r="C62" s="179" t="s">
        <v>479</v>
      </c>
      <c r="D62" s="107">
        <v>21</v>
      </c>
      <c r="E62" s="238" t="s">
        <v>499</v>
      </c>
    </row>
    <row r="63" spans="1:5" ht="24.75" customHeight="1">
      <c r="A63" s="308"/>
      <c r="B63" s="217"/>
      <c r="C63" s="236"/>
      <c r="D63" s="107">
        <v>22</v>
      </c>
      <c r="E63" s="178" t="s">
        <v>500</v>
      </c>
    </row>
    <row r="64" spans="1:5" ht="104.25" customHeight="1">
      <c r="A64" s="308"/>
      <c r="B64" s="217">
        <v>35</v>
      </c>
      <c r="C64" s="236" t="s">
        <v>480</v>
      </c>
      <c r="D64" s="107">
        <v>23</v>
      </c>
      <c r="E64" s="238" t="s">
        <v>501</v>
      </c>
    </row>
    <row r="65" spans="1:5" ht="104.25" customHeight="1">
      <c r="A65" s="308"/>
      <c r="B65" s="217"/>
      <c r="C65" s="236"/>
      <c r="D65" s="107">
        <v>24</v>
      </c>
      <c r="E65" s="238" t="s">
        <v>502</v>
      </c>
    </row>
    <row r="66" spans="1:5" ht="104.25" customHeight="1">
      <c r="A66" s="309"/>
      <c r="B66" s="217"/>
      <c r="C66" s="236"/>
      <c r="D66" s="107">
        <v>25</v>
      </c>
      <c r="E66" s="238" t="s">
        <v>503</v>
      </c>
    </row>
    <row r="67" spans="1:5" ht="67.5" customHeight="1">
      <c r="A67" s="217" t="s">
        <v>421</v>
      </c>
      <c r="B67" s="184">
        <v>36</v>
      </c>
      <c r="C67" s="188" t="s">
        <v>481</v>
      </c>
      <c r="D67" s="107">
        <v>26</v>
      </c>
      <c r="E67" s="186" t="s">
        <v>504</v>
      </c>
    </row>
  </sheetData>
  <mergeCells count="19">
    <mergeCell ref="A11:E11"/>
    <mergeCell ref="B1:D1"/>
    <mergeCell ref="B2:D2"/>
    <mergeCell ref="B5:C5"/>
    <mergeCell ref="B7:E7"/>
    <mergeCell ref="B10:E10"/>
    <mergeCell ref="A62:A66"/>
    <mergeCell ref="A14:A16"/>
    <mergeCell ref="A17:A18"/>
    <mergeCell ref="A19:A21"/>
    <mergeCell ref="A23:A24"/>
    <mergeCell ref="A32:A37"/>
    <mergeCell ref="A27:E27"/>
    <mergeCell ref="A29:A31"/>
    <mergeCell ref="A38:A44"/>
    <mergeCell ref="A46:A52"/>
    <mergeCell ref="A53:A55"/>
    <mergeCell ref="A56:A58"/>
    <mergeCell ref="A59:A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5"/>
  <sheetViews>
    <sheetView zoomScale="120" zoomScaleNormal="120" workbookViewId="0">
      <selection activeCell="A8" sqref="A8:XFD8"/>
    </sheetView>
  </sheetViews>
  <sheetFormatPr baseColWidth="10" defaultColWidth="10.5703125" defaultRowHeight="18.75"/>
  <cols>
    <col min="1" max="1" width="52.140625" style="92" customWidth="1"/>
    <col min="2" max="2" width="5.5703125" style="246" customWidth="1"/>
    <col min="3" max="3" width="5.5703125" style="247" customWidth="1"/>
    <col min="4" max="4" width="7.28515625" style="247" customWidth="1"/>
    <col min="5" max="5" width="5.5703125" style="247" customWidth="1"/>
    <col min="6" max="6" width="44.42578125" style="92" customWidth="1"/>
  </cols>
  <sheetData>
    <row r="1" spans="1:7" ht="22.5" customHeight="1">
      <c r="A1" s="324" t="s">
        <v>187</v>
      </c>
      <c r="B1" s="324"/>
      <c r="C1" s="324"/>
      <c r="D1" s="324"/>
      <c r="E1" s="324"/>
      <c r="F1" s="324"/>
    </row>
    <row r="2" spans="1:7">
      <c r="A2" s="325" t="s">
        <v>188</v>
      </c>
      <c r="B2" s="325"/>
      <c r="C2" s="325"/>
      <c r="D2" s="325"/>
      <c r="E2" s="325"/>
      <c r="F2" s="325"/>
    </row>
    <row r="3" spans="1:7">
      <c r="A3" s="326" t="s">
        <v>189</v>
      </c>
      <c r="B3" s="327"/>
      <c r="C3" s="327"/>
      <c r="D3" s="327"/>
      <c r="E3" s="327"/>
      <c r="F3" s="328"/>
    </row>
    <row r="4" spans="1:7" ht="28.5" customHeight="1">
      <c r="A4" s="329" t="s">
        <v>190</v>
      </c>
      <c r="B4" s="331" t="s">
        <v>191</v>
      </c>
      <c r="C4" s="332"/>
      <c r="D4" s="332"/>
      <c r="E4" s="333"/>
      <c r="F4" s="90" t="s">
        <v>192</v>
      </c>
    </row>
    <row r="5" spans="1:7" ht="46.5" customHeight="1">
      <c r="A5" s="330"/>
      <c r="B5" s="243" t="s">
        <v>193</v>
      </c>
      <c r="C5" s="243" t="s">
        <v>194</v>
      </c>
      <c r="D5" s="243" t="s">
        <v>195</v>
      </c>
      <c r="E5" s="243" t="s">
        <v>196</v>
      </c>
      <c r="F5" s="91"/>
    </row>
    <row r="6" spans="1:7" ht="37.5">
      <c r="A6" s="228" t="s">
        <v>505</v>
      </c>
      <c r="B6" s="189"/>
      <c r="C6" s="189"/>
      <c r="D6" s="189" t="s">
        <v>524</v>
      </c>
      <c r="E6" s="189"/>
      <c r="F6" s="242" t="s">
        <v>515</v>
      </c>
      <c r="G6" s="190"/>
    </row>
    <row r="7" spans="1:7" ht="51">
      <c r="A7" s="239" t="s">
        <v>506</v>
      </c>
      <c r="B7" s="189"/>
      <c r="C7" s="189"/>
      <c r="D7" s="189">
        <v>9</v>
      </c>
      <c r="E7" s="189"/>
      <c r="F7" s="242" t="s">
        <v>516</v>
      </c>
    </row>
    <row r="8" spans="1:7" ht="76.5">
      <c r="A8" s="228" t="s">
        <v>507</v>
      </c>
      <c r="B8" s="189"/>
      <c r="C8" s="189"/>
      <c r="D8" s="189">
        <v>8</v>
      </c>
      <c r="E8" s="189">
        <v>11</v>
      </c>
      <c r="F8" s="241" t="s">
        <v>517</v>
      </c>
    </row>
    <row r="9" spans="1:7" ht="63.75">
      <c r="A9" s="228" t="s">
        <v>508</v>
      </c>
      <c r="B9" s="189">
        <v>5</v>
      </c>
      <c r="C9" s="189">
        <v>4</v>
      </c>
      <c r="D9" s="189">
        <v>3</v>
      </c>
      <c r="E9" s="189">
        <v>6</v>
      </c>
      <c r="F9" s="241" t="s">
        <v>518</v>
      </c>
    </row>
    <row r="10" spans="1:7" ht="63.75">
      <c r="A10" s="228" t="s">
        <v>509</v>
      </c>
      <c r="B10" s="244"/>
      <c r="C10" s="245"/>
      <c r="D10" s="245">
        <v>7</v>
      </c>
      <c r="E10" s="245"/>
      <c r="F10" s="241" t="s">
        <v>518</v>
      </c>
    </row>
    <row r="11" spans="1:7" ht="38.25">
      <c r="A11" s="228" t="s">
        <v>510</v>
      </c>
      <c r="B11" s="244">
        <v>6</v>
      </c>
      <c r="C11" s="245"/>
      <c r="D11" s="245">
        <v>16</v>
      </c>
      <c r="E11" s="245">
        <v>15</v>
      </c>
      <c r="F11" s="241" t="s">
        <v>519</v>
      </c>
    </row>
    <row r="12" spans="1:7" ht="51">
      <c r="A12" s="228" t="s">
        <v>511</v>
      </c>
      <c r="B12" s="244"/>
      <c r="C12" s="245"/>
      <c r="D12" s="245">
        <v>3</v>
      </c>
      <c r="E12" s="245">
        <v>4</v>
      </c>
      <c r="F12" s="241" t="s">
        <v>520</v>
      </c>
    </row>
    <row r="13" spans="1:7" ht="25.5">
      <c r="A13" s="240" t="s">
        <v>512</v>
      </c>
      <c r="B13" s="244">
        <v>11</v>
      </c>
      <c r="C13" s="245"/>
      <c r="D13" s="245">
        <v>27</v>
      </c>
      <c r="E13" s="245"/>
      <c r="F13" s="241" t="s">
        <v>521</v>
      </c>
    </row>
    <row r="14" spans="1:7" ht="38.25">
      <c r="A14" s="240" t="s">
        <v>513</v>
      </c>
      <c r="B14" s="244"/>
      <c r="C14" s="245"/>
      <c r="D14" s="245">
        <v>24</v>
      </c>
      <c r="E14" s="245">
        <v>16</v>
      </c>
      <c r="F14" s="241" t="s">
        <v>522</v>
      </c>
    </row>
    <row r="15" spans="1:7" ht="25.5">
      <c r="A15" s="241" t="s">
        <v>514</v>
      </c>
      <c r="B15" s="244">
        <v>9</v>
      </c>
      <c r="C15" s="245">
        <v>4</v>
      </c>
      <c r="D15" s="245"/>
      <c r="E15" s="245"/>
      <c r="F15" s="241" t="s">
        <v>523</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6" zoomScale="112" zoomScaleNormal="112" workbookViewId="0">
      <selection activeCell="E20" sqref="E20:F20"/>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59" t="s">
        <v>69</v>
      </c>
      <c r="C2" s="360"/>
      <c r="D2" s="360"/>
      <c r="E2" s="360"/>
      <c r="F2" s="360"/>
      <c r="G2" s="360"/>
      <c r="H2" s="361"/>
    </row>
    <row r="3" spans="2:8" ht="16.5">
      <c r="B3" s="362" t="s">
        <v>70</v>
      </c>
      <c r="C3" s="363"/>
      <c r="D3" s="363"/>
      <c r="E3" s="363"/>
      <c r="F3" s="363"/>
      <c r="G3" s="363"/>
      <c r="H3" s="364"/>
    </row>
    <row r="4" spans="2:8" ht="88.5" customHeight="1">
      <c r="B4" s="365" t="s">
        <v>410</v>
      </c>
      <c r="C4" s="366"/>
      <c r="D4" s="366"/>
      <c r="E4" s="366"/>
      <c r="F4" s="366"/>
      <c r="G4" s="366"/>
      <c r="H4" s="367"/>
    </row>
    <row r="5" spans="2:8" ht="16.5">
      <c r="B5" s="8"/>
      <c r="C5" s="9"/>
      <c r="D5" s="9"/>
      <c r="E5" s="9"/>
      <c r="F5" s="9"/>
      <c r="G5" s="9"/>
      <c r="H5" s="10"/>
    </row>
    <row r="6" spans="2:8" ht="16.5" customHeight="1">
      <c r="B6" s="368" t="s">
        <v>347</v>
      </c>
      <c r="C6" s="369"/>
      <c r="D6" s="369"/>
      <c r="E6" s="369"/>
      <c r="F6" s="369"/>
      <c r="G6" s="369"/>
      <c r="H6" s="370"/>
    </row>
    <row r="7" spans="2:8" ht="44.25" customHeight="1">
      <c r="B7" s="368"/>
      <c r="C7" s="369"/>
      <c r="D7" s="369"/>
      <c r="E7" s="369"/>
      <c r="F7" s="369"/>
      <c r="G7" s="369"/>
      <c r="H7" s="370"/>
    </row>
    <row r="8" spans="2:8" ht="15.75" thickBot="1">
      <c r="B8" s="11"/>
      <c r="C8" s="12"/>
      <c r="D8" s="13"/>
      <c r="E8" s="14"/>
      <c r="F8" s="14"/>
      <c r="G8" s="15"/>
      <c r="H8" s="16"/>
    </row>
    <row r="9" spans="2:8">
      <c r="B9" s="11"/>
      <c r="C9" s="355" t="s">
        <v>71</v>
      </c>
      <c r="D9" s="356"/>
      <c r="E9" s="357" t="s">
        <v>72</v>
      </c>
      <c r="F9" s="358"/>
      <c r="G9" s="12"/>
      <c r="H9" s="16"/>
    </row>
    <row r="10" spans="2:8" ht="35.25" customHeight="1">
      <c r="B10" s="11"/>
      <c r="C10" s="351" t="s">
        <v>73</v>
      </c>
      <c r="D10" s="352"/>
      <c r="E10" s="353" t="s">
        <v>74</v>
      </c>
      <c r="F10" s="354"/>
      <c r="G10" s="12"/>
      <c r="H10" s="16"/>
    </row>
    <row r="11" spans="2:8" ht="17.25" customHeight="1">
      <c r="B11" s="11"/>
      <c r="C11" s="351" t="s">
        <v>75</v>
      </c>
      <c r="D11" s="352"/>
      <c r="E11" s="353" t="s">
        <v>76</v>
      </c>
      <c r="F11" s="354"/>
      <c r="G11" s="12"/>
      <c r="H11" s="16"/>
    </row>
    <row r="12" spans="2:8" ht="19.5" customHeight="1">
      <c r="B12" s="11"/>
      <c r="C12" s="351" t="s">
        <v>77</v>
      </c>
      <c r="D12" s="352"/>
      <c r="E12" s="353" t="s">
        <v>78</v>
      </c>
      <c r="F12" s="354"/>
      <c r="G12" s="12"/>
      <c r="H12" s="16"/>
    </row>
    <row r="13" spans="2:8" ht="27" customHeight="1">
      <c r="B13" s="11"/>
      <c r="C13" s="351" t="s">
        <v>79</v>
      </c>
      <c r="D13" s="352"/>
      <c r="E13" s="353" t="s">
        <v>173</v>
      </c>
      <c r="F13" s="354"/>
      <c r="G13" s="12"/>
      <c r="H13" s="16"/>
    </row>
    <row r="14" spans="2:8" ht="34.5" customHeight="1">
      <c r="B14" s="11"/>
      <c r="C14" s="349" t="s">
        <v>8</v>
      </c>
      <c r="D14" s="350"/>
      <c r="E14" s="343" t="s">
        <v>379</v>
      </c>
      <c r="F14" s="344"/>
      <c r="G14" s="12"/>
      <c r="H14" s="16"/>
    </row>
    <row r="15" spans="2:8" ht="27.75" customHeight="1">
      <c r="B15" s="11"/>
      <c r="C15" s="349" t="s">
        <v>9</v>
      </c>
      <c r="D15" s="350"/>
      <c r="E15" s="343" t="s">
        <v>80</v>
      </c>
      <c r="F15" s="344"/>
      <c r="G15" s="12"/>
      <c r="H15" s="16"/>
    </row>
    <row r="16" spans="2:8" ht="28.5" customHeight="1">
      <c r="B16" s="11"/>
      <c r="C16" s="349" t="s">
        <v>10</v>
      </c>
      <c r="D16" s="350"/>
      <c r="E16" s="343" t="s">
        <v>81</v>
      </c>
      <c r="F16" s="344"/>
      <c r="G16" s="12"/>
      <c r="H16" s="16"/>
    </row>
    <row r="17" spans="2:8" ht="72.75" customHeight="1">
      <c r="B17" s="11"/>
      <c r="C17" s="349" t="s">
        <v>11</v>
      </c>
      <c r="D17" s="350"/>
      <c r="E17" s="343" t="s">
        <v>380</v>
      </c>
      <c r="F17" s="344"/>
      <c r="G17" s="12"/>
      <c r="H17" s="16"/>
    </row>
    <row r="18" spans="2:8" ht="64.5" customHeight="1">
      <c r="B18" s="11"/>
      <c r="C18" s="349" t="s">
        <v>12</v>
      </c>
      <c r="D18" s="350"/>
      <c r="E18" s="343" t="s">
        <v>404</v>
      </c>
      <c r="F18" s="344"/>
      <c r="G18" s="12"/>
      <c r="H18" s="16"/>
    </row>
    <row r="19" spans="2:8" ht="71.25" customHeight="1">
      <c r="B19" s="11"/>
      <c r="C19" s="349" t="s">
        <v>82</v>
      </c>
      <c r="D19" s="350"/>
      <c r="E19" s="343" t="s">
        <v>403</v>
      </c>
      <c r="F19" s="344"/>
      <c r="G19" s="12"/>
      <c r="H19" s="16"/>
    </row>
    <row r="20" spans="2:8" ht="55.5" customHeight="1">
      <c r="B20" s="11"/>
      <c r="C20" s="341" t="s">
        <v>83</v>
      </c>
      <c r="D20" s="342"/>
      <c r="E20" s="343" t="s">
        <v>402</v>
      </c>
      <c r="F20" s="344"/>
      <c r="G20" s="12"/>
      <c r="H20" s="16"/>
    </row>
    <row r="21" spans="2:8" ht="42" customHeight="1">
      <c r="B21" s="11"/>
      <c r="C21" s="341" t="s">
        <v>18</v>
      </c>
      <c r="D21" s="342"/>
      <c r="E21" s="343" t="s">
        <v>401</v>
      </c>
      <c r="F21" s="344"/>
      <c r="G21" s="12"/>
      <c r="H21" s="16"/>
    </row>
    <row r="22" spans="2:8" ht="59.25" customHeight="1">
      <c r="B22" s="11"/>
      <c r="C22" s="341" t="s">
        <v>20</v>
      </c>
      <c r="D22" s="342"/>
      <c r="E22" s="343" t="s">
        <v>348</v>
      </c>
      <c r="F22" s="344"/>
      <c r="G22" s="12"/>
      <c r="H22" s="16"/>
    </row>
    <row r="23" spans="2:8" ht="23.25" customHeight="1">
      <c r="B23" s="11"/>
      <c r="C23" s="341" t="s">
        <v>21</v>
      </c>
      <c r="D23" s="342"/>
      <c r="E23" s="343" t="s">
        <v>400</v>
      </c>
      <c r="F23" s="344"/>
      <c r="G23" s="12"/>
      <c r="H23" s="16"/>
    </row>
    <row r="24" spans="2:8" ht="30.75" customHeight="1">
      <c r="B24" s="11"/>
      <c r="C24" s="341" t="s">
        <v>84</v>
      </c>
      <c r="D24" s="342"/>
      <c r="E24" s="343" t="s">
        <v>405</v>
      </c>
      <c r="F24" s="344"/>
      <c r="G24" s="12"/>
      <c r="H24" s="16"/>
    </row>
    <row r="25" spans="2:8" ht="33" customHeight="1">
      <c r="B25" s="11"/>
      <c r="C25" s="341" t="s">
        <v>85</v>
      </c>
      <c r="D25" s="342"/>
      <c r="E25" s="343" t="s">
        <v>406</v>
      </c>
      <c r="F25" s="344"/>
      <c r="G25" s="12"/>
      <c r="H25" s="16"/>
    </row>
    <row r="26" spans="2:8" ht="30" customHeight="1">
      <c r="B26" s="11"/>
      <c r="C26" s="341" t="s">
        <v>86</v>
      </c>
      <c r="D26" s="342"/>
      <c r="E26" s="343" t="s">
        <v>399</v>
      </c>
      <c r="F26" s="344"/>
      <c r="G26" s="12"/>
      <c r="H26" s="16"/>
    </row>
    <row r="27" spans="2:8" ht="35.25" customHeight="1">
      <c r="B27" s="11"/>
      <c r="C27" s="341" t="s">
        <v>87</v>
      </c>
      <c r="D27" s="342"/>
      <c r="E27" s="343" t="s">
        <v>407</v>
      </c>
      <c r="F27" s="344"/>
      <c r="G27" s="12"/>
      <c r="H27" s="16"/>
    </row>
    <row r="28" spans="2:8" ht="31.5" customHeight="1">
      <c r="B28" s="11"/>
      <c r="C28" s="341" t="s">
        <v>88</v>
      </c>
      <c r="D28" s="342"/>
      <c r="E28" s="343" t="s">
        <v>408</v>
      </c>
      <c r="F28" s="344"/>
      <c r="G28" s="12"/>
      <c r="H28" s="16"/>
    </row>
    <row r="29" spans="2:8" ht="35.25" customHeight="1">
      <c r="B29" s="11"/>
      <c r="C29" s="341" t="s">
        <v>89</v>
      </c>
      <c r="D29" s="342"/>
      <c r="E29" s="343" t="s">
        <v>409</v>
      </c>
      <c r="F29" s="344"/>
      <c r="G29" s="12"/>
      <c r="H29" s="16"/>
    </row>
    <row r="30" spans="2:8" ht="59.25" customHeight="1">
      <c r="B30" s="11"/>
      <c r="C30" s="341" t="s">
        <v>90</v>
      </c>
      <c r="D30" s="342"/>
      <c r="E30" s="343" t="s">
        <v>411</v>
      </c>
      <c r="F30" s="344"/>
      <c r="G30" s="12"/>
      <c r="H30" s="16"/>
    </row>
    <row r="31" spans="2:8" ht="57" customHeight="1">
      <c r="B31" s="11"/>
      <c r="C31" s="341" t="s">
        <v>25</v>
      </c>
      <c r="D31" s="342"/>
      <c r="E31" s="343" t="s">
        <v>412</v>
      </c>
      <c r="F31" s="344"/>
      <c r="G31" s="12"/>
      <c r="H31" s="16"/>
    </row>
    <row r="32" spans="2:8" ht="82.5" customHeight="1">
      <c r="B32" s="11"/>
      <c r="C32" s="341" t="s">
        <v>91</v>
      </c>
      <c r="D32" s="342"/>
      <c r="E32" s="343" t="s">
        <v>92</v>
      </c>
      <c r="F32" s="344"/>
      <c r="G32" s="12"/>
      <c r="H32" s="16"/>
    </row>
    <row r="33" spans="2:8" ht="46.5" customHeight="1">
      <c r="B33" s="11"/>
      <c r="C33" s="341" t="s">
        <v>30</v>
      </c>
      <c r="D33" s="342"/>
      <c r="E33" s="343" t="s">
        <v>413</v>
      </c>
      <c r="F33" s="344"/>
      <c r="G33" s="12"/>
      <c r="H33" s="16"/>
    </row>
    <row r="34" spans="2:8" ht="6.75" customHeight="1" thickBot="1">
      <c r="B34" s="11"/>
      <c r="C34" s="345"/>
      <c r="D34" s="346"/>
      <c r="E34" s="347"/>
      <c r="F34" s="348"/>
      <c r="G34" s="12"/>
      <c r="H34" s="16"/>
    </row>
    <row r="35" spans="2:8" ht="15.75" thickTop="1">
      <c r="B35" s="11"/>
      <c r="C35" s="17"/>
      <c r="D35" s="17"/>
      <c r="E35" s="18"/>
      <c r="F35" s="18"/>
      <c r="G35" s="12"/>
      <c r="H35" s="16"/>
    </row>
    <row r="36" spans="2:8" ht="21" customHeight="1">
      <c r="B36" s="337" t="s">
        <v>349</v>
      </c>
      <c r="C36" s="340"/>
      <c r="D36" s="340"/>
      <c r="E36" s="340"/>
      <c r="F36" s="340"/>
      <c r="G36" s="340"/>
      <c r="H36" s="339"/>
    </row>
    <row r="37" spans="2:8" ht="20.25" customHeight="1">
      <c r="B37" s="337" t="s">
        <v>350</v>
      </c>
      <c r="C37" s="340"/>
      <c r="D37" s="340"/>
      <c r="E37" s="340"/>
      <c r="F37" s="340"/>
      <c r="G37" s="340"/>
      <c r="H37" s="339"/>
    </row>
    <row r="38" spans="2:8" ht="20.25" customHeight="1">
      <c r="B38" s="337" t="s">
        <v>351</v>
      </c>
      <c r="C38" s="340"/>
      <c r="D38" s="340"/>
      <c r="E38" s="340"/>
      <c r="F38" s="340"/>
      <c r="G38" s="340"/>
      <c r="H38" s="339"/>
    </row>
    <row r="39" spans="2:8" ht="21.75" customHeight="1">
      <c r="B39" s="337" t="s">
        <v>352</v>
      </c>
      <c r="C39" s="340"/>
      <c r="D39" s="340"/>
      <c r="E39" s="340"/>
      <c r="F39" s="340"/>
      <c r="G39" s="340"/>
      <c r="H39" s="339"/>
    </row>
    <row r="40" spans="2:8" ht="22.5" customHeight="1">
      <c r="B40" s="337" t="s">
        <v>389</v>
      </c>
      <c r="C40" s="338"/>
      <c r="D40" s="338"/>
      <c r="E40" s="338"/>
      <c r="F40" s="338"/>
      <c r="G40" s="338"/>
      <c r="H40" s="339"/>
    </row>
    <row r="41" spans="2:8" ht="32.25" customHeight="1" thickBot="1">
      <c r="B41" s="334" t="s">
        <v>390</v>
      </c>
      <c r="C41" s="335"/>
      <c r="D41" s="335"/>
      <c r="E41" s="335"/>
      <c r="F41" s="335"/>
      <c r="G41" s="335"/>
      <c r="H41" s="336"/>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58"/>
  <sheetViews>
    <sheetView topLeftCell="A45" zoomScale="89" zoomScaleNormal="89" workbookViewId="0">
      <selection activeCell="H54" sqref="H54:H58"/>
    </sheetView>
  </sheetViews>
  <sheetFormatPr baseColWidth="10" defaultColWidth="11.42578125" defaultRowHeight="15"/>
  <cols>
    <col min="1" max="1" width="11.5703125" customWidth="1"/>
    <col min="2" max="2" width="20" customWidth="1"/>
    <col min="3" max="3" width="25.7109375" customWidth="1"/>
    <col min="4" max="4" width="57.7109375" customWidth="1"/>
    <col min="5" max="5" width="24.7109375" customWidth="1"/>
    <col min="6" max="6" width="52.28515625" customWidth="1"/>
    <col min="7" max="7" width="45.85546875" bestFit="1" customWidth="1"/>
    <col min="8" max="8" width="40.28515625" bestFit="1" customWidth="1"/>
    <col min="9" max="9" width="13.28515625" customWidth="1"/>
    <col min="10" max="10" width="11.5703125"/>
    <col min="11" max="11" width="26.140625" customWidth="1"/>
    <col min="12" max="12" width="22.85546875" customWidth="1"/>
    <col min="13" max="15" width="11.42578125" customWidth="1"/>
    <col min="16" max="16" width="33.42578125" customWidth="1"/>
    <col min="17" max="17" width="13.140625" customWidth="1"/>
    <col min="18" max="20" width="11.42578125" customWidth="1"/>
    <col min="21" max="21" width="14.5703125" customWidth="1"/>
    <col min="22" max="22" width="11.42578125" customWidth="1"/>
    <col min="23" max="23" width="14" customWidth="1"/>
    <col min="24" max="24" width="38.5703125" customWidth="1"/>
    <col min="25" max="25" width="44.85546875" customWidth="1"/>
    <col min="26" max="26" width="6.5703125" customWidth="1"/>
    <col min="27" max="27" width="11.85546875" customWidth="1"/>
    <col min="28" max="28" width="10.85546875" customWidth="1"/>
    <col min="29" max="29" width="39.42578125" customWidth="1"/>
    <col min="30" max="30" width="6.5703125" customWidth="1"/>
    <col min="31" max="31" width="13.42578125" customWidth="1"/>
    <col min="32" max="32" width="11.42578125" customWidth="1"/>
    <col min="33" max="33" width="36.285156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122"/>
    <col min="299" max="16384" width="11.42578125" style="159"/>
  </cols>
  <sheetData>
    <row r="1" spans="1:298" s="156" customFormat="1" ht="16.5" customHeight="1">
      <c r="A1" s="437"/>
      <c r="B1" s="438"/>
      <c r="C1" s="438"/>
      <c r="D1" s="427" t="s">
        <v>68</v>
      </c>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9" t="s">
        <v>67</v>
      </c>
      <c r="AM1" s="429"/>
      <c r="AN1" s="429"/>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c r="JT1" s="155"/>
      <c r="JU1" s="155"/>
      <c r="JV1" s="155"/>
      <c r="JW1" s="155"/>
      <c r="JX1" s="155"/>
      <c r="JY1" s="155"/>
      <c r="JZ1" s="155"/>
      <c r="KA1" s="155"/>
      <c r="KB1" s="155"/>
      <c r="KC1" s="155"/>
      <c r="KD1" s="155"/>
      <c r="KE1" s="155"/>
      <c r="KF1" s="155"/>
      <c r="KG1" s="155"/>
      <c r="KH1" s="155"/>
      <c r="KI1" s="155"/>
      <c r="KJ1" s="155"/>
      <c r="KK1" s="155"/>
      <c r="KL1" s="155"/>
    </row>
    <row r="2" spans="1:298" s="156" customFormat="1" ht="39.75" customHeight="1">
      <c r="A2" s="439"/>
      <c r="B2" s="440"/>
      <c r="C2" s="440"/>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9"/>
      <c r="AM2" s="429"/>
      <c r="AN2" s="429"/>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c r="JT2" s="155"/>
      <c r="JU2" s="155"/>
      <c r="JV2" s="155"/>
      <c r="JW2" s="155"/>
      <c r="JX2" s="155"/>
      <c r="JY2" s="155"/>
      <c r="JZ2" s="155"/>
      <c r="KA2" s="155"/>
      <c r="KB2" s="155"/>
      <c r="KC2" s="155"/>
      <c r="KD2" s="155"/>
      <c r="KE2" s="155"/>
      <c r="KF2" s="155"/>
      <c r="KG2" s="155"/>
      <c r="KH2" s="155"/>
      <c r="KI2" s="155"/>
      <c r="KJ2" s="155"/>
      <c r="KK2" s="155"/>
      <c r="KL2" s="155"/>
    </row>
    <row r="3" spans="1:298" s="156" customFormat="1" ht="16.5">
      <c r="A3" s="2"/>
      <c r="B3" s="2"/>
      <c r="C3" s="3"/>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9"/>
      <c r="AM3" s="429"/>
      <c r="AN3" s="429"/>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row>
    <row r="4" spans="1:298" s="156" customFormat="1" ht="26.25" customHeight="1">
      <c r="A4" s="430" t="s">
        <v>0</v>
      </c>
      <c r="B4" s="431"/>
      <c r="C4" s="432"/>
      <c r="D4" s="433" t="s">
        <v>575</v>
      </c>
      <c r="E4" s="434"/>
      <c r="F4" s="434"/>
      <c r="G4" s="434"/>
      <c r="H4" s="434"/>
      <c r="I4" s="434"/>
      <c r="J4" s="434"/>
      <c r="K4" s="434"/>
      <c r="L4" s="434"/>
      <c r="M4" s="434"/>
      <c r="N4" s="435"/>
      <c r="O4" s="436"/>
      <c r="P4" s="436"/>
      <c r="Q4" s="436"/>
      <c r="R4" s="1"/>
      <c r="S4" s="1"/>
      <c r="T4" s="1"/>
      <c r="U4" s="1"/>
      <c r="V4" s="1"/>
      <c r="W4" s="1"/>
      <c r="X4" s="1"/>
      <c r="Y4" s="1"/>
      <c r="Z4" s="1"/>
      <c r="AA4" s="1"/>
      <c r="AB4" s="1"/>
      <c r="AC4" s="1"/>
      <c r="AD4" s="1"/>
      <c r="AE4" s="1"/>
      <c r="AF4" s="1"/>
      <c r="AG4" s="1"/>
      <c r="AH4" s="1"/>
      <c r="AI4" s="1"/>
      <c r="AJ4" s="1"/>
      <c r="AK4" s="1"/>
      <c r="AL4" s="1"/>
      <c r="AM4" s="1"/>
      <c r="AN4" s="1"/>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c r="JT4" s="155"/>
      <c r="JU4" s="155"/>
      <c r="JV4" s="155"/>
      <c r="JW4" s="155"/>
      <c r="JX4" s="155"/>
      <c r="JY4" s="155"/>
      <c r="JZ4" s="155"/>
      <c r="KA4" s="155"/>
      <c r="KB4" s="155"/>
      <c r="KC4" s="155"/>
      <c r="KD4" s="155"/>
      <c r="KE4" s="155"/>
      <c r="KF4" s="155"/>
      <c r="KG4" s="155"/>
      <c r="KH4" s="155"/>
      <c r="KI4" s="155"/>
      <c r="KJ4" s="155"/>
      <c r="KK4" s="155"/>
      <c r="KL4" s="155"/>
    </row>
    <row r="5" spans="1:298" s="156" customFormat="1" ht="44.25" customHeight="1">
      <c r="A5" s="430" t="s">
        <v>1</v>
      </c>
      <c r="B5" s="431"/>
      <c r="C5" s="432"/>
      <c r="D5" s="441" t="s">
        <v>419</v>
      </c>
      <c r="E5" s="442"/>
      <c r="F5" s="442"/>
      <c r="G5" s="442"/>
      <c r="H5" s="442"/>
      <c r="I5" s="442"/>
      <c r="J5" s="442"/>
      <c r="K5" s="442"/>
      <c r="L5" s="442"/>
      <c r="M5" s="442"/>
      <c r="N5" s="443"/>
      <c r="O5" s="1"/>
      <c r="P5" s="1"/>
      <c r="Q5" s="1"/>
      <c r="R5" s="1"/>
      <c r="S5" s="1"/>
      <c r="T5" s="1"/>
      <c r="U5" s="1"/>
      <c r="V5" s="1"/>
      <c r="W5" s="1"/>
      <c r="X5" s="1"/>
      <c r="Y5" s="1"/>
      <c r="Z5" s="1"/>
      <c r="AA5" s="1"/>
      <c r="AB5" s="1"/>
      <c r="AC5" s="1"/>
      <c r="AD5" s="1"/>
      <c r="AE5" s="1"/>
      <c r="AF5" s="1"/>
      <c r="AG5" s="1"/>
      <c r="AH5" s="1"/>
      <c r="AI5" s="1"/>
      <c r="AJ5" s="1"/>
      <c r="AK5" s="1"/>
      <c r="AL5" s="1"/>
      <c r="AM5" s="1"/>
      <c r="AN5" s="1"/>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c r="JT5" s="155"/>
      <c r="JU5" s="155"/>
      <c r="JV5" s="155"/>
      <c r="JW5" s="155"/>
      <c r="JX5" s="155"/>
      <c r="JY5" s="155"/>
      <c r="JZ5" s="155"/>
      <c r="KA5" s="155"/>
      <c r="KB5" s="155"/>
      <c r="KC5" s="155"/>
      <c r="KD5" s="155"/>
      <c r="KE5" s="155"/>
      <c r="KF5" s="155"/>
      <c r="KG5" s="155"/>
      <c r="KH5" s="155"/>
      <c r="KI5" s="155"/>
      <c r="KJ5" s="155"/>
      <c r="KK5" s="155"/>
      <c r="KL5" s="155"/>
    </row>
    <row r="6" spans="1:298" s="156" customFormat="1" ht="49.5" customHeight="1">
      <c r="A6" s="430" t="s">
        <v>2</v>
      </c>
      <c r="B6" s="431"/>
      <c r="C6" s="432"/>
      <c r="D6" s="441" t="s">
        <v>382</v>
      </c>
      <c r="E6" s="442"/>
      <c r="F6" s="442"/>
      <c r="G6" s="442"/>
      <c r="H6" s="442"/>
      <c r="I6" s="442"/>
      <c r="J6" s="442"/>
      <c r="K6" s="442"/>
      <c r="L6" s="442"/>
      <c r="M6" s="442"/>
      <c r="N6" s="443"/>
      <c r="O6" s="1"/>
      <c r="P6" s="1"/>
      <c r="Q6" s="1"/>
      <c r="R6" s="1"/>
      <c r="S6" s="1"/>
      <c r="T6" s="1"/>
      <c r="U6" s="1"/>
      <c r="V6" s="1"/>
      <c r="W6" s="1"/>
      <c r="X6" s="1"/>
      <c r="Y6" s="1"/>
      <c r="Z6" s="1"/>
      <c r="AA6" s="1"/>
      <c r="AB6" s="1"/>
      <c r="AC6" s="1"/>
      <c r="AD6" s="1"/>
      <c r="AE6" s="1"/>
      <c r="AF6" s="1"/>
      <c r="AG6" s="1"/>
      <c r="AH6" s="1"/>
      <c r="AI6" s="1"/>
      <c r="AJ6" s="1"/>
      <c r="AK6" s="1"/>
      <c r="AL6" s="1"/>
      <c r="AM6" s="1"/>
      <c r="AN6" s="1"/>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c r="JT6" s="155"/>
      <c r="JU6" s="155"/>
      <c r="JV6" s="155"/>
      <c r="JW6" s="155"/>
      <c r="JX6" s="155"/>
      <c r="JY6" s="155"/>
      <c r="JZ6" s="155"/>
      <c r="KA6" s="155"/>
      <c r="KB6" s="155"/>
      <c r="KC6" s="155"/>
      <c r="KD6" s="155"/>
      <c r="KE6" s="155"/>
      <c r="KF6" s="155"/>
      <c r="KG6" s="155"/>
      <c r="KH6" s="155"/>
      <c r="KI6" s="155"/>
      <c r="KJ6" s="155"/>
      <c r="KK6" s="155"/>
      <c r="KL6" s="155"/>
    </row>
    <row r="7" spans="1:298" s="156" customFormat="1" ht="16.5">
      <c r="A7" s="424" t="s">
        <v>3</v>
      </c>
      <c r="B7" s="425"/>
      <c r="C7" s="425"/>
      <c r="D7" s="425"/>
      <c r="E7" s="425"/>
      <c r="F7" s="425"/>
      <c r="G7" s="425"/>
      <c r="H7" s="426"/>
      <c r="I7" s="424" t="s">
        <v>4</v>
      </c>
      <c r="J7" s="425"/>
      <c r="K7" s="425"/>
      <c r="L7" s="425"/>
      <c r="M7" s="425"/>
      <c r="N7" s="426"/>
      <c r="O7" s="424" t="s">
        <v>5</v>
      </c>
      <c r="P7" s="425"/>
      <c r="Q7" s="425"/>
      <c r="R7" s="425"/>
      <c r="S7" s="425"/>
      <c r="T7" s="425"/>
      <c r="U7" s="425"/>
      <c r="V7" s="425"/>
      <c r="W7" s="426"/>
      <c r="X7" s="424" t="s">
        <v>6</v>
      </c>
      <c r="Y7" s="425"/>
      <c r="Z7" s="425"/>
      <c r="AA7" s="425"/>
      <c r="AB7" s="425"/>
      <c r="AC7" s="425"/>
      <c r="AD7" s="425"/>
      <c r="AE7" s="425"/>
      <c r="AF7" s="425"/>
      <c r="AG7" s="425"/>
      <c r="AH7" s="426"/>
      <c r="AI7" s="424" t="s">
        <v>7</v>
      </c>
      <c r="AJ7" s="425"/>
      <c r="AK7" s="425"/>
      <c r="AL7" s="425"/>
      <c r="AM7" s="425"/>
      <c r="AN7" s="444"/>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55"/>
      <c r="JR7" s="155"/>
      <c r="JS7" s="155"/>
      <c r="JT7" s="155"/>
      <c r="JU7" s="155"/>
      <c r="JV7" s="155"/>
      <c r="JW7" s="155"/>
      <c r="JX7" s="155"/>
      <c r="JY7" s="155"/>
      <c r="JZ7" s="155"/>
      <c r="KA7" s="155"/>
      <c r="KB7" s="155"/>
      <c r="KC7" s="155"/>
      <c r="KD7" s="155"/>
      <c r="KE7" s="155"/>
      <c r="KF7" s="155"/>
      <c r="KG7" s="155"/>
      <c r="KH7" s="155"/>
      <c r="KI7" s="155"/>
      <c r="KJ7" s="155"/>
      <c r="KK7" s="155"/>
      <c r="KL7" s="155"/>
    </row>
    <row r="8" spans="1:298" s="156" customFormat="1" ht="16.5" customHeight="1">
      <c r="A8" s="420" t="s">
        <v>37</v>
      </c>
      <c r="B8" s="380" t="s">
        <v>392</v>
      </c>
      <c r="C8" s="422" t="s">
        <v>8</v>
      </c>
      <c r="D8" s="417" t="s">
        <v>375</v>
      </c>
      <c r="E8" s="417" t="s">
        <v>10</v>
      </c>
      <c r="F8" s="423" t="s">
        <v>11</v>
      </c>
      <c r="G8" s="410" t="s">
        <v>12</v>
      </c>
      <c r="H8" s="417" t="s">
        <v>13</v>
      </c>
      <c r="I8" s="418" t="s">
        <v>14</v>
      </c>
      <c r="J8" s="419" t="s">
        <v>15</v>
      </c>
      <c r="K8" s="410" t="s">
        <v>16</v>
      </c>
      <c r="L8" s="410" t="s">
        <v>17</v>
      </c>
      <c r="M8" s="419" t="s">
        <v>15</v>
      </c>
      <c r="N8" s="417" t="s">
        <v>18</v>
      </c>
      <c r="O8" s="414" t="s">
        <v>19</v>
      </c>
      <c r="P8" s="409" t="s">
        <v>20</v>
      </c>
      <c r="Q8" s="410" t="s">
        <v>21</v>
      </c>
      <c r="R8" s="409" t="s">
        <v>22</v>
      </c>
      <c r="S8" s="409"/>
      <c r="T8" s="409"/>
      <c r="U8" s="409"/>
      <c r="V8" s="409"/>
      <c r="W8" s="409"/>
      <c r="X8" s="413" t="s">
        <v>291</v>
      </c>
      <c r="Y8" s="414" t="s">
        <v>252</v>
      </c>
      <c r="Z8" s="414" t="s">
        <v>15</v>
      </c>
      <c r="AA8" s="146"/>
      <c r="AB8" s="146"/>
      <c r="AC8" s="414" t="s">
        <v>23</v>
      </c>
      <c r="AD8" s="414" t="s">
        <v>15</v>
      </c>
      <c r="AE8" s="146"/>
      <c r="AF8" s="146"/>
      <c r="AG8" s="413" t="s">
        <v>24</v>
      </c>
      <c r="AH8" s="414" t="s">
        <v>25</v>
      </c>
      <c r="AI8" s="409" t="s">
        <v>7</v>
      </c>
      <c r="AJ8" s="409" t="s">
        <v>26</v>
      </c>
      <c r="AK8" s="409" t="s">
        <v>27</v>
      </c>
      <c r="AL8" s="409" t="s">
        <v>28</v>
      </c>
      <c r="AM8" s="411" t="s">
        <v>29</v>
      </c>
      <c r="AN8" s="411" t="s">
        <v>30</v>
      </c>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c r="FX8" s="155"/>
      <c r="FY8" s="155"/>
      <c r="FZ8" s="155"/>
      <c r="GA8" s="155"/>
      <c r="GB8" s="155"/>
      <c r="GC8" s="155"/>
      <c r="GD8" s="155"/>
      <c r="GE8" s="155"/>
      <c r="GF8" s="155"/>
      <c r="GG8" s="155"/>
      <c r="GH8" s="155"/>
      <c r="GI8" s="155"/>
      <c r="GJ8" s="155"/>
      <c r="GK8" s="155"/>
      <c r="GL8" s="155"/>
      <c r="GM8" s="155"/>
      <c r="GN8" s="155"/>
      <c r="GO8" s="155"/>
      <c r="GP8" s="155"/>
      <c r="GQ8" s="155"/>
      <c r="GR8" s="155"/>
      <c r="GS8" s="155"/>
      <c r="GT8" s="155"/>
      <c r="GU8" s="155"/>
      <c r="GV8" s="155"/>
      <c r="GW8" s="155"/>
      <c r="GX8" s="155"/>
      <c r="GY8" s="155"/>
      <c r="GZ8" s="155"/>
      <c r="HA8" s="155"/>
      <c r="HB8" s="155"/>
      <c r="HC8" s="155"/>
      <c r="HD8" s="155"/>
      <c r="HE8" s="155"/>
      <c r="HF8" s="155"/>
      <c r="HG8" s="155"/>
      <c r="HH8" s="155"/>
      <c r="HI8" s="155"/>
      <c r="HJ8" s="155"/>
      <c r="HK8" s="155"/>
      <c r="HL8" s="155"/>
      <c r="HM8" s="155"/>
      <c r="HN8" s="155"/>
      <c r="HO8" s="155"/>
      <c r="HP8" s="155"/>
      <c r="HQ8" s="155"/>
      <c r="HR8" s="155"/>
      <c r="HS8" s="155"/>
      <c r="HT8" s="155"/>
      <c r="HU8" s="155"/>
      <c r="HV8" s="155"/>
      <c r="HW8" s="155"/>
      <c r="HX8" s="155"/>
      <c r="HY8" s="155"/>
      <c r="HZ8" s="155"/>
      <c r="IA8" s="155"/>
      <c r="IB8" s="155"/>
      <c r="IC8" s="155"/>
      <c r="ID8" s="155"/>
      <c r="IE8" s="155"/>
      <c r="IF8" s="155"/>
      <c r="IG8" s="155"/>
      <c r="IH8" s="155"/>
      <c r="II8" s="155"/>
      <c r="IJ8" s="155"/>
      <c r="IK8" s="155"/>
      <c r="IL8" s="155"/>
      <c r="IM8" s="155"/>
      <c r="IN8" s="155"/>
      <c r="IO8" s="155"/>
      <c r="IP8" s="155"/>
      <c r="IQ8" s="155"/>
      <c r="IR8" s="155"/>
      <c r="IS8" s="155"/>
      <c r="IT8" s="155"/>
      <c r="IU8" s="155"/>
      <c r="IV8" s="155"/>
      <c r="IW8" s="155"/>
      <c r="IX8" s="155"/>
      <c r="IY8" s="155"/>
      <c r="IZ8" s="155"/>
      <c r="JA8" s="155"/>
      <c r="JB8" s="155"/>
      <c r="JC8" s="155"/>
      <c r="JD8" s="155"/>
      <c r="JE8" s="155"/>
      <c r="JF8" s="155"/>
      <c r="JG8" s="155"/>
      <c r="JH8" s="155"/>
      <c r="JI8" s="155"/>
      <c r="JJ8" s="155"/>
      <c r="JK8" s="155"/>
      <c r="JL8" s="155"/>
      <c r="JM8" s="155"/>
      <c r="JN8" s="155"/>
      <c r="JO8" s="155"/>
      <c r="JP8" s="155"/>
      <c r="JQ8" s="155"/>
      <c r="JR8" s="155"/>
      <c r="JS8" s="155"/>
      <c r="JT8" s="155"/>
      <c r="JU8" s="155"/>
      <c r="JV8" s="155"/>
      <c r="JW8" s="155"/>
      <c r="JX8" s="155"/>
      <c r="JY8" s="155"/>
      <c r="JZ8" s="155"/>
      <c r="KA8" s="155"/>
      <c r="KB8" s="155"/>
      <c r="KC8" s="155"/>
      <c r="KD8" s="155"/>
      <c r="KE8" s="155"/>
      <c r="KF8" s="155"/>
      <c r="KG8" s="155"/>
      <c r="KH8" s="155"/>
      <c r="KI8" s="155"/>
      <c r="KJ8" s="155"/>
      <c r="KK8" s="155"/>
      <c r="KL8" s="155"/>
    </row>
    <row r="9" spans="1:298" s="158" customFormat="1" ht="94.5" customHeight="1" thickBot="1">
      <c r="A9" s="421"/>
      <c r="B9" s="381"/>
      <c r="C9" s="380"/>
      <c r="D9" s="410"/>
      <c r="E9" s="410"/>
      <c r="F9" s="380"/>
      <c r="G9" s="418"/>
      <c r="H9" s="410"/>
      <c r="I9" s="418"/>
      <c r="J9" s="419"/>
      <c r="K9" s="418"/>
      <c r="L9" s="418"/>
      <c r="M9" s="419"/>
      <c r="N9" s="410"/>
      <c r="O9" s="415"/>
      <c r="P9" s="410"/>
      <c r="Q9" s="418"/>
      <c r="R9" s="138" t="s">
        <v>31</v>
      </c>
      <c r="S9" s="138" t="s">
        <v>32</v>
      </c>
      <c r="T9" s="138" t="s">
        <v>33</v>
      </c>
      <c r="U9" s="138" t="s">
        <v>34</v>
      </c>
      <c r="V9" s="138" t="s">
        <v>35</v>
      </c>
      <c r="W9" s="138" t="s">
        <v>36</v>
      </c>
      <c r="X9" s="414"/>
      <c r="Y9" s="416"/>
      <c r="Z9" s="416"/>
      <c r="AA9" s="151" t="s">
        <v>280</v>
      </c>
      <c r="AB9" s="151" t="s">
        <v>15</v>
      </c>
      <c r="AC9" s="416"/>
      <c r="AD9" s="416"/>
      <c r="AE9" s="148" t="s">
        <v>23</v>
      </c>
      <c r="AF9" s="148" t="s">
        <v>15</v>
      </c>
      <c r="AG9" s="414"/>
      <c r="AH9" s="415"/>
      <c r="AI9" s="410"/>
      <c r="AJ9" s="410"/>
      <c r="AK9" s="410"/>
      <c r="AL9" s="410"/>
      <c r="AM9" s="412"/>
      <c r="AN9" s="412"/>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c r="EC9" s="157"/>
      <c r="ED9" s="157"/>
      <c r="EE9" s="157"/>
      <c r="EF9" s="157"/>
      <c r="EG9" s="157"/>
      <c r="EH9" s="157"/>
      <c r="EI9" s="157"/>
      <c r="EJ9" s="157"/>
      <c r="EK9" s="157"/>
      <c r="EL9" s="157"/>
      <c r="EM9" s="157"/>
      <c r="EN9" s="157"/>
      <c r="EO9" s="157"/>
      <c r="EP9" s="157"/>
      <c r="EQ9" s="157"/>
      <c r="ER9" s="157"/>
      <c r="ES9" s="157"/>
      <c r="ET9" s="157"/>
      <c r="EU9" s="157"/>
      <c r="EV9" s="157"/>
      <c r="EW9" s="157"/>
      <c r="EX9" s="157"/>
      <c r="EY9" s="157"/>
      <c r="EZ9" s="157"/>
      <c r="FA9" s="157"/>
      <c r="FB9" s="157"/>
      <c r="FC9" s="157"/>
      <c r="FD9" s="157"/>
      <c r="FE9" s="157"/>
      <c r="FF9" s="157"/>
      <c r="FG9" s="157"/>
      <c r="FH9" s="157"/>
      <c r="FI9" s="157"/>
      <c r="FJ9" s="157"/>
      <c r="FK9" s="157"/>
      <c r="FL9" s="157"/>
      <c r="FM9" s="157"/>
      <c r="FN9" s="157"/>
      <c r="FO9" s="157"/>
      <c r="FP9" s="157"/>
      <c r="FQ9" s="157"/>
      <c r="FR9" s="157"/>
      <c r="FS9" s="157"/>
      <c r="FT9" s="157"/>
      <c r="FU9" s="157"/>
      <c r="FV9" s="157"/>
      <c r="FW9" s="157"/>
      <c r="FX9" s="157"/>
      <c r="FY9" s="157"/>
      <c r="FZ9" s="157"/>
      <c r="GA9" s="157"/>
      <c r="GB9" s="157"/>
      <c r="GC9" s="157"/>
      <c r="GD9" s="157"/>
      <c r="GE9" s="157"/>
      <c r="GF9" s="157"/>
      <c r="GG9" s="157"/>
      <c r="GH9" s="157"/>
      <c r="GI9" s="157"/>
      <c r="GJ9" s="157"/>
      <c r="GK9" s="157"/>
      <c r="GL9" s="157"/>
      <c r="GM9" s="157"/>
      <c r="GN9" s="157"/>
      <c r="GO9" s="157"/>
      <c r="GP9" s="157"/>
      <c r="GQ9" s="157"/>
      <c r="GR9" s="157"/>
      <c r="GS9" s="157"/>
      <c r="GT9" s="157"/>
      <c r="GU9" s="157"/>
      <c r="GV9" s="157"/>
      <c r="GW9" s="157"/>
      <c r="GX9" s="157"/>
      <c r="GY9" s="157"/>
      <c r="GZ9" s="157"/>
      <c r="HA9" s="157"/>
      <c r="HB9" s="157"/>
      <c r="HC9" s="157"/>
      <c r="HD9" s="157"/>
      <c r="HE9" s="157"/>
      <c r="HF9" s="157"/>
      <c r="HG9" s="157"/>
      <c r="HH9" s="157"/>
      <c r="HI9" s="157"/>
      <c r="HJ9" s="157"/>
      <c r="HK9" s="157"/>
      <c r="HL9" s="157"/>
      <c r="HM9" s="157"/>
      <c r="HN9" s="157"/>
      <c r="HO9" s="157"/>
      <c r="HP9" s="157"/>
      <c r="HQ9" s="157"/>
      <c r="HR9" s="157"/>
      <c r="HS9" s="157"/>
      <c r="HT9" s="157"/>
      <c r="HU9" s="157"/>
      <c r="HV9" s="157"/>
      <c r="HW9" s="157"/>
      <c r="HX9" s="157"/>
      <c r="HY9" s="157"/>
      <c r="HZ9" s="157"/>
      <c r="IA9" s="157"/>
      <c r="IB9" s="157"/>
      <c r="IC9" s="157"/>
      <c r="ID9" s="157"/>
      <c r="IE9" s="157"/>
      <c r="IF9" s="157"/>
      <c r="IG9" s="157"/>
      <c r="IH9" s="157"/>
      <c r="II9" s="157"/>
      <c r="IJ9" s="157"/>
      <c r="IK9" s="157"/>
      <c r="IL9" s="157"/>
      <c r="IM9" s="157"/>
      <c r="IN9" s="157"/>
      <c r="IO9" s="157"/>
      <c r="IP9" s="157"/>
      <c r="IQ9" s="157"/>
      <c r="IR9" s="157"/>
      <c r="IS9" s="157"/>
      <c r="IT9" s="157"/>
      <c r="IU9" s="157"/>
      <c r="IV9" s="157"/>
      <c r="IW9" s="157"/>
      <c r="IX9" s="157"/>
      <c r="IY9" s="157"/>
      <c r="IZ9" s="157"/>
      <c r="JA9" s="157"/>
      <c r="JB9" s="157"/>
      <c r="JC9" s="157"/>
      <c r="JD9" s="157"/>
      <c r="JE9" s="157"/>
      <c r="JF9" s="157"/>
      <c r="JG9" s="157"/>
      <c r="JH9" s="157"/>
      <c r="JI9" s="157"/>
      <c r="JJ9" s="157"/>
      <c r="JK9" s="157"/>
      <c r="JL9" s="157"/>
      <c r="JM9" s="157"/>
      <c r="JN9" s="157"/>
      <c r="JO9" s="157"/>
      <c r="JP9" s="157"/>
      <c r="JQ9" s="157"/>
      <c r="JR9" s="157"/>
      <c r="JS9" s="157"/>
      <c r="JT9" s="157"/>
      <c r="JU9" s="157"/>
      <c r="JV9" s="157"/>
      <c r="JW9" s="157"/>
      <c r="JX9" s="157"/>
      <c r="JY9" s="157"/>
      <c r="JZ9" s="157"/>
      <c r="KA9" s="157"/>
      <c r="KB9" s="157"/>
      <c r="KC9" s="157"/>
      <c r="KD9" s="157"/>
      <c r="KE9" s="157"/>
      <c r="KF9" s="157"/>
      <c r="KG9" s="157"/>
      <c r="KH9" s="157"/>
      <c r="KI9" s="157"/>
      <c r="KJ9" s="157"/>
      <c r="KK9" s="157"/>
      <c r="KL9" s="157"/>
    </row>
    <row r="10" spans="1:298" ht="126" customHeight="1">
      <c r="A10" s="393">
        <v>1</v>
      </c>
      <c r="B10" s="371" t="s">
        <v>525</v>
      </c>
      <c r="C10" s="393" t="s">
        <v>311</v>
      </c>
      <c r="D10" s="371" t="s">
        <v>627</v>
      </c>
      <c r="E10" s="393" t="s">
        <v>611</v>
      </c>
      <c r="F10" s="393" t="s">
        <v>612</v>
      </c>
      <c r="G10" s="393" t="s">
        <v>41</v>
      </c>
      <c r="H10" s="393">
        <v>2</v>
      </c>
      <c r="I10" s="394" t="str">
        <f>IF(H10&lt;=2,'Tabla probabilidad'!$B$5,IF(H10&lt;=24,'Tabla probabilidad'!$B$6,IF(H10&lt;=500,'Tabla probabilidad'!$B$7,IF(H10&lt;=5000,'Tabla probabilidad'!$B$8,IF(H10&gt;5000,'Tabla probabilidad'!$B$9)))))</f>
        <v>Muy Baja</v>
      </c>
      <c r="J10" s="407">
        <f>IF(H10&lt;=2,'Tabla probabilidad'!$D$5,IF(H10&lt;=24,'Tabla probabilidad'!$D$6,IF(H10&lt;=500,'Tabla probabilidad'!$D$7,IF(H10&lt;=5000,'Tabla probabilidad'!$D$8,IF(H10&gt;5000,'Tabla probabilidad'!$D$9)))))</f>
        <v>0.2</v>
      </c>
      <c r="K10" s="408" t="s">
        <v>316</v>
      </c>
      <c r="L10" s="38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8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88" t="str">
        <f>VLOOKUP((I10&amp;L10),Hoja1!$B$4:$C$28,2,0)</f>
        <v>Bajo</v>
      </c>
      <c r="O10" s="250">
        <v>1</v>
      </c>
      <c r="P10" s="248" t="s">
        <v>629</v>
      </c>
      <c r="Q10" s="250" t="str">
        <f t="shared" ref="Q10:Q33" si="0">IF(R10="Preventivo","Probabilidad",IF(R10="Detectivo","Probabilidad", IF(R10="Correctivo","Impacto")))</f>
        <v>Probabilidad</v>
      </c>
      <c r="R10" s="250" t="s">
        <v>52</v>
      </c>
      <c r="S10" s="250" t="s">
        <v>57</v>
      </c>
      <c r="T10" s="251">
        <f>VLOOKUP(R10&amp;S10,Hoja1!$Q$4:$R$9,2,0)</f>
        <v>0.45</v>
      </c>
      <c r="U10" s="250" t="s">
        <v>59</v>
      </c>
      <c r="V10" s="250" t="s">
        <v>62</v>
      </c>
      <c r="W10" s="250" t="s">
        <v>65</v>
      </c>
      <c r="X10" s="147">
        <f>IF(Q10="Probabilidad",($J$10*T10),IF(Q10="Impacto"," "))</f>
        <v>9.0000000000000011E-2</v>
      </c>
      <c r="Y10" s="147" t="str">
        <f>IF(Z10&lt;=20%,'Tabla probabilidad'!$B$5,IF(Z10&lt;=40%,'Tabla probabilidad'!$B$6,IF(Z10&lt;=60%,'Tabla probabilidad'!$B$7,IF(Z10&lt;=80%,'Tabla probabilidad'!$B$8,IF(Z10&lt;=100%,'Tabla probabilidad'!$B$9)))))</f>
        <v>Muy Baja</v>
      </c>
      <c r="Z10" s="147">
        <f>IF(R10="Preventivo",(J10-(J10*T10)),IF(R10="Detectivo",(J10-(J10*T10)),IF(R10="Correctivo",(J10))))</f>
        <v>0.11</v>
      </c>
      <c r="AA10" s="382" t="str">
        <f>IF(AB10&lt;=20%,'Tabla probabilidad'!$B$5,IF(AB10&lt;=40%,'Tabla probabilidad'!$B$6,IF(AB10&lt;=60%,'Tabla probabilidad'!$B$7,IF(AB10&lt;=80%,'Tabla probabilidad'!$B$8,IF(AB10&lt;=100%,'Tabla probabilidad'!$B$9)))))</f>
        <v>Muy Baja</v>
      </c>
      <c r="AB10" s="382">
        <f>AVERAGE(Z10:Z13)</f>
        <v>0.11</v>
      </c>
      <c r="AC10" s="147" t="str">
        <f t="shared" ref="AC10:AC33" si="1">IF(AD10&lt;=20%,"Leve",IF(AD10&lt;=40%,"Menor",IF(AD10&lt;=60%,"Moderado",IF(AD10&lt;=80%,"Mayor",IF(AD10&lt;=100%,"Catastrófico")))))</f>
        <v>Leve</v>
      </c>
      <c r="AD10" s="147">
        <f>IF(Q10="Probabilidad",(($M$10-0)),IF(Q10="Impacto",($M$10-($M$10*T10))))</f>
        <v>0.2</v>
      </c>
      <c r="AE10" s="382" t="str">
        <f>IF(AF10&lt;=20%,"Leve",IF(AF10&lt;=40%,"Menor",IF(AF10&lt;=60%,"Moderado",IF(AF10&lt;=80%,"Mayor",IF(AF10&lt;=100%,"Catastrófico")))))</f>
        <v>Leve</v>
      </c>
      <c r="AF10" s="382">
        <f>AVERAGE(AD10:AD13)</f>
        <v>0.2</v>
      </c>
      <c r="AG10" s="377" t="str">
        <f>VLOOKUP(AA10&amp;AE10,Hoja1!$B$4:$C$28,2,0)</f>
        <v>Bajo</v>
      </c>
      <c r="AH10" s="377" t="s">
        <v>294</v>
      </c>
      <c r="AI10" s="377" t="s">
        <v>624</v>
      </c>
      <c r="AJ10" s="377" t="s">
        <v>625</v>
      </c>
      <c r="AK10" s="404">
        <v>44470</v>
      </c>
      <c r="AL10" s="404">
        <v>44652</v>
      </c>
      <c r="AM10" s="405">
        <v>44652</v>
      </c>
      <c r="AN10" s="388" t="s">
        <v>176</v>
      </c>
    </row>
    <row r="11" spans="1:298" ht="92.25" customHeight="1">
      <c r="A11" s="393"/>
      <c r="B11" s="372"/>
      <c r="C11" s="393"/>
      <c r="D11" s="372"/>
      <c r="E11" s="393"/>
      <c r="F11" s="393"/>
      <c r="G11" s="393"/>
      <c r="H11" s="393"/>
      <c r="I11" s="394"/>
      <c r="J11" s="407"/>
      <c r="K11" s="408"/>
      <c r="L11" s="396"/>
      <c r="M11" s="396"/>
      <c r="N11" s="388"/>
      <c r="O11" s="250">
        <v>2</v>
      </c>
      <c r="P11" s="252" t="s">
        <v>526</v>
      </c>
      <c r="Q11" s="250" t="str">
        <f t="shared" si="0"/>
        <v>Probabilidad</v>
      </c>
      <c r="R11" s="250" t="s">
        <v>52</v>
      </c>
      <c r="S11" s="250" t="s">
        <v>57</v>
      </c>
      <c r="T11" s="251">
        <f>VLOOKUP(R11&amp;S11,Hoja1!$Q$4:$R$9,2,0)</f>
        <v>0.45</v>
      </c>
      <c r="U11" s="250" t="s">
        <v>59</v>
      </c>
      <c r="V11" s="250" t="s">
        <v>62</v>
      </c>
      <c r="W11" s="250" t="s">
        <v>65</v>
      </c>
      <c r="X11" s="147">
        <f>IF(Q11="Probabilidad",($J$10*T11),IF(Q11="Impacto"," "))</f>
        <v>9.0000000000000011E-2</v>
      </c>
      <c r="Y11" s="147" t="str">
        <f>IF(Z11&lt;=20%,'Tabla probabilidad'!$B$5,IF(Z11&lt;=40%,'Tabla probabilidad'!$B$6,IF(Z11&lt;=60%,'Tabla probabilidad'!$B$7,IF(Z11&lt;=80%,'Tabla probabilidad'!$B$8,IF(Z11&lt;=100%,'Tabla probabilidad'!$B$9)))))</f>
        <v>Muy Baja</v>
      </c>
      <c r="Z11" s="147">
        <f>IF(R11="Preventivo",(J10-(J10*T11)),IF(R11="Detectivo",(J10-(J10*T11)),IF(R11="Correctivo",(J10))))</f>
        <v>0.11</v>
      </c>
      <c r="AA11" s="383"/>
      <c r="AB11" s="383"/>
      <c r="AC11" s="147" t="str">
        <f t="shared" si="1"/>
        <v>Leve</v>
      </c>
      <c r="AD11" s="147">
        <f>IF(Q11="Probabilidad",(($M$10-0)),IF(Q11="Impacto",($M$10-($M$10*T11))))</f>
        <v>0.2</v>
      </c>
      <c r="AE11" s="383"/>
      <c r="AF11" s="383"/>
      <c r="AG11" s="378"/>
      <c r="AH11" s="378"/>
      <c r="AI11" s="378"/>
      <c r="AJ11" s="378"/>
      <c r="AK11" s="378"/>
      <c r="AL11" s="378"/>
      <c r="AM11" s="401"/>
      <c r="AN11" s="388"/>
    </row>
    <row r="12" spans="1:298" ht="69.75" customHeight="1">
      <c r="A12" s="393"/>
      <c r="B12" s="372"/>
      <c r="C12" s="393"/>
      <c r="D12" s="372"/>
      <c r="E12" s="393"/>
      <c r="F12" s="393"/>
      <c r="G12" s="393"/>
      <c r="H12" s="393"/>
      <c r="I12" s="394"/>
      <c r="J12" s="407"/>
      <c r="K12" s="408"/>
      <c r="L12" s="396"/>
      <c r="M12" s="396"/>
      <c r="N12" s="388"/>
      <c r="O12" s="250"/>
      <c r="P12" s="252"/>
      <c r="Q12" s="250"/>
      <c r="R12" s="250"/>
      <c r="S12" s="250"/>
      <c r="T12" s="251"/>
      <c r="U12" s="250"/>
      <c r="V12" s="250"/>
      <c r="W12" s="250"/>
      <c r="X12" s="147"/>
      <c r="Y12" s="147"/>
      <c r="Z12" s="147"/>
      <c r="AA12" s="383"/>
      <c r="AB12" s="383"/>
      <c r="AC12" s="147"/>
      <c r="AD12" s="147"/>
      <c r="AE12" s="383"/>
      <c r="AF12" s="383"/>
      <c r="AG12" s="378"/>
      <c r="AH12" s="378"/>
      <c r="AI12" s="378"/>
      <c r="AJ12" s="378"/>
      <c r="AK12" s="378"/>
      <c r="AL12" s="378"/>
      <c r="AM12" s="401"/>
      <c r="AN12" s="388"/>
    </row>
    <row r="13" spans="1:298" ht="116.25" customHeight="1" thickBot="1">
      <c r="A13" s="393"/>
      <c r="B13" s="372"/>
      <c r="C13" s="393"/>
      <c r="D13" s="406"/>
      <c r="E13" s="393"/>
      <c r="F13" s="393"/>
      <c r="G13" s="393"/>
      <c r="H13" s="393"/>
      <c r="I13" s="394"/>
      <c r="J13" s="407"/>
      <c r="K13" s="408"/>
      <c r="L13" s="396"/>
      <c r="M13" s="396"/>
      <c r="N13" s="388"/>
      <c r="O13" s="250"/>
      <c r="P13" s="253"/>
      <c r="Q13" s="250"/>
      <c r="R13" s="250"/>
      <c r="S13" s="250"/>
      <c r="T13" s="251"/>
      <c r="U13" s="250"/>
      <c r="V13" s="250"/>
      <c r="W13" s="250"/>
      <c r="X13" s="147"/>
      <c r="Y13" s="147"/>
      <c r="Z13" s="147"/>
      <c r="AA13" s="383"/>
      <c r="AB13" s="383"/>
      <c r="AC13" s="147"/>
      <c r="AD13" s="147"/>
      <c r="AE13" s="383"/>
      <c r="AF13" s="383"/>
      <c r="AG13" s="378"/>
      <c r="AH13" s="378"/>
      <c r="AI13" s="378"/>
      <c r="AJ13" s="378"/>
      <c r="AK13" s="378"/>
      <c r="AL13" s="378"/>
      <c r="AM13" s="401"/>
      <c r="AN13" s="388"/>
    </row>
    <row r="14" spans="1:298" ht="75" customHeight="1">
      <c r="A14" s="393">
        <v>2</v>
      </c>
      <c r="B14" s="371" t="s">
        <v>527</v>
      </c>
      <c r="C14" s="393" t="s">
        <v>298</v>
      </c>
      <c r="D14" s="445" t="s">
        <v>604</v>
      </c>
      <c r="E14" s="371" t="s">
        <v>613</v>
      </c>
      <c r="F14" s="371" t="s">
        <v>528</v>
      </c>
      <c r="G14" s="393" t="s">
        <v>41</v>
      </c>
      <c r="H14" s="371"/>
      <c r="I14" s="394" t="str">
        <f>IF(H14&lt;=2,'Tabla probabilidad'!$B$5,IF(H14&lt;=24,'Tabla probabilidad'!$B$6,IF(H14&lt;=500,'Tabla probabilidad'!$B$7,IF(H14&lt;=5000,'Tabla probabilidad'!$B$8,IF(H14&gt;5000,'Tabla probabilidad'!$B$9)))))</f>
        <v>Muy Baja</v>
      </c>
      <c r="J14" s="395">
        <f>IF(H14&lt;=2,'Tabla probabilidad'!$D$5,IF(H14&lt;=24,'Tabla probabilidad'!$D$6,IF(H14&lt;=500,'Tabla probabilidad'!$D$7,IF(H14&lt;=5000,'Tabla probabilidad'!$D$8,IF(H14&gt;5000,'Tabla probabilidad'!$D$9)))))</f>
        <v>0.2</v>
      </c>
      <c r="K14" s="388" t="s">
        <v>331</v>
      </c>
      <c r="L14" s="388"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Mayor</v>
      </c>
      <c r="M14" s="388"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80%</v>
      </c>
      <c r="N14" s="388" t="str">
        <f>VLOOKUP((I14&amp;L14),Hoja1!$B$4:$C$28,2,0)</f>
        <v xml:space="preserve">Alto </v>
      </c>
      <c r="O14" s="250">
        <v>1</v>
      </c>
      <c r="P14" s="249" t="s">
        <v>529</v>
      </c>
      <c r="Q14" s="250" t="str">
        <f t="shared" si="0"/>
        <v>Probabilidad</v>
      </c>
      <c r="R14" s="250" t="s">
        <v>52</v>
      </c>
      <c r="S14" s="250" t="s">
        <v>57</v>
      </c>
      <c r="T14" s="251">
        <f>VLOOKUP(R14&amp;S14,Hoja1!$Q$4:$R$9,2,0)</f>
        <v>0.45</v>
      </c>
      <c r="U14" s="265" t="s">
        <v>59</v>
      </c>
      <c r="V14" s="265" t="s">
        <v>62</v>
      </c>
      <c r="W14" s="265" t="s">
        <v>65</v>
      </c>
      <c r="X14" s="149">
        <f>IF(Q14="Probabilidad",($J$14*T14),IF(Q14="Impacto"," "))</f>
        <v>9.0000000000000011E-2</v>
      </c>
      <c r="Y14" s="149" t="str">
        <f>IF(Z14&lt;=20%,'Tabla probabilidad'!$B$5,IF(Z14&lt;=40%,'Tabla probabilidad'!$B$6,IF(Z14&lt;=60%,'Tabla probabilidad'!$B$7,IF(Z14&lt;=80%,'Tabla probabilidad'!$B$8,IF(Z14&lt;=100%,'Tabla probabilidad'!$B$9)))))</f>
        <v>Muy Baja</v>
      </c>
      <c r="Z14" s="149">
        <f>IF(R14="Preventivo",(J14-(J14*T14)),IF(R14="Detectivo",(J14-(J14*T14)),IF(R14="Correctivo",(J14))))</f>
        <v>0.11</v>
      </c>
      <c r="AA14" s="382" t="str">
        <f>IF(AB14&lt;=20%,'Tabla probabilidad'!$B$5,IF(AB14&lt;=40%,'Tabla probabilidad'!$B$6,IF(AB14&lt;=60%,'Tabla probabilidad'!$B$7,IF(AB14&lt;=80%,'Tabla probabilidad'!$B$8,IF(AB14&lt;=100%,'Tabla probabilidad'!$B$9)))))</f>
        <v>Muy Baja</v>
      </c>
      <c r="AB14" s="382">
        <f>AVERAGE(Z14:Z18)</f>
        <v>0.10400000000000001</v>
      </c>
      <c r="AC14" s="149" t="str">
        <f t="shared" si="1"/>
        <v>Mayor</v>
      </c>
      <c r="AD14" s="149">
        <f>IF(Q14="Probabilidad",(($M$14-0)),IF(Q14="Impacto",($M$14-($M$14*T14))))</f>
        <v>0.8</v>
      </c>
      <c r="AE14" s="382" t="str">
        <f>IF(AF14&lt;=20%,"Leve",IF(AF14&lt;=40%,"Menor",IF(AF14&lt;=60%,"Moderado",IF(AF14&lt;=80%,"Mayor",IF(AF14&lt;=100%,"Catastrófico")))))</f>
        <v>Mayor</v>
      </c>
      <c r="AF14" s="382">
        <f>AVERAGE(AD14:AD18)</f>
        <v>0.8</v>
      </c>
      <c r="AG14" s="377" t="str">
        <f>VLOOKUP(AA14&amp;AE14,Hoja1!$B$4:$C$28,2,0)</f>
        <v xml:space="preserve">Alto </v>
      </c>
      <c r="AH14" s="377" t="s">
        <v>294</v>
      </c>
      <c r="AI14" s="377"/>
      <c r="AJ14" s="377"/>
      <c r="AK14" s="377"/>
      <c r="AL14" s="377"/>
      <c r="AM14" s="400"/>
      <c r="AN14" s="388"/>
    </row>
    <row r="15" spans="1:298" ht="27.75" customHeight="1">
      <c r="A15" s="393"/>
      <c r="B15" s="372"/>
      <c r="C15" s="393"/>
      <c r="D15" s="446"/>
      <c r="E15" s="372"/>
      <c r="F15" s="372"/>
      <c r="G15" s="393"/>
      <c r="H15" s="372"/>
      <c r="I15" s="394"/>
      <c r="J15" s="395"/>
      <c r="K15" s="388"/>
      <c r="L15" s="396"/>
      <c r="M15" s="396"/>
      <c r="N15" s="388"/>
      <c r="O15" s="250">
        <v>2</v>
      </c>
      <c r="P15" s="249" t="s">
        <v>530</v>
      </c>
      <c r="Q15" s="250" t="str">
        <f t="shared" si="0"/>
        <v>Probabilidad</v>
      </c>
      <c r="R15" s="250" t="s">
        <v>52</v>
      </c>
      <c r="S15" s="250" t="s">
        <v>56</v>
      </c>
      <c r="T15" s="251">
        <f>VLOOKUP(R15&amp;S15,Hoja1!$Q$4:$R$9,2,0)</f>
        <v>0.5</v>
      </c>
      <c r="U15" s="265" t="s">
        <v>59</v>
      </c>
      <c r="V15" s="265" t="s">
        <v>62</v>
      </c>
      <c r="W15" s="265" t="s">
        <v>65</v>
      </c>
      <c r="X15" s="149">
        <f>IF(Q15="Probabilidad",($J$14*T15),IF(Q15="Impacto"," "))</f>
        <v>0.1</v>
      </c>
      <c r="Y15" s="149" t="str">
        <f>IF(Z15&lt;=20%,'Tabla probabilidad'!$B$5,IF(Z15&lt;=40%,'Tabla probabilidad'!$B$6,IF(Z15&lt;=60%,'Tabla probabilidad'!$B$7,IF(Z15&lt;=80%,'Tabla probabilidad'!$B$8,IF(Z15&lt;=100%,'Tabla probabilidad'!$B$9)))))</f>
        <v>Muy Baja</v>
      </c>
      <c r="Z15" s="149">
        <f>IF(R15="Preventivo",(J14-(J14*T15)),IF(R15="Detectivo",(J14-(J14*T15)),IF(R15="Correctivo",(J14))))</f>
        <v>0.1</v>
      </c>
      <c r="AA15" s="383"/>
      <c r="AB15" s="383"/>
      <c r="AC15" s="149" t="str">
        <f t="shared" si="1"/>
        <v>Mayor</v>
      </c>
      <c r="AD15" s="149">
        <f t="shared" ref="AD15:AD18" si="2">IF(Q15="Probabilidad",(($M$14-0)),IF(Q15="Impacto",($M$14-($M$14*T15))))</f>
        <v>0.8</v>
      </c>
      <c r="AE15" s="383"/>
      <c r="AF15" s="383"/>
      <c r="AG15" s="378"/>
      <c r="AH15" s="378"/>
      <c r="AI15" s="378"/>
      <c r="AJ15" s="378"/>
      <c r="AK15" s="378"/>
      <c r="AL15" s="378"/>
      <c r="AM15" s="401"/>
      <c r="AN15" s="388"/>
    </row>
    <row r="16" spans="1:298" ht="49.5" customHeight="1">
      <c r="A16" s="393"/>
      <c r="B16" s="372"/>
      <c r="C16" s="393"/>
      <c r="D16" s="446"/>
      <c r="E16" s="372"/>
      <c r="F16" s="372"/>
      <c r="G16" s="393"/>
      <c r="H16" s="372"/>
      <c r="I16" s="394"/>
      <c r="J16" s="395"/>
      <c r="K16" s="388"/>
      <c r="L16" s="396"/>
      <c r="M16" s="396"/>
      <c r="N16" s="388"/>
      <c r="O16" s="250">
        <v>3</v>
      </c>
      <c r="P16" s="249" t="s">
        <v>531</v>
      </c>
      <c r="Q16" s="250" t="str">
        <f t="shared" si="0"/>
        <v>Probabilidad</v>
      </c>
      <c r="R16" s="250" t="s">
        <v>52</v>
      </c>
      <c r="S16" s="250" t="s">
        <v>57</v>
      </c>
      <c r="T16" s="251">
        <f>VLOOKUP(R16&amp;S16,Hoja1!$Q$4:$R$9,2,0)</f>
        <v>0.45</v>
      </c>
      <c r="U16" s="265" t="s">
        <v>59</v>
      </c>
      <c r="V16" s="265" t="s">
        <v>62</v>
      </c>
      <c r="W16" s="265" t="s">
        <v>65</v>
      </c>
      <c r="X16" s="160">
        <f t="shared" ref="X16:X18" si="3">IF(Q16="Probabilidad",($J$14*T16),IF(Q16="Impacto"," "))</f>
        <v>9.0000000000000011E-2</v>
      </c>
      <c r="Y16" s="149" t="str">
        <f>IF(Z16&lt;=20%,'Tabla probabilidad'!$B$5,IF(Z16&lt;=40%,'Tabla probabilidad'!$B$6,IF(Z16&lt;=60%,'Tabla probabilidad'!$B$7,IF(Z16&lt;=80%,'Tabla probabilidad'!$B$8,IF(Z16&lt;=100%,'Tabla probabilidad'!$B$9)))))</f>
        <v>Muy Baja</v>
      </c>
      <c r="Z16" s="149">
        <f>IF(R16="Preventivo",(J14-(J14*T16)),IF(R16="Detectivo",(J14-(J14*T16)),IF(R16="Correctivo",(J14))))</f>
        <v>0.11</v>
      </c>
      <c r="AA16" s="383"/>
      <c r="AB16" s="383"/>
      <c r="AC16" s="149" t="str">
        <f t="shared" si="1"/>
        <v>Mayor</v>
      </c>
      <c r="AD16" s="149">
        <f t="shared" si="2"/>
        <v>0.8</v>
      </c>
      <c r="AE16" s="383"/>
      <c r="AF16" s="383"/>
      <c r="AG16" s="378"/>
      <c r="AH16" s="378"/>
      <c r="AI16" s="378"/>
      <c r="AJ16" s="378"/>
      <c r="AK16" s="378"/>
      <c r="AL16" s="378"/>
      <c r="AM16" s="401"/>
      <c r="AN16" s="388"/>
    </row>
    <row r="17" spans="1:40" ht="35.450000000000003" customHeight="1">
      <c r="A17" s="393"/>
      <c r="B17" s="372"/>
      <c r="C17" s="393"/>
      <c r="D17" s="446"/>
      <c r="E17" s="372"/>
      <c r="F17" s="372"/>
      <c r="G17" s="393"/>
      <c r="H17" s="372"/>
      <c r="I17" s="394"/>
      <c r="J17" s="395"/>
      <c r="K17" s="388"/>
      <c r="L17" s="396"/>
      <c r="M17" s="396"/>
      <c r="N17" s="388"/>
      <c r="O17" s="250">
        <v>4</v>
      </c>
      <c r="P17" s="249" t="s">
        <v>532</v>
      </c>
      <c r="Q17" s="250" t="str">
        <f t="shared" si="0"/>
        <v>Probabilidad</v>
      </c>
      <c r="R17" s="250" t="s">
        <v>52</v>
      </c>
      <c r="S17" s="250" t="s">
        <v>56</v>
      </c>
      <c r="T17" s="251">
        <f>VLOOKUP(R17&amp;S17,Hoja1!$Q$4:$R$9,2,0)</f>
        <v>0.5</v>
      </c>
      <c r="U17" s="265" t="s">
        <v>59</v>
      </c>
      <c r="V17" s="265" t="s">
        <v>62</v>
      </c>
      <c r="W17" s="265" t="s">
        <v>65</v>
      </c>
      <c r="X17" s="160">
        <f t="shared" si="3"/>
        <v>0.1</v>
      </c>
      <c r="Y17" s="149" t="str">
        <f>IF(Z17&lt;=20%,'Tabla probabilidad'!$B$5,IF(Z17&lt;=40%,'Tabla probabilidad'!$B$6,IF(Z17&lt;=60%,'Tabla probabilidad'!$B$7,IF(Z17&lt;=80%,'Tabla probabilidad'!$B$8,IF(Z17&lt;=100%,'Tabla probabilidad'!$B$9)))))</f>
        <v>Muy Baja</v>
      </c>
      <c r="Z17" s="149">
        <f>IF(R17="Preventivo",(J14-(J14*T17)),IF(R17="Detectivo",(J14-(J14*T17)),IF(R17="Correctivo",(J14))))</f>
        <v>0.1</v>
      </c>
      <c r="AA17" s="383"/>
      <c r="AB17" s="383"/>
      <c r="AC17" s="149" t="str">
        <f t="shared" si="1"/>
        <v>Mayor</v>
      </c>
      <c r="AD17" s="149">
        <f t="shared" si="2"/>
        <v>0.8</v>
      </c>
      <c r="AE17" s="383"/>
      <c r="AF17" s="383"/>
      <c r="AG17" s="378"/>
      <c r="AH17" s="378"/>
      <c r="AI17" s="378"/>
      <c r="AJ17" s="378"/>
      <c r="AK17" s="378"/>
      <c r="AL17" s="378"/>
      <c r="AM17" s="401"/>
      <c r="AN17" s="388"/>
    </row>
    <row r="18" spans="1:40" ht="31.15" customHeight="1">
      <c r="A18" s="393"/>
      <c r="B18" s="373"/>
      <c r="C18" s="393"/>
      <c r="D18" s="447"/>
      <c r="E18" s="373"/>
      <c r="F18" s="373"/>
      <c r="G18" s="393"/>
      <c r="H18" s="373"/>
      <c r="I18" s="394"/>
      <c r="J18" s="395"/>
      <c r="K18" s="388"/>
      <c r="L18" s="396"/>
      <c r="M18" s="396"/>
      <c r="N18" s="388"/>
      <c r="O18" s="250">
        <v>5</v>
      </c>
      <c r="P18" s="249" t="s">
        <v>533</v>
      </c>
      <c r="Q18" s="250" t="str">
        <f t="shared" si="0"/>
        <v>Probabilidad</v>
      </c>
      <c r="R18" s="250" t="s">
        <v>52</v>
      </c>
      <c r="S18" s="250" t="s">
        <v>56</v>
      </c>
      <c r="T18" s="251">
        <f>VLOOKUP(R18&amp;S18,Hoja1!$Q$4:$R$9,2,0)</f>
        <v>0.5</v>
      </c>
      <c r="U18" s="265" t="s">
        <v>59</v>
      </c>
      <c r="V18" s="265" t="s">
        <v>62</v>
      </c>
      <c r="W18" s="265" t="s">
        <v>65</v>
      </c>
      <c r="X18" s="160">
        <f t="shared" si="3"/>
        <v>0.1</v>
      </c>
      <c r="Y18" s="149" t="str">
        <f>IF(Z18&lt;=20%,'Tabla probabilidad'!$B$5,IF(Z18&lt;=40%,'Tabla probabilidad'!$B$6,IF(Z18&lt;=60%,'Tabla probabilidad'!$B$7,IF(Z18&lt;=80%,'Tabla probabilidad'!$B$8,IF(Z18&lt;=100%,'Tabla probabilidad'!$B$9)))))</f>
        <v>Muy Baja</v>
      </c>
      <c r="Z18" s="149">
        <f>IF(R18="Preventivo",(J14-(J14*T18)),IF(R18="Detectivo",(J14-(J14*T18)),IF(R18="Correctivo",(J14))))</f>
        <v>0.1</v>
      </c>
      <c r="AA18" s="384"/>
      <c r="AB18" s="384"/>
      <c r="AC18" s="149" t="str">
        <f t="shared" si="1"/>
        <v>Mayor</v>
      </c>
      <c r="AD18" s="149">
        <f t="shared" si="2"/>
        <v>0.8</v>
      </c>
      <c r="AE18" s="384"/>
      <c r="AF18" s="384"/>
      <c r="AG18" s="379"/>
      <c r="AH18" s="379"/>
      <c r="AI18" s="379"/>
      <c r="AJ18" s="379"/>
      <c r="AK18" s="379"/>
      <c r="AL18" s="379"/>
      <c r="AM18" s="402"/>
      <c r="AN18" s="388"/>
    </row>
    <row r="19" spans="1:40" ht="66.75" customHeight="1">
      <c r="A19" s="393">
        <v>3</v>
      </c>
      <c r="B19" s="371" t="s">
        <v>534</v>
      </c>
      <c r="C19" s="393" t="s">
        <v>311</v>
      </c>
      <c r="D19" s="397" t="s">
        <v>605</v>
      </c>
      <c r="E19" s="393" t="s">
        <v>613</v>
      </c>
      <c r="F19" s="393" t="s">
        <v>535</v>
      </c>
      <c r="G19" s="393" t="s">
        <v>41</v>
      </c>
      <c r="H19" s="393"/>
      <c r="I19" s="394" t="str">
        <f>IF(H19&lt;=2,'Tabla probabilidad'!$B$5,IF(H19&lt;=24,'Tabla probabilidad'!$B$6,IF(H19&lt;=500,'Tabla probabilidad'!$B$7,IF(H19&lt;=5000,'Tabla probabilidad'!$B$8,IF(H19&gt;5000,'Tabla probabilidad'!$B$9)))))</f>
        <v>Muy Baja</v>
      </c>
      <c r="J19" s="395">
        <f>IF(H19&lt;=2,'Tabla probabilidad'!$D$5,IF(H19&lt;=24,'Tabla probabilidad'!$D$6,IF(H19&lt;=500,'Tabla probabilidad'!$D$7,IF(H19&lt;=5000,'Tabla probabilidad'!$D$8,IF(H19&gt;5000,'Tabla probabilidad'!$D$9)))))</f>
        <v>0.2</v>
      </c>
      <c r="K19" s="388" t="s">
        <v>47</v>
      </c>
      <c r="L19" s="388" t="str">
        <f>IF(K19="El riesgo afecta la imagen de alguna área de la organización","Leve",IF(K19="El riesgo afecta la imagen de la entidad internamente, de conocimiento general, nivel interno, alta dirección, contratista y/o de provedores","Menor",IF(K19="El riesgo afecta la imagen de la entidad con algunos usuarios de relevancia frente al logro de los objetivos","Moderado",IF(K19="El riesgo afecta la imagen de de la entidad con efecto publicitario sostenido a nivel del sector justicia","Mayor",IF(K19="El riesgo afecta la imagen de la entidad a nivel nacional, con efecto publicitarios sostenible a nivel país","Catastrófico",IF(K19="Impacto que afecte la ejecución presupuestal en un valor ≥0,5%.","Leve",IF(K19="Impacto que afecte la ejecución presupuestal en un valor ≥1%.","Menor",IF(K19="Impacto que afecte la ejecución presupuestal en un valor ≥5%.","Moderado",IF(K19="Impacto que afecte la ejecución presupuestal en un valor ≥20%.","Mayor",IF(K19="Impacto que afecte la ejecución presupuestal en un valor ≥50%.","Catastrófico",IF(K19="Incumplimiento máximo del 5% de la meta planeada","Leve",IF(K19="Incumplimiento máximo del 15% de la meta planeada","Menor",IF(K19="Incumplimiento máximo del 20% de la meta planeada","Moderado",IF(K19="Incumplimiento máximo del 50% de la meta planeada","Mayor",IF(K19="Incumplimiento máximo del 80% de la meta planeada","Catastrófico",IF(K19="Cualquier afectación a la violacion de los derechos de los ciudadanos se considera con consecuencias altas","Mayor",IF(K19="Cualquier afectación a la violacion de los derechos de los ciudadanos se considera con consecuencias desastrosas","Catastrófico",IF(K19="Afecta la Prestación del Servicio de Administración de Justicia en 5%","Leve",IF(K19="Afecta la Prestación del Servicio de Administración de Justicia en 10%","Menor",IF(K19="Afecta la Prestación del Servicio de Administración de Justicia en 15%","Moderado",IF(K19="Afecta la Prestación del Servicio de Administración de Justicia en 20%","Mayor",IF(K19="Afecta la Prestación del Servicio de Administración de Justicia en más del 50%","Catastrófico",IF(K19="Cualquier acto indebido de los servidores judiciales genera altas consecuencias para la entidad","Mayor",IF(K19="Cualquier acto indebido de los servidores judiciales genera consecuencias desastrosas para la entidad","Catastrófico",IF(K19="Si el hecho llegara a presentarse, tendría consecuencias o efectos mínimos sobre la entidad","Leve",IF(K19="Si el hecho llegara a presentarse, tendría bajo impacto o efecto sobre la entidad","Menor",IF(K19="Si el hecho llegara a presentarse, tendría medianas consecuencias o efectos sobre la entidad","Moderado",IF(K19="Si el hecho llegara a presentarse, tendría altas consecuencias o efectos sobre la entidad","Mayor",IF(K19="Si el hecho llegara a presentarse, tendría desastrosas consecuencias o efectos sobre la entidad","Catastrófico")))))))))))))))))))))))))))))</f>
        <v>Leve</v>
      </c>
      <c r="M19" s="388" t="str">
        <f>IF(K19="El riesgo afecta la imagen de alguna área de la organización","20%",IF(K19="El riesgo afecta la imagen de la entidad internamente, de conocimiento general, nivel interno, alta dirección, contratista y/o de provedores","40%",IF(K19="El riesgo afecta la imagen de la entidad con algunos usuarios de relevancia frente al logro de los objetivos","60%",IF(K19="El riesgo afecta la imagen de de la entidad con efecto publicitario sostenido a nivel del sector justicia","80%",IF(K19="El riesgo afecta la imagen de la entidad a nivel nacional, con efecto publicitarios sostenible a nivel país","100%",IF(K19="Impacto que afecte la ejecución presupuestal en un valor ≥0,5%.","20%",IF(K19="Impacto que afecte la ejecución presupuestal en un valor ≥1%.","40%",IF(K19="Impacto que afecte la ejecución presupuestal en un valor ≥5%.","60%",IF(K19="Impacto que afecte la ejecución presupuestal en un valor ≥20%.","80%",IF(K19="Impacto que afecte la ejecución presupuestal en un valor ≥50%.","100%",IF(K19="Incumplimiento máximo del 5% de la meta planeada","20%",IF(K19="Incumplimiento máximo del 15% de la meta planeada","40%",IF(K19="Incumplimiento máximo del 20% de la meta planeada","60%",IF(K19="Incumplimiento máximo del 50% de la meta planeada","80%",IF(K19="Incumplimiento máximo del 80% de la meta planeada","100%",IF(K19="Cualquier afectación a la violacion de los derechos de los ciudadanos se considera con consecuencias altas","80%",IF(K19="Cualquier afectación a la violacion de los derechos de los ciudadanos se considera con consecuencias desastrosas","100%",IF(K19="Afecta la Prestación del Servicio de Administración de Justicia en 5%","20%",IF(K19="Afecta la Prestación del Servicio de Administración de Justicia en 10%","40%",IF(K19="Afecta la Prestación del Servicio de Administración de Justicia en 15%","60%",IF(K19="Afecta la Prestación del Servicio de Administración de Justicia en 20%","80%",IF(K19="Afecta la Prestación del Servicio de Administración de Justicia en más del 50%","100%",IF(K19="Cualquier acto indebido de los servidores judiciales genera altas consecuencias para la entidad","80%",IF(K19="Cualquier acto indebido de los servidores judiciales genera consecuencias desastrosas para la entidad","100%",IF(K19="Si el hecho llegara a presentarse, tendría consecuencias o efectos mínimos sobre la entidad","20%",IF(K19="Si el hecho llegara a presentarse, tendría bajo impacto o efecto sobre la entidad","40%",IF(K19="Si el hecho llegara a presentarse, tendría medianas consecuencias o efectos sobre la entidad","60%",IF(K19="Si el hecho llegara a presentarse, tendría altas consecuencias o efectos sobre la entidad","80%",IF(K19="Si el hecho llegara a presentarse, tendría desastrosas consecuencias o efectos sobre la entidad","100%")))))))))))))))))))))))))))))</f>
        <v>20%</v>
      </c>
      <c r="N19" s="388" t="str">
        <f>VLOOKUP((I19&amp;L19),Hoja1!$B$4:$C$28,2,0)</f>
        <v>Bajo</v>
      </c>
      <c r="O19" s="250">
        <v>1</v>
      </c>
      <c r="P19" s="249" t="s">
        <v>536</v>
      </c>
      <c r="Q19" s="250" t="str">
        <f t="shared" si="0"/>
        <v>Probabilidad</v>
      </c>
      <c r="R19" s="250" t="s">
        <v>52</v>
      </c>
      <c r="S19" s="250" t="s">
        <v>57</v>
      </c>
      <c r="T19" s="251">
        <f>VLOOKUP(R19&amp;S19,Hoja1!$Q$4:$R$9,2,0)</f>
        <v>0.45</v>
      </c>
      <c r="U19" s="265" t="s">
        <v>59</v>
      </c>
      <c r="V19" s="265" t="s">
        <v>62</v>
      </c>
      <c r="W19" s="265" t="s">
        <v>65</v>
      </c>
      <c r="X19" s="149">
        <f>IF(Q19="Probabilidad",($J$19*T19),IF(Q19="Impacto"," "))</f>
        <v>9.0000000000000011E-2</v>
      </c>
      <c r="Y19" s="149" t="str">
        <f>IF(Z19&lt;=20%,'Tabla probabilidad'!$B$5,IF(Z19&lt;=40%,'Tabla probabilidad'!$B$6,IF(Z19&lt;=60%,'Tabla probabilidad'!$B$7,IF(Z19&lt;=80%,'Tabla probabilidad'!$B$8,IF(Z19&lt;=100%,'Tabla probabilidad'!$B$9)))))</f>
        <v>Muy Baja</v>
      </c>
      <c r="Z19" s="149">
        <f>IF(R19="Preventivo",(J19-(J19*T19)),IF(R19="Detectivo",(J19-(J19*T19)),IF(R19="Correctivo",(J19))))</f>
        <v>0.11</v>
      </c>
      <c r="AA19" s="382" t="e">
        <f>IF(AB19&lt;=20%,'Tabla probabilidad'!$B$5,IF(AB19&lt;=40%,'Tabla probabilidad'!$B$6,IF(AB19&lt;=60%,'Tabla probabilidad'!$B$7,IF(AB19&lt;=80%,'Tabla probabilidad'!$B$8,IF(AB19&lt;=100%,'Tabla probabilidad'!$B$9)))))</f>
        <v>#N/A</v>
      </c>
      <c r="AB19" s="382" t="e">
        <f>AVERAGE(Z19:Z23)</f>
        <v>#N/A</v>
      </c>
      <c r="AC19" s="149" t="str">
        <f t="shared" si="1"/>
        <v>Leve</v>
      </c>
      <c r="AD19" s="149">
        <f>IF(Q19="Probabilidad",(($M$19-0)),IF(Q19="Impacto",($M$19-($M$19*T19))))</f>
        <v>0.2</v>
      </c>
      <c r="AE19" s="382" t="str">
        <f>IF(AF19&lt;=20%,"Leve",IF(AF19&lt;=40%,"Menor",IF(AF19&lt;=60%,"Moderado",IF(AF19&lt;=80%,"Mayor",IF(AF19&lt;=100%,"Catastrófico")))))</f>
        <v>Leve</v>
      </c>
      <c r="AF19" s="382">
        <f>AVERAGE(AD19:AD23)</f>
        <v>0.2</v>
      </c>
      <c r="AG19" s="377" t="e">
        <f>VLOOKUP(AA19&amp;AE19,Hoja1!$B$4:$C$28,2,0)</f>
        <v>#N/A</v>
      </c>
      <c r="AH19" s="377" t="s">
        <v>294</v>
      </c>
      <c r="AI19" s="377"/>
      <c r="AJ19" s="377"/>
      <c r="AK19" s="377"/>
      <c r="AL19" s="377"/>
      <c r="AM19" s="400"/>
      <c r="AN19" s="388"/>
    </row>
    <row r="20" spans="1:40" ht="69.75" customHeight="1">
      <c r="A20" s="393"/>
      <c r="B20" s="372"/>
      <c r="C20" s="393"/>
      <c r="D20" s="398"/>
      <c r="E20" s="393"/>
      <c r="F20" s="393"/>
      <c r="G20" s="393"/>
      <c r="H20" s="393"/>
      <c r="I20" s="394"/>
      <c r="J20" s="395"/>
      <c r="K20" s="388"/>
      <c r="L20" s="396"/>
      <c r="M20" s="396"/>
      <c r="N20" s="388"/>
      <c r="O20" s="250">
        <v>2</v>
      </c>
      <c r="P20" s="249" t="s">
        <v>537</v>
      </c>
      <c r="Q20" s="250" t="str">
        <f t="shared" si="0"/>
        <v>Probabilidad</v>
      </c>
      <c r="R20" s="250" t="s">
        <v>52</v>
      </c>
      <c r="S20" s="250" t="s">
        <v>57</v>
      </c>
      <c r="T20" s="251">
        <f>VLOOKUP(R20&amp;S20,Hoja1!$Q$4:$R$9,2,0)</f>
        <v>0.45</v>
      </c>
      <c r="U20" s="265" t="s">
        <v>59</v>
      </c>
      <c r="V20" s="265" t="s">
        <v>62</v>
      </c>
      <c r="W20" s="265" t="s">
        <v>65</v>
      </c>
      <c r="X20" s="160">
        <f t="shared" ref="X20:X23" si="4">IF(Q20="Probabilidad",($J$19*T20),IF(Q20="Impacto"," "))</f>
        <v>9.0000000000000011E-2</v>
      </c>
      <c r="Y20" s="149" t="str">
        <f>IF(Z20&lt;=20%,'Tabla probabilidad'!$B$5,IF(Z20&lt;=40%,'Tabla probabilidad'!$B$6,IF(Z20&lt;=60%,'Tabla probabilidad'!$B$7,IF(Z20&lt;=80%,'Tabla probabilidad'!$B$8,IF(Z20&lt;=100%,'Tabla probabilidad'!$B$9)))))</f>
        <v>Muy Baja</v>
      </c>
      <c r="Z20" s="149">
        <f>IF(R20="Preventivo",(J19-(J19*T20)),IF(R20="Detectivo",(J19-(J19*T20)),IF(R20="Correctivo",(J19))))</f>
        <v>0.11</v>
      </c>
      <c r="AA20" s="383"/>
      <c r="AB20" s="383"/>
      <c r="AC20" s="149" t="str">
        <f t="shared" si="1"/>
        <v>Leve</v>
      </c>
      <c r="AD20" s="149">
        <f t="shared" ref="AD20:AD23" si="5">IF(Q20="Probabilidad",(($M$19-0)),IF(Q20="Impacto",($M$19-($M$19*T20))))</f>
        <v>0.2</v>
      </c>
      <c r="AE20" s="383"/>
      <c r="AF20" s="383"/>
      <c r="AG20" s="378"/>
      <c r="AH20" s="378"/>
      <c r="AI20" s="378"/>
      <c r="AJ20" s="378"/>
      <c r="AK20" s="378"/>
      <c r="AL20" s="378"/>
      <c r="AM20" s="401"/>
      <c r="AN20" s="388"/>
    </row>
    <row r="21" spans="1:40" ht="69" customHeight="1">
      <c r="A21" s="393"/>
      <c r="B21" s="372"/>
      <c r="C21" s="393"/>
      <c r="D21" s="398"/>
      <c r="E21" s="393"/>
      <c r="F21" s="393"/>
      <c r="G21" s="393"/>
      <c r="H21" s="393"/>
      <c r="I21" s="394"/>
      <c r="J21" s="395"/>
      <c r="K21" s="388"/>
      <c r="L21" s="396"/>
      <c r="M21" s="396"/>
      <c r="N21" s="388"/>
      <c r="O21" s="250">
        <v>3</v>
      </c>
      <c r="P21" s="249" t="s">
        <v>538</v>
      </c>
      <c r="Q21" s="250" t="str">
        <f t="shared" si="0"/>
        <v>Probabilidad</v>
      </c>
      <c r="R21" s="250" t="s">
        <v>52</v>
      </c>
      <c r="S21" s="250" t="s">
        <v>57</v>
      </c>
      <c r="T21" s="251">
        <f>VLOOKUP(R21&amp;S21,Hoja1!$Q$4:$R$9,2,0)</f>
        <v>0.45</v>
      </c>
      <c r="U21" s="265" t="s">
        <v>59</v>
      </c>
      <c r="V21" s="265" t="s">
        <v>62</v>
      </c>
      <c r="W21" s="265" t="s">
        <v>65</v>
      </c>
      <c r="X21" s="160">
        <f t="shared" si="4"/>
        <v>9.0000000000000011E-2</v>
      </c>
      <c r="Y21" s="149" t="str">
        <f>IF(Z21&lt;=20%,'Tabla probabilidad'!$B$5,IF(Z21&lt;=40%,'Tabla probabilidad'!$B$6,IF(Z21&lt;=60%,'Tabla probabilidad'!$B$7,IF(Z21&lt;=80%,'Tabla probabilidad'!$B$8,IF(Z21&lt;=100%,'Tabla probabilidad'!$B$9)))))</f>
        <v>Muy Baja</v>
      </c>
      <c r="Z21" s="149">
        <f>IF(R21="Preventivo",(J19-(J19*T21)),IF(R21="Detectivo",(J19-(J19*T21)),IF(R21="Correctivo",(J19))))</f>
        <v>0.11</v>
      </c>
      <c r="AA21" s="383"/>
      <c r="AB21" s="383"/>
      <c r="AC21" s="149" t="str">
        <f t="shared" si="1"/>
        <v>Leve</v>
      </c>
      <c r="AD21" s="149">
        <f t="shared" si="5"/>
        <v>0.2</v>
      </c>
      <c r="AE21" s="383"/>
      <c r="AF21" s="383"/>
      <c r="AG21" s="378"/>
      <c r="AH21" s="378"/>
      <c r="AI21" s="378"/>
      <c r="AJ21" s="378"/>
      <c r="AK21" s="378"/>
      <c r="AL21" s="378"/>
      <c r="AM21" s="401"/>
      <c r="AN21" s="388"/>
    </row>
    <row r="22" spans="1:40" ht="36.75" customHeight="1">
      <c r="A22" s="393"/>
      <c r="B22" s="372"/>
      <c r="C22" s="393"/>
      <c r="D22" s="398"/>
      <c r="E22" s="393"/>
      <c r="F22" s="393"/>
      <c r="G22" s="393"/>
      <c r="H22" s="393"/>
      <c r="I22" s="394"/>
      <c r="J22" s="395"/>
      <c r="K22" s="388"/>
      <c r="L22" s="396"/>
      <c r="M22" s="396"/>
      <c r="N22" s="388"/>
      <c r="O22" s="250">
        <v>4</v>
      </c>
      <c r="P22" s="249" t="s">
        <v>539</v>
      </c>
      <c r="Q22" s="250" t="str">
        <f t="shared" si="0"/>
        <v>Probabilidad</v>
      </c>
      <c r="R22" s="250" t="s">
        <v>52</v>
      </c>
      <c r="S22" s="250" t="s">
        <v>57</v>
      </c>
      <c r="T22" s="251">
        <f>VLOOKUP(R22&amp;S22,Hoja1!$Q$4:$R$9,2,0)</f>
        <v>0.45</v>
      </c>
      <c r="U22" s="265" t="s">
        <v>59</v>
      </c>
      <c r="V22" s="265" t="s">
        <v>62</v>
      </c>
      <c r="W22" s="265" t="s">
        <v>65</v>
      </c>
      <c r="X22" s="160">
        <f t="shared" si="4"/>
        <v>9.0000000000000011E-2</v>
      </c>
      <c r="Y22" s="149" t="str">
        <f>IF(Z22&lt;=20%,'Tabla probabilidad'!$B$5,IF(Z22&lt;=40%,'Tabla probabilidad'!$B$6,IF(Z22&lt;=60%,'Tabla probabilidad'!$B$7,IF(Z22&lt;=80%,'Tabla probabilidad'!$B$8,IF(Z22&lt;=100%,'Tabla probabilidad'!$B$9)))))</f>
        <v>Muy Baja</v>
      </c>
      <c r="Z22" s="149">
        <f>IF(R22="Preventivo",(J19-(J19*T22)),IF(R22="Detectivo",(J19-(J19*T22)),IF(R22="Correctivo",(J19))))</f>
        <v>0.11</v>
      </c>
      <c r="AA22" s="383"/>
      <c r="AB22" s="383"/>
      <c r="AC22" s="149" t="str">
        <f t="shared" si="1"/>
        <v>Leve</v>
      </c>
      <c r="AD22" s="149">
        <f t="shared" si="5"/>
        <v>0.2</v>
      </c>
      <c r="AE22" s="383"/>
      <c r="AF22" s="383"/>
      <c r="AG22" s="378"/>
      <c r="AH22" s="378"/>
      <c r="AI22" s="378"/>
      <c r="AJ22" s="378"/>
      <c r="AK22" s="378"/>
      <c r="AL22" s="378"/>
      <c r="AM22" s="401"/>
      <c r="AN22" s="388"/>
    </row>
    <row r="23" spans="1:40" ht="22.5" customHeight="1" thickBot="1">
      <c r="A23" s="393"/>
      <c r="B23" s="373"/>
      <c r="C23" s="393"/>
      <c r="D23" s="399"/>
      <c r="E23" s="393"/>
      <c r="F23" s="393"/>
      <c r="G23" s="393"/>
      <c r="H23" s="393"/>
      <c r="I23" s="394"/>
      <c r="J23" s="395"/>
      <c r="K23" s="388"/>
      <c r="L23" s="396"/>
      <c r="M23" s="396"/>
      <c r="N23" s="388"/>
      <c r="O23" s="250">
        <v>5</v>
      </c>
      <c r="P23" s="254"/>
      <c r="Q23" s="250" t="str">
        <f t="shared" si="0"/>
        <v>Probabilidad</v>
      </c>
      <c r="R23" s="250" t="s">
        <v>52</v>
      </c>
      <c r="S23" s="250"/>
      <c r="T23" s="251" t="e">
        <f>VLOOKUP(R23&amp;S23,Hoja1!$Q$4:$R$9,2,0)</f>
        <v>#N/A</v>
      </c>
      <c r="U23" s="265" t="s">
        <v>59</v>
      </c>
      <c r="V23" s="265" t="s">
        <v>62</v>
      </c>
      <c r="W23" s="265" t="s">
        <v>65</v>
      </c>
      <c r="X23" s="160" t="e">
        <f t="shared" si="4"/>
        <v>#N/A</v>
      </c>
      <c r="Y23" s="149" t="e">
        <f>IF(Z23&lt;=20%,'Tabla probabilidad'!$B$5,IF(Z23&lt;=40%,'Tabla probabilidad'!$B$6,IF(Z23&lt;=60%,'Tabla probabilidad'!$B$7,IF(Z23&lt;=80%,'Tabla probabilidad'!$B$8,IF(Z23&lt;=100%,'Tabla probabilidad'!$B$9)))))</f>
        <v>#N/A</v>
      </c>
      <c r="Z23" s="149" t="e">
        <f>IF(R23="Preventivo",(J19-(J19*T23)),IF(R23="Detectivo",(J19-(J19*T23)),IF(R23="Correctivo",(J19))))</f>
        <v>#N/A</v>
      </c>
      <c r="AA23" s="384"/>
      <c r="AB23" s="384"/>
      <c r="AC23" s="149" t="str">
        <f t="shared" si="1"/>
        <v>Leve</v>
      </c>
      <c r="AD23" s="149">
        <f t="shared" si="5"/>
        <v>0.2</v>
      </c>
      <c r="AE23" s="384"/>
      <c r="AF23" s="384"/>
      <c r="AG23" s="379"/>
      <c r="AH23" s="379"/>
      <c r="AI23" s="379"/>
      <c r="AJ23" s="379"/>
      <c r="AK23" s="379"/>
      <c r="AL23" s="379"/>
      <c r="AM23" s="402"/>
      <c r="AN23" s="388"/>
    </row>
    <row r="24" spans="1:40" ht="57" customHeight="1">
      <c r="A24" s="393">
        <v>4</v>
      </c>
      <c r="B24" s="371" t="s">
        <v>540</v>
      </c>
      <c r="C24" s="393" t="s">
        <v>311</v>
      </c>
      <c r="D24" s="397" t="s">
        <v>606</v>
      </c>
      <c r="E24" s="393" t="s">
        <v>613</v>
      </c>
      <c r="F24" s="393" t="s">
        <v>541</v>
      </c>
      <c r="G24" s="393" t="s">
        <v>41</v>
      </c>
      <c r="H24" s="393"/>
      <c r="I24" s="394" t="str">
        <f>IF(H24&lt;=2,'Tabla probabilidad'!$B$5,IF(H24&lt;=24,'Tabla probabilidad'!$B$6,IF(H24&lt;=500,'Tabla probabilidad'!$B$7,IF(H24&lt;=5000,'Tabla probabilidad'!$B$8,IF(H24&gt;5000,'Tabla probabilidad'!$B$9)))))</f>
        <v>Muy Baja</v>
      </c>
      <c r="J24" s="395">
        <f>IF(H24&lt;=2,'Tabla probabilidad'!$D$5,IF(H24&lt;=24,'Tabla probabilidad'!$D$6,IF(H24&lt;=500,'Tabla probabilidad'!$D$7,IF(H24&lt;=5000,'Tabla probabilidad'!$D$8,IF(H24&gt;5000,'Tabla probabilidad'!$D$9)))))</f>
        <v>0.2</v>
      </c>
      <c r="K24" s="388" t="s">
        <v>331</v>
      </c>
      <c r="L24" s="388"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Mayor</v>
      </c>
      <c r="M24" s="388"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80%</v>
      </c>
      <c r="N24" s="388" t="str">
        <f>VLOOKUP((I24&amp;L24),Hoja1!$B$4:$C$28,2,0)</f>
        <v xml:space="preserve">Alto </v>
      </c>
      <c r="O24" s="250">
        <v>1</v>
      </c>
      <c r="P24" s="249" t="s">
        <v>542</v>
      </c>
      <c r="Q24" s="250" t="str">
        <f t="shared" si="0"/>
        <v>Probabilidad</v>
      </c>
      <c r="R24" s="250" t="s">
        <v>52</v>
      </c>
      <c r="S24" s="250" t="s">
        <v>57</v>
      </c>
      <c r="T24" s="251">
        <f>VLOOKUP(R24&amp;S24,Hoja1!$Q$4:$R$9,2,0)</f>
        <v>0.45</v>
      </c>
      <c r="U24" s="265" t="s">
        <v>59</v>
      </c>
      <c r="V24" s="265" t="s">
        <v>62</v>
      </c>
      <c r="W24" s="265" t="s">
        <v>65</v>
      </c>
      <c r="X24" s="160">
        <f>IF(Q24="Probabilidad",($J$24*T24),IF(Q24="Impacto"," "))</f>
        <v>9.0000000000000011E-2</v>
      </c>
      <c r="Y24" s="160" t="str">
        <f>IF(Z24&lt;=20%,'Tabla probabilidad'!$B$5,IF(Z24&lt;=40%,'Tabla probabilidad'!$B$6,IF(Z24&lt;=60%,'Tabla probabilidad'!$B$7,IF(Z24&lt;=80%,'Tabla probabilidad'!$B$8,IF(Z24&lt;=100%,'Tabla probabilidad'!$B$9)))))</f>
        <v>Muy Baja</v>
      </c>
      <c r="Z24" s="160">
        <f>IF(R24="Preventivo",(J24-(J24*T24)),IF(R24="Detectivo",(J24-(J24*T24)),IF(R24="Correctivo",(J24))))</f>
        <v>0.11</v>
      </c>
      <c r="AA24" s="382" t="e">
        <f>IF(AB24&lt;=20%,'Tabla probabilidad'!$B$5,IF(AB24&lt;=40%,'Tabla probabilidad'!$B$6,IF(AB24&lt;=60%,'Tabla probabilidad'!$B$7,IF(AB24&lt;=80%,'Tabla probabilidad'!$B$8,IF(AB24&lt;=100%,'Tabla probabilidad'!$B$9)))))</f>
        <v>#N/A</v>
      </c>
      <c r="AB24" s="382" t="e">
        <f>AVERAGE(Z24:Z28)</f>
        <v>#N/A</v>
      </c>
      <c r="AC24" s="160" t="str">
        <f t="shared" si="1"/>
        <v>Mayor</v>
      </c>
      <c r="AD24" s="160">
        <f>IF(Q24="Probabilidad",(($M$24-0)),IF(Q24="Impacto",($M$24-($M$24*T24))))</f>
        <v>0.8</v>
      </c>
      <c r="AE24" s="382" t="str">
        <f>IF(AF24&lt;=20%,"Leve",IF(AF24&lt;=40%,"Menor",IF(AF24&lt;=60%,"Moderado",IF(AF24&lt;=80%,"Mayor",IF(AF24&lt;=100%,"Catastrófico")))))</f>
        <v>Mayor</v>
      </c>
      <c r="AF24" s="382">
        <f>AVERAGE(AD24:AD28)</f>
        <v>0.8</v>
      </c>
      <c r="AG24" s="377" t="e">
        <f>VLOOKUP(AA24&amp;AE24,Hoja1!$B$4:$C$28,2,0)</f>
        <v>#N/A</v>
      </c>
      <c r="AH24" s="377" t="s">
        <v>294</v>
      </c>
      <c r="AI24" s="377"/>
      <c r="AJ24" s="377"/>
      <c r="AK24" s="377"/>
      <c r="AL24" s="377"/>
      <c r="AM24" s="400"/>
      <c r="AN24" s="388"/>
    </row>
    <row r="25" spans="1:40" ht="42.75" customHeight="1">
      <c r="A25" s="393"/>
      <c r="B25" s="372"/>
      <c r="C25" s="393"/>
      <c r="D25" s="398"/>
      <c r="E25" s="393"/>
      <c r="F25" s="393"/>
      <c r="G25" s="393"/>
      <c r="H25" s="393"/>
      <c r="I25" s="394"/>
      <c r="J25" s="395"/>
      <c r="K25" s="388"/>
      <c r="L25" s="396"/>
      <c r="M25" s="396"/>
      <c r="N25" s="388"/>
      <c r="O25" s="250">
        <v>2</v>
      </c>
      <c r="P25" s="249" t="s">
        <v>543</v>
      </c>
      <c r="Q25" s="250" t="str">
        <f t="shared" si="0"/>
        <v>Probabilidad</v>
      </c>
      <c r="R25" s="250" t="s">
        <v>52</v>
      </c>
      <c r="S25" s="250" t="s">
        <v>56</v>
      </c>
      <c r="T25" s="251">
        <f>VLOOKUP(R25&amp;S25,Hoja1!$Q$4:$R$9,2,0)</f>
        <v>0.5</v>
      </c>
      <c r="U25" s="265" t="s">
        <v>59</v>
      </c>
      <c r="V25" s="265" t="s">
        <v>62</v>
      </c>
      <c r="W25" s="265" t="s">
        <v>65</v>
      </c>
      <c r="X25" s="160">
        <f t="shared" ref="X25:X28" si="6">IF(Q25="Probabilidad",($J$24*T25),IF(Q25="Impacto"," "))</f>
        <v>0.1</v>
      </c>
      <c r="Y25" s="160" t="str">
        <f>IF(Z25&lt;=20%,'Tabla probabilidad'!$B$5,IF(Z25&lt;=40%,'Tabla probabilidad'!$B$6,IF(Z25&lt;=60%,'Tabla probabilidad'!$B$7,IF(Z25&lt;=80%,'Tabla probabilidad'!$B$8,IF(Z25&lt;=100%,'Tabla probabilidad'!$B$9)))))</f>
        <v>Muy Baja</v>
      </c>
      <c r="Z25" s="160">
        <f>IF(R25="Preventivo",(J24-(J24*T25)),IF(R25="Detectivo",(J24-(J24*T25)),IF(R25="Correctivo",(J24))))</f>
        <v>0.1</v>
      </c>
      <c r="AA25" s="383"/>
      <c r="AB25" s="383"/>
      <c r="AC25" s="160" t="str">
        <f t="shared" si="1"/>
        <v>Mayor</v>
      </c>
      <c r="AD25" s="160">
        <f t="shared" ref="AD25:AD28" si="7">IF(Q25="Probabilidad",(($M$24-0)),IF(Q25="Impacto",($M$24-($M$24*T25))))</f>
        <v>0.8</v>
      </c>
      <c r="AE25" s="383"/>
      <c r="AF25" s="383"/>
      <c r="AG25" s="378"/>
      <c r="AH25" s="378"/>
      <c r="AI25" s="378"/>
      <c r="AJ25" s="378"/>
      <c r="AK25" s="378"/>
      <c r="AL25" s="378"/>
      <c r="AM25" s="401"/>
      <c r="AN25" s="388"/>
    </row>
    <row r="26" spans="1:40" ht="75.75" customHeight="1">
      <c r="A26" s="393"/>
      <c r="B26" s="372"/>
      <c r="C26" s="393"/>
      <c r="D26" s="398"/>
      <c r="E26" s="393"/>
      <c r="F26" s="393"/>
      <c r="G26" s="393"/>
      <c r="H26" s="393"/>
      <c r="I26" s="394"/>
      <c r="J26" s="395"/>
      <c r="K26" s="388"/>
      <c r="L26" s="396"/>
      <c r="M26" s="396"/>
      <c r="N26" s="388"/>
      <c r="O26" s="250">
        <v>3</v>
      </c>
      <c r="P26" s="249" t="s">
        <v>544</v>
      </c>
      <c r="Q26" s="250" t="str">
        <f t="shared" si="0"/>
        <v>Probabilidad</v>
      </c>
      <c r="R26" s="250" t="s">
        <v>52</v>
      </c>
      <c r="S26" s="250" t="s">
        <v>57</v>
      </c>
      <c r="T26" s="251">
        <f>VLOOKUP(R26&amp;S26,Hoja1!$Q$4:$R$9,2,0)</f>
        <v>0.45</v>
      </c>
      <c r="U26" s="265" t="s">
        <v>59</v>
      </c>
      <c r="V26" s="265" t="s">
        <v>62</v>
      </c>
      <c r="W26" s="265" t="s">
        <v>65</v>
      </c>
      <c r="X26" s="160">
        <f t="shared" si="6"/>
        <v>9.0000000000000011E-2</v>
      </c>
      <c r="Y26" s="160" t="str">
        <f>IF(Z26&lt;=20%,'Tabla probabilidad'!$B$5,IF(Z26&lt;=40%,'Tabla probabilidad'!$B$6,IF(Z26&lt;=60%,'Tabla probabilidad'!$B$7,IF(Z26&lt;=80%,'Tabla probabilidad'!$B$8,IF(Z26&lt;=100%,'Tabla probabilidad'!$B$9)))))</f>
        <v>Muy Baja</v>
      </c>
      <c r="Z26" s="160">
        <f>IF(R26="Preventivo",(J24-(J24*T26)),IF(R26="Detectivo",(J24-(J24*T26)),IF(R26="Correctivo",(J24))))</f>
        <v>0.11</v>
      </c>
      <c r="AA26" s="383"/>
      <c r="AB26" s="383"/>
      <c r="AC26" s="160" t="str">
        <f t="shared" si="1"/>
        <v>Mayor</v>
      </c>
      <c r="AD26" s="160">
        <f t="shared" si="7"/>
        <v>0.8</v>
      </c>
      <c r="AE26" s="383"/>
      <c r="AF26" s="383"/>
      <c r="AG26" s="378"/>
      <c r="AH26" s="378"/>
      <c r="AI26" s="378"/>
      <c r="AJ26" s="378"/>
      <c r="AK26" s="378"/>
      <c r="AL26" s="378"/>
      <c r="AM26" s="401"/>
      <c r="AN26" s="388"/>
    </row>
    <row r="27" spans="1:40" ht="72" customHeight="1">
      <c r="A27" s="393"/>
      <c r="B27" s="372"/>
      <c r="C27" s="393"/>
      <c r="D27" s="398"/>
      <c r="E27" s="393"/>
      <c r="F27" s="393"/>
      <c r="G27" s="393"/>
      <c r="H27" s="393"/>
      <c r="I27" s="394"/>
      <c r="J27" s="395"/>
      <c r="K27" s="388"/>
      <c r="L27" s="396"/>
      <c r="M27" s="396"/>
      <c r="N27" s="388"/>
      <c r="O27" s="250">
        <v>4</v>
      </c>
      <c r="P27" s="249" t="s">
        <v>545</v>
      </c>
      <c r="Q27" s="250" t="str">
        <f t="shared" si="0"/>
        <v>Probabilidad</v>
      </c>
      <c r="R27" s="250" t="s">
        <v>53</v>
      </c>
      <c r="S27" s="250" t="s">
        <v>57</v>
      </c>
      <c r="T27" s="251">
        <f>VLOOKUP(R27&amp;S27,Hoja1!$Q$4:$R$9,2,0)</f>
        <v>0.35</v>
      </c>
      <c r="U27" s="265" t="s">
        <v>59</v>
      </c>
      <c r="V27" s="265" t="s">
        <v>62</v>
      </c>
      <c r="W27" s="265" t="s">
        <v>65</v>
      </c>
      <c r="X27" s="160">
        <f t="shared" si="6"/>
        <v>6.9999999999999993E-2</v>
      </c>
      <c r="Y27" s="160" t="str">
        <f>IF(Z27&lt;=20%,'Tabla probabilidad'!$B$5,IF(Z27&lt;=40%,'Tabla probabilidad'!$B$6,IF(Z27&lt;=60%,'Tabla probabilidad'!$B$7,IF(Z27&lt;=80%,'Tabla probabilidad'!$B$8,IF(Z27&lt;=100%,'Tabla probabilidad'!$B$9)))))</f>
        <v>Muy Baja</v>
      </c>
      <c r="Z27" s="160">
        <f>IF(R27="Preventivo",(J24-(J24*T27)),IF(R27="Detectivo",(J24-(J24*T27)),IF(R27="Correctivo",(J24))))</f>
        <v>0.13</v>
      </c>
      <c r="AA27" s="383"/>
      <c r="AB27" s="383"/>
      <c r="AC27" s="160" t="str">
        <f t="shared" si="1"/>
        <v>Mayor</v>
      </c>
      <c r="AD27" s="160">
        <f t="shared" si="7"/>
        <v>0.8</v>
      </c>
      <c r="AE27" s="383"/>
      <c r="AF27" s="383"/>
      <c r="AG27" s="378"/>
      <c r="AH27" s="378"/>
      <c r="AI27" s="378"/>
      <c r="AJ27" s="378"/>
      <c r="AK27" s="378"/>
      <c r="AL27" s="378"/>
      <c r="AM27" s="401"/>
      <c r="AN27" s="388"/>
    </row>
    <row r="28" spans="1:40" ht="74.25" customHeight="1" thickBot="1">
      <c r="A28" s="393"/>
      <c r="B28" s="373"/>
      <c r="C28" s="393"/>
      <c r="D28" s="399"/>
      <c r="E28" s="393"/>
      <c r="F28" s="393"/>
      <c r="G28" s="393"/>
      <c r="H28" s="393"/>
      <c r="I28" s="394"/>
      <c r="J28" s="395"/>
      <c r="K28" s="388"/>
      <c r="L28" s="396"/>
      <c r="M28" s="396"/>
      <c r="N28" s="388"/>
      <c r="O28" s="250">
        <v>5</v>
      </c>
      <c r="P28" s="254"/>
      <c r="Q28" s="250" t="str">
        <f t="shared" si="0"/>
        <v>Probabilidad</v>
      </c>
      <c r="R28" s="250" t="s">
        <v>53</v>
      </c>
      <c r="S28" s="250"/>
      <c r="T28" s="251" t="e">
        <f>VLOOKUP(R28&amp;S28,Hoja1!$Q$4:$R$9,2,0)</f>
        <v>#N/A</v>
      </c>
      <c r="U28" s="265" t="s">
        <v>59</v>
      </c>
      <c r="V28" s="265" t="s">
        <v>62</v>
      </c>
      <c r="W28" s="265" t="s">
        <v>65</v>
      </c>
      <c r="X28" s="160" t="e">
        <f t="shared" si="6"/>
        <v>#N/A</v>
      </c>
      <c r="Y28" s="160" t="e">
        <f>IF(Z28&lt;=20%,'Tabla probabilidad'!$B$5,IF(Z28&lt;=40%,'Tabla probabilidad'!$B$6,IF(Z28&lt;=60%,'Tabla probabilidad'!$B$7,IF(Z28&lt;=80%,'Tabla probabilidad'!$B$8,IF(Z28&lt;=100%,'Tabla probabilidad'!$B$9)))))</f>
        <v>#N/A</v>
      </c>
      <c r="Z28" s="160" t="e">
        <f>IF(R28="Preventivo",(J24-(J24*T28)),IF(R28="Detectivo",(J24-(J24*T28)),IF(R28="Correctivo",(J24))))</f>
        <v>#N/A</v>
      </c>
      <c r="AA28" s="384"/>
      <c r="AB28" s="384"/>
      <c r="AC28" s="160" t="str">
        <f t="shared" si="1"/>
        <v>Mayor</v>
      </c>
      <c r="AD28" s="160">
        <f t="shared" si="7"/>
        <v>0.8</v>
      </c>
      <c r="AE28" s="384"/>
      <c r="AF28" s="384"/>
      <c r="AG28" s="379"/>
      <c r="AH28" s="379"/>
      <c r="AI28" s="379"/>
      <c r="AJ28" s="379"/>
      <c r="AK28" s="379"/>
      <c r="AL28" s="379"/>
      <c r="AM28" s="402"/>
      <c r="AN28" s="388"/>
    </row>
    <row r="29" spans="1:40" ht="48" customHeight="1">
      <c r="A29" s="393">
        <v>5</v>
      </c>
      <c r="B29" s="371" t="s">
        <v>546</v>
      </c>
      <c r="C29" s="393" t="s">
        <v>298</v>
      </c>
      <c r="D29" s="397" t="s">
        <v>607</v>
      </c>
      <c r="E29" s="393" t="s">
        <v>613</v>
      </c>
      <c r="F29" s="393" t="s">
        <v>547</v>
      </c>
      <c r="G29" s="393" t="s">
        <v>41</v>
      </c>
      <c r="H29" s="393"/>
      <c r="I29" s="394" t="str">
        <f>IF(H29&lt;=2,'Tabla probabilidad'!$B$5,IF(H29&lt;=24,'Tabla probabilidad'!$B$6,IF(H29&lt;=500,'Tabla probabilidad'!$B$7,IF(H29&lt;=5000,'Tabla probabilidad'!$B$8,IF(H29&gt;5000,'Tabla probabilidad'!$B$9)))))</f>
        <v>Muy Baja</v>
      </c>
      <c r="J29" s="395">
        <f>IF(H29&lt;=2,'Tabla probabilidad'!$D$5,IF(H29&lt;=24,'Tabla probabilidad'!$D$6,IF(H29&lt;=500,'Tabla probabilidad'!$D$7,IF(H29&lt;=5000,'Tabla probabilidad'!$D$8,IF(H29&gt;5000,'Tabla probabilidad'!$D$9)))))</f>
        <v>0.2</v>
      </c>
      <c r="K29" s="388" t="s">
        <v>47</v>
      </c>
      <c r="L29" s="388" t="str">
        <f>IF(K29="El riesgo afecta la imagen de alguna área de la organización","Leve",IF(K29="El riesgo afecta la imagen de la entidad internamente, de conocimiento general, nivel interno, alta dirección, contratista y/o de provedores","Menor",IF(K29="El riesgo afecta la imagen de la entidad con algunos usuarios de relevancia frente al logro de los objetivos","Moderado",IF(K29="El riesgo afecta la imagen de de la entidad con efecto publicitario sostenido a nivel del sector justicia","Mayor",IF(K29="El riesgo afecta la imagen de la entidad a nivel nacional, con efecto publicitarios sostenible a nivel país","Catastrófico",IF(K29="Impacto que afecte la ejecución presupuestal en un valor ≥0,5%.","Leve",IF(K29="Impacto que afecte la ejecución presupuestal en un valor ≥1%.","Menor",IF(K29="Impacto que afecte la ejecución presupuestal en un valor ≥5%.","Moderado",IF(K29="Impacto que afecte la ejecución presupuestal en un valor ≥20%.","Mayor",IF(K29="Impacto que afecte la ejecución presupuestal en un valor ≥50%.","Catastrófico",IF(K29="Incumplimiento máximo del 5% de la meta planeada","Leve",IF(K29="Incumplimiento máximo del 15% de la meta planeada","Menor",IF(K29="Incumplimiento máximo del 20% de la meta planeada","Moderado",IF(K29="Incumplimiento máximo del 50% de la meta planeada","Mayor",IF(K29="Incumplimiento máximo del 80% de la meta planeada","Catastrófico",IF(K29="Cualquier afectación a la violacion de los derechos de los ciudadanos se considera con consecuencias altas","Mayor",IF(K29="Cualquier afectación a la violacion de los derechos de los ciudadanos se considera con consecuencias desastrosas","Catastrófico",IF(K29="Afecta la Prestación del Servicio de Administración de Justicia en 5%","Leve",IF(K29="Afecta la Prestación del Servicio de Administración de Justicia en 10%","Menor",IF(K29="Afecta la Prestación del Servicio de Administración de Justicia en 15%","Moderado",IF(K29="Afecta la Prestación del Servicio de Administración de Justicia en 20%","Mayor",IF(K29="Afecta la Prestación del Servicio de Administración de Justicia en más del 50%","Catastrófico",IF(K29="Cualquier acto indebido de los servidores judiciales genera altas consecuencias para la entidad","Mayor",IF(K29="Cualquier acto indebido de los servidores judiciales genera consecuencias desastrosas para la entidad","Catastrófico",IF(K29="Si el hecho llegara a presentarse, tendría consecuencias o efectos mínimos sobre la entidad","Leve",IF(K29="Si el hecho llegara a presentarse, tendría bajo impacto o efecto sobre la entidad","Menor",IF(K29="Si el hecho llegara a presentarse, tendría medianas consecuencias o efectos sobre la entidad","Moderado",IF(K29="Si el hecho llegara a presentarse, tendría altas consecuencias o efectos sobre la entidad","Mayor",IF(K29="Si el hecho llegara a presentarse, tendría desastrosas consecuencias o efectos sobre la entidad","Catastrófico")))))))))))))))))))))))))))))</f>
        <v>Leve</v>
      </c>
      <c r="M29" s="388" t="str">
        <f>IF(K29="El riesgo afecta la imagen de alguna área de la organización","20%",IF(K29="El riesgo afecta la imagen de la entidad internamente, de conocimiento general, nivel interno, alta dirección, contratista y/o de provedores","40%",IF(K29="El riesgo afecta la imagen de la entidad con algunos usuarios de relevancia frente al logro de los objetivos","60%",IF(K29="El riesgo afecta la imagen de de la entidad con efecto publicitario sostenido a nivel del sector justicia","80%",IF(K29="El riesgo afecta la imagen de la entidad a nivel nacional, con efecto publicitarios sostenible a nivel país","100%",IF(K29="Impacto que afecte la ejecución presupuestal en un valor ≥0,5%.","20%",IF(K29="Impacto que afecte la ejecución presupuestal en un valor ≥1%.","40%",IF(K29="Impacto que afecte la ejecución presupuestal en un valor ≥5%.","60%",IF(K29="Impacto que afecte la ejecución presupuestal en un valor ≥20%.","80%",IF(K29="Impacto que afecte la ejecución presupuestal en un valor ≥50%.","100%",IF(K29="Incumplimiento máximo del 5% de la meta planeada","20%",IF(K29="Incumplimiento máximo del 15% de la meta planeada","40%",IF(K29="Incumplimiento máximo del 20% de la meta planeada","60%",IF(K29="Incumplimiento máximo del 50% de la meta planeada","80%",IF(K29="Incumplimiento máximo del 80% de la meta planeada","100%",IF(K29="Cualquier afectación a la violacion de los derechos de los ciudadanos se considera con consecuencias altas","80%",IF(K29="Cualquier afectación a la violacion de los derechos de los ciudadanos se considera con consecuencias desastrosas","100%",IF(K29="Afecta la Prestación del Servicio de Administración de Justicia en 5%","20%",IF(K29="Afecta la Prestación del Servicio de Administración de Justicia en 10%","40%",IF(K29="Afecta la Prestación del Servicio de Administración de Justicia en 15%","60%",IF(K29="Afecta la Prestación del Servicio de Administración de Justicia en 20%","80%",IF(K29="Afecta la Prestación del Servicio de Administración de Justicia en más del 50%","100%",IF(K29="Cualquier acto indebido de los servidores judiciales genera altas consecuencias para la entidad","80%",IF(K29="Cualquier acto indebido de los servidores judiciales genera consecuencias desastrosas para la entidad","100%",IF(K29="Si el hecho llegara a presentarse, tendría consecuencias o efectos mínimos sobre la entidad","20%",IF(K29="Si el hecho llegara a presentarse, tendría bajo impacto o efecto sobre la entidad","40%",IF(K29="Si el hecho llegara a presentarse, tendría medianas consecuencias o efectos sobre la entidad","60%",IF(K29="Si el hecho llegara a presentarse, tendría altas consecuencias o efectos sobre la entidad","80%",IF(K29="Si el hecho llegara a presentarse, tendría desastrosas consecuencias o efectos sobre la entidad","100%")))))))))))))))))))))))))))))</f>
        <v>20%</v>
      </c>
      <c r="N29" s="388" t="str">
        <f>VLOOKUP((I29&amp;L29),Hoja1!$B$4:$C$28,2,0)</f>
        <v>Bajo</v>
      </c>
      <c r="O29" s="250">
        <v>1</v>
      </c>
      <c r="P29" s="249" t="s">
        <v>548</v>
      </c>
      <c r="Q29" s="250" t="str">
        <f t="shared" si="0"/>
        <v>Probabilidad</v>
      </c>
      <c r="R29" s="250" t="s">
        <v>52</v>
      </c>
      <c r="S29" s="250" t="s">
        <v>57</v>
      </c>
      <c r="T29" s="251">
        <f>VLOOKUP(R29&amp;S29,Hoja1!$Q$4:$R$9,2,0)</f>
        <v>0.45</v>
      </c>
      <c r="U29" s="265" t="s">
        <v>59</v>
      </c>
      <c r="V29" s="265" t="s">
        <v>62</v>
      </c>
      <c r="W29" s="265" t="s">
        <v>65</v>
      </c>
      <c r="X29" s="160">
        <f>IF(Q29="Probabilidad",($J$29*T29),IF(Q29="Impacto"," "))</f>
        <v>9.0000000000000011E-2</v>
      </c>
      <c r="Y29" s="160" t="str">
        <f>IF(Z29&lt;=20%,'Tabla probabilidad'!$B$5,IF(Z29&lt;=40%,'Tabla probabilidad'!$B$6,IF(Z29&lt;=60%,'Tabla probabilidad'!$B$7,IF(Z29&lt;=80%,'Tabla probabilidad'!$B$8,IF(Z29&lt;=100%,'Tabla probabilidad'!$B$9)))))</f>
        <v>Muy Baja</v>
      </c>
      <c r="Z29" s="160">
        <f>IF(R29="Preventivo",(J29-(J29*T29)),IF(R29="Detectivo",(J29-(J29*T29)),IF(R29="Correctivo",(J29))))</f>
        <v>0.11</v>
      </c>
      <c r="AA29" s="382" t="e">
        <f>IF(AB29&lt;=20%,'Tabla probabilidad'!$B$5,IF(AB29&lt;=40%,'Tabla probabilidad'!$B$6,IF(AB29&lt;=60%,'Tabla probabilidad'!$B$7,IF(AB29&lt;=80%,'Tabla probabilidad'!$B$8,IF(AB29&lt;=100%,'Tabla probabilidad'!$B$9)))))</f>
        <v>#N/A</v>
      </c>
      <c r="AB29" s="382" t="e">
        <f>AVERAGE(Z29:Z33)</f>
        <v>#N/A</v>
      </c>
      <c r="AC29" s="160" t="str">
        <f t="shared" si="1"/>
        <v>Leve</v>
      </c>
      <c r="AD29" s="160">
        <f>IF(Q29="Probabilidad",(($M$29-0)),IF(Q29="Impacto",($M$29-($M$29*T29))))</f>
        <v>0.2</v>
      </c>
      <c r="AE29" s="382" t="str">
        <f>IF(AF29&lt;=20%,"Leve",IF(AF29&lt;=40%,"Menor",IF(AF29&lt;=60%,"Moderado",IF(AF29&lt;=80%,"Mayor",IF(AF29&lt;=100%,"Catastrófico")))))</f>
        <v>Leve</v>
      </c>
      <c r="AF29" s="382">
        <f>AVERAGE(AD29:AD33)</f>
        <v>0.2</v>
      </c>
      <c r="AG29" s="377" t="e">
        <f>VLOOKUP(AA29&amp;AE29,Hoja1!$B$4:$C$28,2,0)</f>
        <v>#N/A</v>
      </c>
      <c r="AH29" s="377" t="s">
        <v>294</v>
      </c>
      <c r="AI29" s="377"/>
      <c r="AJ29" s="377"/>
      <c r="AK29" s="377"/>
      <c r="AL29" s="377"/>
      <c r="AM29" s="400"/>
      <c r="AN29" s="388"/>
    </row>
    <row r="30" spans="1:40" ht="55.5" customHeight="1">
      <c r="A30" s="393"/>
      <c r="B30" s="372"/>
      <c r="C30" s="393"/>
      <c r="D30" s="398"/>
      <c r="E30" s="393"/>
      <c r="F30" s="393"/>
      <c r="G30" s="393"/>
      <c r="H30" s="393"/>
      <c r="I30" s="394"/>
      <c r="J30" s="395"/>
      <c r="K30" s="388"/>
      <c r="L30" s="396"/>
      <c r="M30" s="396"/>
      <c r="N30" s="388"/>
      <c r="O30" s="250">
        <v>2</v>
      </c>
      <c r="P30" s="249" t="s">
        <v>549</v>
      </c>
      <c r="Q30" s="250" t="str">
        <f t="shared" si="0"/>
        <v>Probabilidad</v>
      </c>
      <c r="R30" s="250" t="s">
        <v>52</v>
      </c>
      <c r="S30" s="250" t="s">
        <v>57</v>
      </c>
      <c r="T30" s="251">
        <f>VLOOKUP(R30&amp;S30,Hoja1!$Q$4:$R$9,2,0)</f>
        <v>0.45</v>
      </c>
      <c r="U30" s="265" t="s">
        <v>59</v>
      </c>
      <c r="V30" s="265" t="s">
        <v>62</v>
      </c>
      <c r="W30" s="265" t="s">
        <v>65</v>
      </c>
      <c r="X30" s="160">
        <f t="shared" ref="X30:X33" si="8">IF(Q30="Probabilidad",($J$29*T30),IF(Q30="Impacto"," "))</f>
        <v>9.0000000000000011E-2</v>
      </c>
      <c r="Y30" s="160" t="str">
        <f>IF(Z30&lt;=20%,'Tabla probabilidad'!$B$5,IF(Z30&lt;=40%,'Tabla probabilidad'!$B$6,IF(Z30&lt;=60%,'Tabla probabilidad'!$B$7,IF(Z30&lt;=80%,'Tabla probabilidad'!$B$8,IF(Z30&lt;=100%,'Tabla probabilidad'!$B$9)))))</f>
        <v>Muy Baja</v>
      </c>
      <c r="Z30" s="160">
        <f>IF(R30="Preventivo",(J29-(J29*T30)),IF(R30="Detectivo",(J29-(J29*T30)),IF(R30="Correctivo",(J29))))</f>
        <v>0.11</v>
      </c>
      <c r="AA30" s="383"/>
      <c r="AB30" s="383"/>
      <c r="AC30" s="160" t="str">
        <f t="shared" si="1"/>
        <v>Leve</v>
      </c>
      <c r="AD30" s="160">
        <f t="shared" ref="AD30:AD33" si="9">IF(Q30="Probabilidad",(($M$29-0)),IF(Q30="Impacto",($M$29-($M$29*T30))))</f>
        <v>0.2</v>
      </c>
      <c r="AE30" s="383"/>
      <c r="AF30" s="383"/>
      <c r="AG30" s="378"/>
      <c r="AH30" s="378"/>
      <c r="AI30" s="378"/>
      <c r="AJ30" s="378"/>
      <c r="AK30" s="378"/>
      <c r="AL30" s="378"/>
      <c r="AM30" s="401"/>
      <c r="AN30" s="388"/>
    </row>
    <row r="31" spans="1:40" ht="42" customHeight="1">
      <c r="A31" s="393"/>
      <c r="B31" s="372"/>
      <c r="C31" s="393"/>
      <c r="D31" s="398"/>
      <c r="E31" s="393"/>
      <c r="F31" s="393"/>
      <c r="G31" s="393"/>
      <c r="H31" s="393"/>
      <c r="I31" s="394"/>
      <c r="J31" s="395"/>
      <c r="K31" s="388"/>
      <c r="L31" s="396"/>
      <c r="M31" s="396"/>
      <c r="N31" s="388"/>
      <c r="O31" s="250">
        <v>3</v>
      </c>
      <c r="P31" s="249" t="s">
        <v>550</v>
      </c>
      <c r="Q31" s="250" t="str">
        <f t="shared" si="0"/>
        <v>Probabilidad</v>
      </c>
      <c r="R31" s="250" t="s">
        <v>52</v>
      </c>
      <c r="S31" s="250" t="s">
        <v>56</v>
      </c>
      <c r="T31" s="251">
        <f>VLOOKUP(R31&amp;S31,Hoja1!$Q$4:$R$9,2,0)</f>
        <v>0.5</v>
      </c>
      <c r="U31" s="265" t="s">
        <v>59</v>
      </c>
      <c r="V31" s="265" t="s">
        <v>62</v>
      </c>
      <c r="W31" s="265" t="s">
        <v>65</v>
      </c>
      <c r="X31" s="160">
        <f t="shared" si="8"/>
        <v>0.1</v>
      </c>
      <c r="Y31" s="160" t="str">
        <f>IF(Z31&lt;=20%,'Tabla probabilidad'!$B$5,IF(Z31&lt;=40%,'Tabla probabilidad'!$B$6,IF(Z31&lt;=60%,'Tabla probabilidad'!$B$7,IF(Z31&lt;=80%,'Tabla probabilidad'!$B$8,IF(Z31&lt;=100%,'Tabla probabilidad'!$B$9)))))</f>
        <v>Muy Baja</v>
      </c>
      <c r="Z31" s="160">
        <f>IF(R31="Preventivo",(J29-(J29*T31)),IF(R31="Detectivo",(J29-(J29*T31)),IF(R31="Correctivo",(J29))))</f>
        <v>0.1</v>
      </c>
      <c r="AA31" s="383"/>
      <c r="AB31" s="383"/>
      <c r="AC31" s="160" t="str">
        <f t="shared" si="1"/>
        <v>Leve</v>
      </c>
      <c r="AD31" s="160">
        <f t="shared" si="9"/>
        <v>0.2</v>
      </c>
      <c r="AE31" s="383"/>
      <c r="AF31" s="383"/>
      <c r="AG31" s="378"/>
      <c r="AH31" s="378"/>
      <c r="AI31" s="378"/>
      <c r="AJ31" s="378"/>
      <c r="AK31" s="378"/>
      <c r="AL31" s="378"/>
      <c r="AM31" s="401"/>
      <c r="AN31" s="388"/>
    </row>
    <row r="32" spans="1:40" ht="96.75" customHeight="1">
      <c r="A32" s="393"/>
      <c r="B32" s="372"/>
      <c r="C32" s="393"/>
      <c r="D32" s="398"/>
      <c r="E32" s="393"/>
      <c r="F32" s="393"/>
      <c r="G32" s="393"/>
      <c r="H32" s="393"/>
      <c r="I32" s="394"/>
      <c r="J32" s="395"/>
      <c r="K32" s="388"/>
      <c r="L32" s="396"/>
      <c r="M32" s="396"/>
      <c r="N32" s="388"/>
      <c r="O32" s="250">
        <v>4</v>
      </c>
      <c r="P32" s="249" t="s">
        <v>551</v>
      </c>
      <c r="Q32" s="250" t="str">
        <f t="shared" si="0"/>
        <v>Probabilidad</v>
      </c>
      <c r="R32" s="250" t="s">
        <v>52</v>
      </c>
      <c r="S32" s="250" t="s">
        <v>57</v>
      </c>
      <c r="T32" s="251">
        <f>VLOOKUP(R32&amp;S32,Hoja1!$Q$4:$R$9,2,0)</f>
        <v>0.45</v>
      </c>
      <c r="U32" s="265" t="s">
        <v>59</v>
      </c>
      <c r="V32" s="265" t="s">
        <v>62</v>
      </c>
      <c r="W32" s="265" t="s">
        <v>65</v>
      </c>
      <c r="X32" s="160">
        <f t="shared" si="8"/>
        <v>9.0000000000000011E-2</v>
      </c>
      <c r="Y32" s="160" t="str">
        <f>IF(Z32&lt;=20%,'Tabla probabilidad'!$B$5,IF(Z32&lt;=40%,'Tabla probabilidad'!$B$6,IF(Z32&lt;=60%,'Tabla probabilidad'!$B$7,IF(Z32&lt;=80%,'Tabla probabilidad'!$B$8,IF(Z32&lt;=100%,'Tabla probabilidad'!$B$9)))))</f>
        <v>Muy Baja</v>
      </c>
      <c r="Z32" s="160">
        <f>IF(R32="Preventivo",(J29-(J29*T32)),IF(R32="Detectivo",(J29-(J29*T32)),IF(R32="Correctivo",(J29))))</f>
        <v>0.11</v>
      </c>
      <c r="AA32" s="383"/>
      <c r="AB32" s="383"/>
      <c r="AC32" s="160" t="str">
        <f t="shared" si="1"/>
        <v>Leve</v>
      </c>
      <c r="AD32" s="160">
        <f t="shared" si="9"/>
        <v>0.2</v>
      </c>
      <c r="AE32" s="383"/>
      <c r="AF32" s="383"/>
      <c r="AG32" s="378"/>
      <c r="AH32" s="378"/>
      <c r="AI32" s="378"/>
      <c r="AJ32" s="378"/>
      <c r="AK32" s="378"/>
      <c r="AL32" s="378"/>
      <c r="AM32" s="401"/>
      <c r="AN32" s="388"/>
    </row>
    <row r="33" spans="1:40" ht="104.25" customHeight="1">
      <c r="A33" s="371"/>
      <c r="B33" s="373"/>
      <c r="C33" s="393"/>
      <c r="D33" s="399"/>
      <c r="E33" s="371"/>
      <c r="F33" s="371"/>
      <c r="G33" s="393"/>
      <c r="H33" s="371"/>
      <c r="I33" s="403"/>
      <c r="J33" s="382"/>
      <c r="K33" s="388"/>
      <c r="L33" s="396"/>
      <c r="M33" s="396"/>
      <c r="N33" s="377"/>
      <c r="O33" s="255">
        <v>5</v>
      </c>
      <c r="P33" s="256"/>
      <c r="Q33" s="255" t="str">
        <f t="shared" si="0"/>
        <v>Probabilidad</v>
      </c>
      <c r="R33" s="255" t="s">
        <v>52</v>
      </c>
      <c r="S33" s="255"/>
      <c r="T33" s="257" t="e">
        <f>VLOOKUP(R33&amp;S33,Hoja1!$Q$4:$R$9,2,0)</f>
        <v>#N/A</v>
      </c>
      <c r="U33" s="265" t="s">
        <v>59</v>
      </c>
      <c r="V33" s="265" t="s">
        <v>62</v>
      </c>
      <c r="W33" s="265" t="s">
        <v>65</v>
      </c>
      <c r="X33" s="166" t="e">
        <f t="shared" si="8"/>
        <v>#N/A</v>
      </c>
      <c r="Y33" s="166" t="e">
        <f>IF(Z33&lt;=20%,'Tabla probabilidad'!$B$5,IF(Z33&lt;=40%,'Tabla probabilidad'!$B$6,IF(Z33&lt;=60%,'Tabla probabilidad'!$B$7,IF(Z33&lt;=80%,'Tabla probabilidad'!$B$8,IF(Z33&lt;=100%,'Tabla probabilidad'!$B$9)))))</f>
        <v>#N/A</v>
      </c>
      <c r="Z33" s="166" t="e">
        <f>IF(R33="Preventivo",(J29-(J29*T33)),IF(R33="Detectivo",(J29-(J29*T33)),IF(R33="Correctivo",(J29))))</f>
        <v>#N/A</v>
      </c>
      <c r="AA33" s="384"/>
      <c r="AB33" s="383"/>
      <c r="AC33" s="166" t="str">
        <f t="shared" si="1"/>
        <v>Leve</v>
      </c>
      <c r="AD33" s="166">
        <f t="shared" si="9"/>
        <v>0.2</v>
      </c>
      <c r="AE33" s="383"/>
      <c r="AF33" s="383"/>
      <c r="AG33" s="378"/>
      <c r="AH33" s="378"/>
      <c r="AI33" s="378"/>
      <c r="AJ33" s="378"/>
      <c r="AK33" s="378"/>
      <c r="AL33" s="378"/>
      <c r="AM33" s="401"/>
      <c r="AN33" s="377"/>
    </row>
    <row r="34" spans="1:40" ht="102" customHeight="1">
      <c r="A34" s="393">
        <v>6</v>
      </c>
      <c r="B34" s="371" t="s">
        <v>552</v>
      </c>
      <c r="C34" s="393" t="s">
        <v>298</v>
      </c>
      <c r="D34" s="397" t="s">
        <v>608</v>
      </c>
      <c r="E34" s="393" t="s">
        <v>613</v>
      </c>
      <c r="F34" s="393" t="s">
        <v>553</v>
      </c>
      <c r="G34" s="393" t="s">
        <v>41</v>
      </c>
      <c r="H34" s="393"/>
      <c r="I34" s="394" t="str">
        <f>IF(H34&lt;=2,'Tabla probabilidad'!$B$5,IF(H34&lt;=24,'Tabla probabilidad'!$B$6,IF(H34&lt;=500,'Tabla probabilidad'!$B$7,IF(H34&lt;=5000,'Tabla probabilidad'!$B$8,IF(H34&gt;5000,'Tabla probabilidad'!$B$9)))))</f>
        <v>Muy Baja</v>
      </c>
      <c r="J34" s="395">
        <f>IF(H34&lt;=2,'Tabla probabilidad'!$D$5,IF(H34&lt;=24,'Tabla probabilidad'!$D$6,IF(H34&lt;=500,'Tabla probabilidad'!$D$7,IF(H34&lt;=5000,'Tabla probabilidad'!$D$8,IF(H34&gt;5000,'Tabla probabilidad'!$D$9)))))</f>
        <v>0.2</v>
      </c>
      <c r="K34" s="388" t="s">
        <v>300</v>
      </c>
      <c r="L34" s="388" t="str">
        <f>IF(K34="El riesgo afecta la imagen de alguna área de la organización","Leve",IF(K34="El riesgo afecta la imagen de la entidad internamente, de conocimiento general, nivel interno, alta dirección, contratista y/o de provedores","Menor",IF(K34="El riesgo afecta la imagen de la entidad con algunos usuarios de relevancia frente al logro de los objetivos","Moderado",IF(K34="El riesgo afecta la imagen de de la entidad con efecto publicitario sostenido a nivel del sector justicia","Mayor",IF(K34="El riesgo afecta la imagen de la entidad a nivel nacional, con efecto publicitarios sostenible a nivel país","Catastrófico",IF(K34="Impacto que afecte la ejecución presupuestal en un valor ≥0,5%.","Leve",IF(K34="Impacto que afecte la ejecución presupuestal en un valor ≥1%.","Menor",IF(K34="Impacto que afecte la ejecución presupuestal en un valor ≥5%.","Moderado",IF(K34="Impacto que afecte la ejecución presupuestal en un valor ≥20%.","Mayor",IF(K34="Impacto que afecte la ejecución presupuestal en un valor ≥50%.","Catastrófico",IF(K34="Incumplimiento máximo del 5% de la meta planeada","Leve",IF(K34="Incumplimiento máximo del 15% de la meta planeada","Menor",IF(K34="Incumplimiento máximo del 20% de la meta planeada","Moderado",IF(K34="Incumplimiento máximo del 50% de la meta planeada","Mayor",IF(K34="Incumplimiento máximo del 80% de la meta planeada","Catastrófico",IF(K34="Cualquier afectación a la violacion de los derechos de los ciudadanos se considera con consecuencias altas","Mayor",IF(K34="Cualquier afectación a la violacion de los derechos de los ciudadanos se considera con consecuencias desastrosas","Catastrófico",IF(K34="Afecta la Prestación del Servicio de Administración de Justicia en 5%","Leve",IF(K34="Afecta la Prestación del Servicio de Administración de Justicia en 10%","Menor",IF(K34="Afecta la Prestación del Servicio de Administración de Justicia en 15%","Moderado",IF(K34="Afecta la Prestación del Servicio de Administración de Justicia en 20%","Mayor",IF(K34="Afecta la Prestación del Servicio de Administración de Justicia en más del 50%","Catastrófico",IF(K34="Cualquier acto indebido de los servidores judiciales genera altas consecuencias para la entidad","Mayor",IF(K34="Cualquier acto indebido de los servidores judiciales genera consecuencias desastrosas para la entidad","Catastrófico",IF(K34="Si el hecho llegara a presentarse, tendría consecuencias o efectos mínimos sobre la entidad","Leve",IF(K34="Si el hecho llegara a presentarse, tendría bajo impacto o efecto sobre la entidad","Menor",IF(K34="Si el hecho llegara a presentarse, tendría medianas consecuencias o efectos sobre la entidad","Moderado",IF(K34="Si el hecho llegara a presentarse, tendría altas consecuencias o efectos sobre la entidad","Mayor",IF(K34="Si el hecho llegara a presentarse, tendría desastrosas consecuencias o efectos sobre la entidad","Catastrófico")))))))))))))))))))))))))))))</f>
        <v>Menor</v>
      </c>
      <c r="M34" s="388" t="str">
        <f>IF(K34="El riesgo afecta la imagen de alguna área de la organización","20%",IF(K34="El riesgo afecta la imagen de la entidad internamente, de conocimiento general, nivel interno, alta dirección, contratista y/o de provedores","40%",IF(K34="El riesgo afecta la imagen de la entidad con algunos usuarios de relevancia frente al logro de los objetivos","60%",IF(K34="El riesgo afecta la imagen de de la entidad con efecto publicitario sostenido a nivel del sector justicia","80%",IF(K34="El riesgo afecta la imagen de la entidad a nivel nacional, con efecto publicitarios sostenible a nivel país","100%",IF(K34="Impacto que afecte la ejecución presupuestal en un valor ≥0,5%.","20%",IF(K34="Impacto que afecte la ejecución presupuestal en un valor ≥1%.","40%",IF(K34="Impacto que afecte la ejecución presupuestal en un valor ≥5%.","60%",IF(K34="Impacto que afecte la ejecución presupuestal en un valor ≥20%.","80%",IF(K34="Impacto que afecte la ejecución presupuestal en un valor ≥50%.","100%",IF(K34="Incumplimiento máximo del 5% de la meta planeada","20%",IF(K34="Incumplimiento máximo del 15% de la meta planeada","40%",IF(K34="Incumplimiento máximo del 20% de la meta planeada","60%",IF(K34="Incumplimiento máximo del 50% de la meta planeada","80%",IF(K34="Incumplimiento máximo del 80% de la meta planeada","100%",IF(K34="Cualquier afectación a la violacion de los derechos de los ciudadanos se considera con consecuencias altas","80%",IF(K34="Cualquier afectación a la violacion de los derechos de los ciudadanos se considera con consecuencias desastrosas","100%",IF(K34="Afecta la Prestación del Servicio de Administración de Justicia en 5%","20%",IF(K34="Afecta la Prestación del Servicio de Administración de Justicia en 10%","40%",IF(K34="Afecta la Prestación del Servicio de Administración de Justicia en 15%","60%",IF(K34="Afecta la Prestación del Servicio de Administración de Justicia en 20%","80%",IF(K34="Afecta la Prestación del Servicio de Administración de Justicia en más del 50%","100%",IF(K34="Cualquier acto indebido de los servidores judiciales genera altas consecuencias para la entidad","80%",IF(K34="Cualquier acto indebido de los servidores judiciales genera consecuencias desastrosas para la entidad","100%",IF(K34="Si el hecho llegara a presentarse, tendría consecuencias o efectos mínimos sobre la entidad","20%",IF(K34="Si el hecho llegara a presentarse, tendría bajo impacto o efecto sobre la entidad","40%",IF(K34="Si el hecho llegara a presentarse, tendría medianas consecuencias o efectos sobre la entidad","60%",IF(K34="Si el hecho llegara a presentarse, tendría altas consecuencias o efectos sobre la entidad","80%",IF(K34="Si el hecho llegara a presentarse, tendría desastrosas consecuencias o efectos sobre la entidad","100%")))))))))))))))))))))))))))))</f>
        <v>40%</v>
      </c>
      <c r="N34" s="388" t="str">
        <f>VLOOKUP((I34&amp;L34),Hoja1!$B$4:$C$28,2,0)</f>
        <v>Bajo</v>
      </c>
      <c r="O34" s="250">
        <v>1</v>
      </c>
      <c r="P34" s="249" t="s">
        <v>560</v>
      </c>
      <c r="Q34" s="250" t="str">
        <f t="shared" ref="Q34:Q38" si="10">IF(R34="Preventivo","Probabilidad",IF(R34="Detectivo","Probabilidad", IF(R34="Correctivo","Impacto")))</f>
        <v>Probabilidad</v>
      </c>
      <c r="R34" s="250" t="s">
        <v>52</v>
      </c>
      <c r="S34" s="250" t="s">
        <v>56</v>
      </c>
      <c r="T34" s="251">
        <f>VLOOKUP(R34&amp;S34,Hoja1!$Q$4:$R$9,2,0)</f>
        <v>0.5</v>
      </c>
      <c r="U34" s="265" t="s">
        <v>59</v>
      </c>
      <c r="V34" s="265" t="s">
        <v>62</v>
      </c>
      <c r="W34" s="265" t="s">
        <v>65</v>
      </c>
      <c r="X34" s="165">
        <f>IF(Q34="Probabilidad",($J$34*T34),IF(Q34="Impacto"," "))</f>
        <v>0.1</v>
      </c>
      <c r="Y34" s="165" t="str">
        <f>IF(Z34&lt;=20%,'Tabla probabilidad'!$B$5,IF(Z34&lt;=40%,'Tabla probabilidad'!$B$6,IF(Z34&lt;=60%,'Tabla probabilidad'!$B$7,IF(Z34&lt;=80%,'Tabla probabilidad'!$B$8,IF(Z34&lt;=100%,'Tabla probabilidad'!$B$9)))))</f>
        <v>Muy Baja</v>
      </c>
      <c r="Z34" s="165">
        <f>IF(R34="Preventivo",(J34-(J34*T34)),IF(R34="Detectivo",(J34-(J34*T34)),IF(R34="Correctivo",(J34))))</f>
        <v>0.1</v>
      </c>
      <c r="AA34" s="382" t="str">
        <f>IF(AB34&lt;=20%,'Tabla probabilidad'!$B$5,IF(AB34&lt;=40%,'Tabla probabilidad'!$B$6,IF(AB34&lt;=60%,'Tabla probabilidad'!$B$7,IF(AB34&lt;=80%,'Tabla probabilidad'!$B$8,IF(AB34&lt;=100%,'Tabla probabilidad'!$B$9)))))</f>
        <v>Muy Baja</v>
      </c>
      <c r="AB34" s="382">
        <f>AVERAGE(Z34:Z38)</f>
        <v>0.1</v>
      </c>
      <c r="AC34" s="165" t="str">
        <f t="shared" ref="AC34:AC38" si="11">IF(AD34&lt;=20%,"Leve",IF(AD34&lt;=40%,"Menor",IF(AD34&lt;=60%,"Moderado",IF(AD34&lt;=80%,"Mayor",IF(AD34&lt;=100%,"Catastrófico")))))</f>
        <v>Menor</v>
      </c>
      <c r="AD34" s="165">
        <f>IF(Q34="Probabilidad",(($M$34-0)),IF(Q34="Impacto",($M$34-($M$34*T34))))</f>
        <v>0.4</v>
      </c>
      <c r="AE34" s="382" t="str">
        <f>IF(AF34&lt;=20%,"Leve",IF(AF34&lt;=40%,"Menor",IF(AF34&lt;=60%,"Moderado",IF(AF34&lt;=80%,"Mayor",IF(AF34&lt;=100%,"Catastrófico")))))</f>
        <v>Menor</v>
      </c>
      <c r="AF34" s="382">
        <f>AVERAGE(AD34:AD38)</f>
        <v>0.4</v>
      </c>
      <c r="AG34" s="377" t="str">
        <f>VLOOKUP(AA34&amp;AE34,Hoja1!$B$4:$C$28,2,0)</f>
        <v>Bajo</v>
      </c>
      <c r="AH34" s="377" t="s">
        <v>294</v>
      </c>
      <c r="AI34" s="385"/>
      <c r="AJ34" s="385"/>
      <c r="AK34" s="385"/>
      <c r="AL34" s="385"/>
      <c r="AM34" s="385"/>
      <c r="AN34" s="388"/>
    </row>
    <row r="35" spans="1:40" ht="84.75" customHeight="1">
      <c r="A35" s="393"/>
      <c r="B35" s="372"/>
      <c r="C35" s="393"/>
      <c r="D35" s="398"/>
      <c r="E35" s="393"/>
      <c r="F35" s="393"/>
      <c r="G35" s="393"/>
      <c r="H35" s="393"/>
      <c r="I35" s="394"/>
      <c r="J35" s="395"/>
      <c r="K35" s="388"/>
      <c r="L35" s="396"/>
      <c r="M35" s="396"/>
      <c r="N35" s="388"/>
      <c r="O35" s="250">
        <v>2</v>
      </c>
      <c r="P35" s="249" t="s">
        <v>561</v>
      </c>
      <c r="Q35" s="250" t="str">
        <f t="shared" si="10"/>
        <v>Probabilidad</v>
      </c>
      <c r="R35" s="250" t="s">
        <v>52</v>
      </c>
      <c r="S35" s="250" t="s">
        <v>56</v>
      </c>
      <c r="T35" s="251">
        <f>VLOOKUP(R35&amp;S35,Hoja1!$Q$4:$R$9,2,0)</f>
        <v>0.5</v>
      </c>
      <c r="U35" s="265" t="s">
        <v>59</v>
      </c>
      <c r="V35" s="265" t="s">
        <v>62</v>
      </c>
      <c r="W35" s="265" t="s">
        <v>65</v>
      </c>
      <c r="X35" s="165">
        <f t="shared" ref="X35:X38" si="12">IF(Q35="Probabilidad",($J$34*T35),IF(Q35="Impacto"," "))</f>
        <v>0.1</v>
      </c>
      <c r="Y35" s="165" t="str">
        <f>IF(Z35&lt;=20%,'Tabla probabilidad'!$B$5,IF(Z35&lt;=40%,'Tabla probabilidad'!$B$6,IF(Z35&lt;=60%,'Tabla probabilidad'!$B$7,IF(Z35&lt;=80%,'Tabla probabilidad'!$B$8,IF(Z35&lt;=100%,'Tabla probabilidad'!$B$9)))))</f>
        <v>Muy Baja</v>
      </c>
      <c r="Z35" s="165">
        <f>IF(R35="Preventivo",(J34-(J34*T35)),IF(R35="Detectivo",(J34-(J34*T35)),IF(R35="Correctivo",(J34))))</f>
        <v>0.1</v>
      </c>
      <c r="AA35" s="383"/>
      <c r="AB35" s="383"/>
      <c r="AC35" s="165" t="str">
        <f t="shared" si="11"/>
        <v>Menor</v>
      </c>
      <c r="AD35" s="165">
        <f t="shared" ref="AD35:AD38" si="13">IF(Q35="Probabilidad",(($M$34-0)),IF(Q35="Impacto",($M$34-($M$34*T35))))</f>
        <v>0.4</v>
      </c>
      <c r="AE35" s="383"/>
      <c r="AF35" s="383"/>
      <c r="AG35" s="378"/>
      <c r="AH35" s="378"/>
      <c r="AI35" s="386"/>
      <c r="AJ35" s="386"/>
      <c r="AK35" s="386"/>
      <c r="AL35" s="386"/>
      <c r="AM35" s="386"/>
      <c r="AN35" s="388"/>
    </row>
    <row r="36" spans="1:40">
      <c r="A36" s="393"/>
      <c r="B36" s="372"/>
      <c r="C36" s="393"/>
      <c r="D36" s="398"/>
      <c r="E36" s="393"/>
      <c r="F36" s="393"/>
      <c r="G36" s="393"/>
      <c r="H36" s="393"/>
      <c r="I36" s="394"/>
      <c r="J36" s="395"/>
      <c r="K36" s="388"/>
      <c r="L36" s="396"/>
      <c r="M36" s="396"/>
      <c r="N36" s="388"/>
      <c r="O36" s="250">
        <v>3</v>
      </c>
      <c r="P36" s="167"/>
      <c r="Q36" s="250" t="b">
        <f t="shared" si="10"/>
        <v>0</v>
      </c>
      <c r="R36" s="250"/>
      <c r="S36" s="250"/>
      <c r="T36" s="251" t="e">
        <f>VLOOKUP(R36&amp;S36,Hoja1!$Q$4:$R$9,2,0)</f>
        <v>#N/A</v>
      </c>
      <c r="U36" s="265" t="s">
        <v>59</v>
      </c>
      <c r="V36" s="265" t="s">
        <v>62</v>
      </c>
      <c r="W36" s="265" t="s">
        <v>65</v>
      </c>
      <c r="X36" s="165" t="b">
        <f t="shared" si="12"/>
        <v>0</v>
      </c>
      <c r="Y36" s="165" t="b">
        <f>IF(Z36&lt;=20%,'Tabla probabilidad'!$B$5,IF(Z36&lt;=40%,'Tabla probabilidad'!$B$6,IF(Z36&lt;=60%,'Tabla probabilidad'!$B$7,IF(Z36&lt;=80%,'Tabla probabilidad'!$B$8,IF(Z36&lt;=100%,'Tabla probabilidad'!$B$9)))))</f>
        <v>0</v>
      </c>
      <c r="Z36" s="165" t="b">
        <f>IF(R36="Preventivo",(J34-(J34*T36)),IF(R36="Detectivo",(J34-(J34*T36)),IF(R36="Correctivo",(J34))))</f>
        <v>0</v>
      </c>
      <c r="AA36" s="383"/>
      <c r="AB36" s="383"/>
      <c r="AC36" s="165" t="b">
        <f t="shared" si="11"/>
        <v>0</v>
      </c>
      <c r="AD36" s="165" t="b">
        <f t="shared" si="13"/>
        <v>0</v>
      </c>
      <c r="AE36" s="383"/>
      <c r="AF36" s="383"/>
      <c r="AG36" s="378"/>
      <c r="AH36" s="378"/>
      <c r="AI36" s="386"/>
      <c r="AJ36" s="386"/>
      <c r="AK36" s="386"/>
      <c r="AL36" s="386"/>
      <c r="AM36" s="386"/>
      <c r="AN36" s="388"/>
    </row>
    <row r="37" spans="1:40" ht="84.6" customHeight="1">
      <c r="A37" s="393"/>
      <c r="B37" s="372"/>
      <c r="C37" s="393"/>
      <c r="D37" s="398"/>
      <c r="E37" s="393"/>
      <c r="F37" s="393"/>
      <c r="G37" s="393"/>
      <c r="H37" s="393"/>
      <c r="I37" s="394"/>
      <c r="J37" s="395"/>
      <c r="K37" s="388"/>
      <c r="L37" s="396"/>
      <c r="M37" s="396"/>
      <c r="N37" s="388"/>
      <c r="O37" s="250">
        <v>4</v>
      </c>
      <c r="P37" s="167"/>
      <c r="Q37" s="250" t="b">
        <f t="shared" si="10"/>
        <v>0</v>
      </c>
      <c r="R37" s="250"/>
      <c r="S37" s="250"/>
      <c r="T37" s="251" t="e">
        <f>VLOOKUP(R37&amp;S37,Hoja1!$Q$4:$R$9,2,0)</f>
        <v>#N/A</v>
      </c>
      <c r="U37" s="265" t="s">
        <v>59</v>
      </c>
      <c r="V37" s="265" t="s">
        <v>62</v>
      </c>
      <c r="W37" s="265" t="s">
        <v>65</v>
      </c>
      <c r="X37" s="165" t="b">
        <f t="shared" si="12"/>
        <v>0</v>
      </c>
      <c r="Y37" s="165" t="b">
        <f>IF(Z37&lt;=20%,'Tabla probabilidad'!$B$5,IF(Z37&lt;=40%,'Tabla probabilidad'!$B$6,IF(Z37&lt;=60%,'Tabla probabilidad'!$B$7,IF(Z37&lt;=80%,'Tabla probabilidad'!$B$8,IF(Z37&lt;=100%,'Tabla probabilidad'!$B$9)))))</f>
        <v>0</v>
      </c>
      <c r="Z37" s="165" t="b">
        <f>IF(R37="Preventivo",(J34-(J34*T37)),IF(R37="Detectivo",(J34-(J34*T37)),IF(R37="Correctivo",(J34))))</f>
        <v>0</v>
      </c>
      <c r="AA37" s="383"/>
      <c r="AB37" s="383"/>
      <c r="AC37" s="165" t="b">
        <f t="shared" si="11"/>
        <v>0</v>
      </c>
      <c r="AD37" s="165" t="b">
        <f t="shared" si="13"/>
        <v>0</v>
      </c>
      <c r="AE37" s="383"/>
      <c r="AF37" s="383"/>
      <c r="AG37" s="378"/>
      <c r="AH37" s="378"/>
      <c r="AI37" s="386"/>
      <c r="AJ37" s="386"/>
      <c r="AK37" s="386"/>
      <c r="AL37" s="386"/>
      <c r="AM37" s="386"/>
      <c r="AN37" s="388"/>
    </row>
    <row r="38" spans="1:40" ht="88.9" customHeight="1">
      <c r="A38" s="393"/>
      <c r="B38" s="373"/>
      <c r="C38" s="393"/>
      <c r="D38" s="399"/>
      <c r="E38" s="393"/>
      <c r="F38" s="393"/>
      <c r="G38" s="393"/>
      <c r="H38" s="393"/>
      <c r="I38" s="394"/>
      <c r="J38" s="395"/>
      <c r="K38" s="388"/>
      <c r="L38" s="396"/>
      <c r="M38" s="396"/>
      <c r="N38" s="388"/>
      <c r="O38" s="250">
        <v>5</v>
      </c>
      <c r="P38" s="191"/>
      <c r="Q38" s="250" t="b">
        <f t="shared" si="10"/>
        <v>0</v>
      </c>
      <c r="R38" s="250"/>
      <c r="S38" s="250"/>
      <c r="T38" s="251" t="e">
        <f>VLOOKUP(R38&amp;S38,Hoja1!$Q$4:$R$9,2,0)</f>
        <v>#N/A</v>
      </c>
      <c r="U38" s="265" t="s">
        <v>59</v>
      </c>
      <c r="V38" s="265" t="s">
        <v>62</v>
      </c>
      <c r="W38" s="265" t="s">
        <v>65</v>
      </c>
      <c r="X38" s="165" t="b">
        <f t="shared" si="12"/>
        <v>0</v>
      </c>
      <c r="Y38" s="165" t="b">
        <f>IF(Z38&lt;=20%,'Tabla probabilidad'!$B$5,IF(Z38&lt;=40%,'Tabla probabilidad'!$B$6,IF(Z38&lt;=60%,'Tabla probabilidad'!$B$7,IF(Z38&lt;=80%,'Tabla probabilidad'!$B$8,IF(Z38&lt;=100%,'Tabla probabilidad'!$B$9)))))</f>
        <v>0</v>
      </c>
      <c r="Z38" s="165" t="b">
        <f>IF(R38="Preventivo",(J34-(J34*T38)),IF(R38="Detectivo",(J34-(J34*T38)),IF(R38="Correctivo",(J34))))</f>
        <v>0</v>
      </c>
      <c r="AA38" s="384"/>
      <c r="AB38" s="384"/>
      <c r="AC38" s="165" t="b">
        <f t="shared" si="11"/>
        <v>0</v>
      </c>
      <c r="AD38" s="165" t="b">
        <f t="shared" si="13"/>
        <v>0</v>
      </c>
      <c r="AE38" s="384"/>
      <c r="AF38" s="384"/>
      <c r="AG38" s="379"/>
      <c r="AH38" s="378"/>
      <c r="AI38" s="387"/>
      <c r="AJ38" s="387"/>
      <c r="AK38" s="387"/>
      <c r="AL38" s="387"/>
      <c r="AM38" s="387"/>
      <c r="AN38" s="377"/>
    </row>
    <row r="39" spans="1:40" ht="42.75" customHeight="1">
      <c r="A39" s="388">
        <v>7</v>
      </c>
      <c r="B39" s="374" t="s">
        <v>554</v>
      </c>
      <c r="C39" s="388" t="s">
        <v>311</v>
      </c>
      <c r="D39" s="389" t="s">
        <v>646</v>
      </c>
      <c r="E39" s="388" t="s">
        <v>614</v>
      </c>
      <c r="F39" s="388" t="s">
        <v>555</v>
      </c>
      <c r="G39" s="393" t="s">
        <v>41</v>
      </c>
      <c r="H39" s="393"/>
      <c r="I39" s="394" t="str">
        <f>IF(H39&lt;=2,'Tabla probabilidad'!$B$5,IF(H39&lt;=24,'Tabla probabilidad'!$B$6,IF(H39&lt;=500,'Tabla probabilidad'!$B$7,IF(H39&lt;=5000,'Tabla probabilidad'!$B$8,IF(H39&gt;5000,'Tabla probabilidad'!$B$9)))))</f>
        <v>Muy Baja</v>
      </c>
      <c r="J39" s="395">
        <f>IF(H39&lt;=2,'Tabla probabilidad'!$D$5,IF(H39&lt;=24,'Tabla probabilidad'!$D$6,IF(H39&lt;=500,'Tabla probabilidad'!$D$7,IF(H39&lt;=5000,'Tabla probabilidad'!$D$8,IF(H39&gt;5000,'Tabla probabilidad'!$D$9)))))</f>
        <v>0.2</v>
      </c>
      <c r="K39" s="388" t="s">
        <v>47</v>
      </c>
      <c r="L39" s="388" t="str">
        <f>IF(K39="El riesgo afecta la imagen de alguna área de la organización","Leve",IF(K39="El riesgo afecta la imagen de la entidad internamente, de conocimiento general, nivel interno, alta dirección, contratista y/o de provedores","Menor",IF(K39="El riesgo afecta la imagen de la entidad con algunos usuarios de relevancia frente al logro de los objetivos","Moderado",IF(K39="El riesgo afecta la imagen de de la entidad con efecto publicitario sostenido a nivel del sector justicia","Mayor",IF(K39="El riesgo afecta la imagen de la entidad a nivel nacional, con efecto publicitarios sostenible a nivel país","Catastrófico",IF(K39="Impacto que afecte la ejecución presupuestal en un valor ≥0,5%.","Leve",IF(K39="Impacto que afecte la ejecución presupuestal en un valor ≥1%.","Menor",IF(K39="Impacto que afecte la ejecución presupuestal en un valor ≥5%.","Moderado",IF(K39="Impacto que afecte la ejecución presupuestal en un valor ≥20%.","Mayor",IF(K39="Impacto que afecte la ejecución presupuestal en un valor ≥50%.","Catastrófico",IF(K39="Incumplimiento máximo del 5% de la meta planeada","Leve",IF(K39="Incumplimiento máximo del 15% de la meta planeada","Menor",IF(K39="Incumplimiento máximo del 20% de la meta planeada","Moderado",IF(K39="Incumplimiento máximo del 50% de la meta planeada","Mayor",IF(K39="Incumplimiento máximo del 80% de la meta planeada","Catastrófico",IF(K39="Cualquier afectación a la violacion de los derechos de los ciudadanos se considera con consecuencias altas","Mayor",IF(K39="Cualquier afectación a la violacion de los derechos de los ciudadanos se considera con consecuencias desastrosas","Catastrófico",IF(K39="Afecta la Prestación del Servicio de Administración de Justicia en 5%","Leve",IF(K39="Afecta la Prestación del Servicio de Administración de Justicia en 10%","Menor",IF(K39="Afecta la Prestación del Servicio de Administración de Justicia en 15%","Moderado",IF(K39="Afecta la Prestación del Servicio de Administración de Justicia en 20%","Mayor",IF(K39="Afecta la Prestación del Servicio de Administración de Justicia en más del 50%","Catastrófico",IF(K39="Cualquier acto indebido de los servidores judiciales genera altas consecuencias para la entidad","Mayor",IF(K39="Cualquier acto indebido de los servidores judiciales genera consecuencias desastrosas para la entidad","Catastrófico",IF(K39="Si el hecho llegara a presentarse, tendría consecuencias o efectos mínimos sobre la entidad","Leve",IF(K39="Si el hecho llegara a presentarse, tendría bajo impacto o efecto sobre la entidad","Menor",IF(K39="Si el hecho llegara a presentarse, tendría medianas consecuencias o efectos sobre la entidad","Moderado",IF(K39="Si el hecho llegara a presentarse, tendría altas consecuencias o efectos sobre la entidad","Mayor",IF(K39="Si el hecho llegara a presentarse, tendría desastrosas consecuencias o efectos sobre la entidad","Catastrófico")))))))))))))))))))))))))))))</f>
        <v>Leve</v>
      </c>
      <c r="M39" s="388" t="str">
        <f>IF(K39="El riesgo afecta la imagen de alguna área de la organización","20%",IF(K39="El riesgo afecta la imagen de la entidad internamente, de conocimiento general, nivel interno, alta dirección, contratista y/o de provedores","40%",IF(K39="El riesgo afecta la imagen de la entidad con algunos usuarios de relevancia frente al logro de los objetivos","60%",IF(K39="El riesgo afecta la imagen de de la entidad con efecto publicitario sostenido a nivel del sector justicia","80%",IF(K39="El riesgo afecta la imagen de la entidad a nivel nacional, con efecto publicitarios sostenible a nivel país","100%",IF(K39="Impacto que afecte la ejecución presupuestal en un valor ≥0,5%.","20%",IF(K39="Impacto que afecte la ejecución presupuestal en un valor ≥1%.","40%",IF(K39="Impacto que afecte la ejecución presupuestal en un valor ≥5%.","60%",IF(K39="Impacto que afecte la ejecución presupuestal en un valor ≥20%.","80%",IF(K39="Impacto que afecte la ejecución presupuestal en un valor ≥50%.","100%",IF(K39="Incumplimiento máximo del 5% de la meta planeada","20%",IF(K39="Incumplimiento máximo del 15% de la meta planeada","40%",IF(K39="Incumplimiento máximo del 20% de la meta planeada","60%",IF(K39="Incumplimiento máximo del 50% de la meta planeada","80%",IF(K39="Incumplimiento máximo del 80% de la meta planeada","100%",IF(K39="Cualquier afectación a la violacion de los derechos de los ciudadanos se considera con consecuencias altas","80%",IF(K39="Cualquier afectación a la violacion de los derechos de los ciudadanos se considera con consecuencias desastrosas","100%",IF(K39="Afecta la Prestación del Servicio de Administración de Justicia en 5%","20%",IF(K39="Afecta la Prestación del Servicio de Administración de Justicia en 10%","40%",IF(K39="Afecta la Prestación del Servicio de Administración de Justicia en 15%","60%",IF(K39="Afecta la Prestación del Servicio de Administración de Justicia en 20%","80%",IF(K39="Afecta la Prestación del Servicio de Administración de Justicia en más del 50%","100%",IF(K39="Cualquier acto indebido de los servidores judiciales genera altas consecuencias para la entidad","80%",IF(K39="Cualquier acto indebido de los servidores judiciales genera consecuencias desastrosas para la entidad","100%",IF(K39="Si el hecho llegara a presentarse, tendría consecuencias o efectos mínimos sobre la entidad","20%",IF(K39="Si el hecho llegara a presentarse, tendría bajo impacto o efecto sobre la entidad","40%",IF(K39="Si el hecho llegara a presentarse, tendría medianas consecuencias o efectos sobre la entidad","60%",IF(K39="Si el hecho llegara a presentarse, tendría altas consecuencias o efectos sobre la entidad","80%",IF(K39="Si el hecho llegara a presentarse, tendría desastrosas consecuencias o efectos sobre la entidad","100%")))))))))))))))))))))))))))))</f>
        <v>20%</v>
      </c>
      <c r="N39" s="388" t="str">
        <f>VLOOKUP((I39&amp;L39),Hoja1!$B$4:$C$28,2,0)</f>
        <v>Bajo</v>
      </c>
      <c r="O39" s="250">
        <v>1</v>
      </c>
      <c r="P39" s="249" t="s">
        <v>559</v>
      </c>
      <c r="Q39" s="250" t="str">
        <f t="shared" ref="Q39:Q58" si="14">IF(R39="Preventivo","Probabilidad",IF(R39="Detectivo","Probabilidad", IF(R39="Correctivo","Impacto")))</f>
        <v>Probabilidad</v>
      </c>
      <c r="R39" s="250" t="s">
        <v>52</v>
      </c>
      <c r="S39" s="250" t="s">
        <v>57</v>
      </c>
      <c r="T39" s="251">
        <f>VLOOKUP(R39&amp;S39,Hoja1!$Q$4:$R$9,2,0)</f>
        <v>0.45</v>
      </c>
      <c r="U39" s="265" t="s">
        <v>59</v>
      </c>
      <c r="V39" s="265" t="s">
        <v>62</v>
      </c>
      <c r="W39" s="265" t="s">
        <v>65</v>
      </c>
      <c r="X39" s="170">
        <f>IF(Q39="Probabilidad",($J$39*T39),IF(Q39="Impacto"," "))</f>
        <v>9.0000000000000011E-2</v>
      </c>
      <c r="Y39" s="170" t="str">
        <f>IF(Z39&lt;=20%,'Tabla probabilidad'!$B$5,IF(Z39&lt;=40%,'Tabla probabilidad'!$B$6,IF(Z39&lt;=60%,'Tabla probabilidad'!$B$7,IF(Z39&lt;=80%,'Tabla probabilidad'!$B$8,IF(Z39&lt;=100%,'Tabla probabilidad'!$B$9)))))</f>
        <v>Muy Baja</v>
      </c>
      <c r="Z39" s="170">
        <f>IF(R39="Preventivo",(J39-(J39*T39)),IF(R39="Detectivo",(J39-(J39*T39)),IF(R39="Correctivo",(J39))))</f>
        <v>0.11</v>
      </c>
      <c r="AA39" s="382" t="str">
        <f>IF(AB39&lt;=20%,'Tabla probabilidad'!$B$5,IF(AB39&lt;=40%,'Tabla probabilidad'!$B$6,IF(AB39&lt;=60%,'Tabla probabilidad'!$B$7,IF(AB39&lt;=80%,'Tabla probabilidad'!$B$8,IF(AB39&lt;=100%,'Tabla probabilidad'!$B$9)))))</f>
        <v>Muy Baja</v>
      </c>
      <c r="AB39" s="382">
        <f>AVERAGE(Z39:Z43)</f>
        <v>0.11499999999999999</v>
      </c>
      <c r="AC39" s="170" t="str">
        <f t="shared" ref="AC39:AC58" si="15">IF(AD39&lt;=20%,"Leve",IF(AD39&lt;=40%,"Menor",IF(AD39&lt;=60%,"Moderado",IF(AD39&lt;=80%,"Mayor",IF(AD39&lt;=100%,"Catastrófico")))))</f>
        <v>Leve</v>
      </c>
      <c r="AD39" s="170">
        <f>IF(Q39="Probabilidad",(($M$39-0)),IF(Q39="Impacto",($M$39-($M$39*T39))))</f>
        <v>0.2</v>
      </c>
      <c r="AE39" s="382" t="str">
        <f>IF(AF39&lt;=20%,"Leve",IF(AF39&lt;=40%,"Menor",IF(AF39&lt;=60%,"Moderado",IF(AF39&lt;=80%,"Mayor",IF(AF39&lt;=100%,"Catastrófico")))))</f>
        <v>Leve</v>
      </c>
      <c r="AF39" s="382">
        <f>AVERAGE(AD39:AD43)</f>
        <v>0.2</v>
      </c>
      <c r="AG39" s="377" t="str">
        <f>VLOOKUP(AA39&amp;AE39,Hoja1!$B$4:$C$28,2,0)</f>
        <v>Bajo</v>
      </c>
      <c r="AH39" s="377" t="s">
        <v>294</v>
      </c>
      <c r="AI39" s="385"/>
      <c r="AJ39" s="385"/>
      <c r="AK39" s="385"/>
      <c r="AL39" s="385"/>
      <c r="AM39" s="385"/>
      <c r="AN39" s="388"/>
    </row>
    <row r="40" spans="1:40" ht="38.25" customHeight="1">
      <c r="A40" s="388"/>
      <c r="B40" s="375"/>
      <c r="C40" s="388"/>
      <c r="D40" s="390"/>
      <c r="E40" s="388"/>
      <c r="F40" s="388"/>
      <c r="G40" s="393"/>
      <c r="H40" s="393"/>
      <c r="I40" s="394"/>
      <c r="J40" s="395"/>
      <c r="K40" s="388"/>
      <c r="L40" s="396"/>
      <c r="M40" s="396"/>
      <c r="N40" s="388"/>
      <c r="O40" s="250">
        <v>2</v>
      </c>
      <c r="P40" s="249" t="s">
        <v>558</v>
      </c>
      <c r="Q40" s="250" t="str">
        <f t="shared" si="14"/>
        <v>Probabilidad</v>
      </c>
      <c r="R40" s="250" t="s">
        <v>52</v>
      </c>
      <c r="S40" s="250" t="s">
        <v>57</v>
      </c>
      <c r="T40" s="251">
        <f>VLOOKUP(R40&amp;S40,Hoja1!$Q$4:$R$9,2,0)</f>
        <v>0.45</v>
      </c>
      <c r="U40" s="265" t="s">
        <v>59</v>
      </c>
      <c r="V40" s="265" t="s">
        <v>62</v>
      </c>
      <c r="W40" s="265" t="s">
        <v>65</v>
      </c>
      <c r="X40" s="170">
        <f t="shared" ref="X40:X43" si="16">IF(Q40="Probabilidad",($J$39*T40),IF(Q40="Impacto"," "))</f>
        <v>9.0000000000000011E-2</v>
      </c>
      <c r="Y40" s="170" t="str">
        <f>IF(Z40&lt;=20%,'Tabla probabilidad'!$B$5,IF(Z40&lt;=40%,'Tabla probabilidad'!$B$6,IF(Z40&lt;=60%,'Tabla probabilidad'!$B$7,IF(Z40&lt;=80%,'Tabla probabilidad'!$B$8,IF(Z40&lt;=100%,'Tabla probabilidad'!$B$9)))))</f>
        <v>Muy Baja</v>
      </c>
      <c r="Z40" s="170">
        <f>IF(R40="Preventivo",(J39-(J39*T40)),IF(R40="Detectivo",(J39-(J39*T40)),IF(R40="Correctivo",(J39))))</f>
        <v>0.11</v>
      </c>
      <c r="AA40" s="383"/>
      <c r="AB40" s="383"/>
      <c r="AC40" s="170" t="str">
        <f t="shared" si="15"/>
        <v>Leve</v>
      </c>
      <c r="AD40" s="170">
        <f t="shared" ref="AD40:AD43" si="17">IF(Q40="Probabilidad",(($M$39-0)),IF(Q40="Impacto",($M$39-($M$39*T40))))</f>
        <v>0.2</v>
      </c>
      <c r="AE40" s="383"/>
      <c r="AF40" s="383"/>
      <c r="AG40" s="378"/>
      <c r="AH40" s="378"/>
      <c r="AI40" s="386"/>
      <c r="AJ40" s="386"/>
      <c r="AK40" s="386"/>
      <c r="AL40" s="386"/>
      <c r="AM40" s="386"/>
      <c r="AN40" s="388"/>
    </row>
    <row r="41" spans="1:40" ht="38.25" customHeight="1">
      <c r="A41" s="388"/>
      <c r="B41" s="375"/>
      <c r="C41" s="388"/>
      <c r="D41" s="390"/>
      <c r="E41" s="388"/>
      <c r="F41" s="388"/>
      <c r="G41" s="393"/>
      <c r="H41" s="393"/>
      <c r="I41" s="394"/>
      <c r="J41" s="395"/>
      <c r="K41" s="388"/>
      <c r="L41" s="396"/>
      <c r="M41" s="396"/>
      <c r="N41" s="388"/>
      <c r="O41" s="250">
        <v>3</v>
      </c>
      <c r="P41" s="249" t="s">
        <v>557</v>
      </c>
      <c r="Q41" s="250" t="str">
        <f t="shared" si="14"/>
        <v>Probabilidad</v>
      </c>
      <c r="R41" s="250" t="s">
        <v>53</v>
      </c>
      <c r="S41" s="250" t="s">
        <v>57</v>
      </c>
      <c r="T41" s="251">
        <f>VLOOKUP(R41&amp;S41,Hoja1!$Q$4:$R$9,2,0)</f>
        <v>0.35</v>
      </c>
      <c r="U41" s="265" t="s">
        <v>59</v>
      </c>
      <c r="V41" s="265" t="s">
        <v>62</v>
      </c>
      <c r="W41" s="265" t="s">
        <v>65</v>
      </c>
      <c r="X41" s="170">
        <f t="shared" si="16"/>
        <v>6.9999999999999993E-2</v>
      </c>
      <c r="Y41" s="170" t="str">
        <f>IF(Z41&lt;=20%,'Tabla probabilidad'!$B$5,IF(Z41&lt;=40%,'Tabla probabilidad'!$B$6,IF(Z41&lt;=60%,'Tabla probabilidad'!$B$7,IF(Z41&lt;=80%,'Tabla probabilidad'!$B$8,IF(Z41&lt;=100%,'Tabla probabilidad'!$B$9)))))</f>
        <v>Muy Baja</v>
      </c>
      <c r="Z41" s="170">
        <f>IF(R41="Preventivo",(J39-(J39*T41)),IF(R41="Detectivo",(J39-(J39*T41)),IF(R41="Correctivo",(J39))))</f>
        <v>0.13</v>
      </c>
      <c r="AA41" s="383"/>
      <c r="AB41" s="383"/>
      <c r="AC41" s="170" t="str">
        <f t="shared" si="15"/>
        <v>Leve</v>
      </c>
      <c r="AD41" s="170">
        <f t="shared" si="17"/>
        <v>0.2</v>
      </c>
      <c r="AE41" s="383"/>
      <c r="AF41" s="383"/>
      <c r="AG41" s="378"/>
      <c r="AH41" s="378"/>
      <c r="AI41" s="386"/>
      <c r="AJ41" s="386"/>
      <c r="AK41" s="386"/>
      <c r="AL41" s="386"/>
      <c r="AM41" s="386"/>
      <c r="AN41" s="388"/>
    </row>
    <row r="42" spans="1:40" ht="51" customHeight="1">
      <c r="A42" s="388"/>
      <c r="B42" s="375"/>
      <c r="C42" s="388"/>
      <c r="D42" s="390"/>
      <c r="E42" s="388"/>
      <c r="F42" s="388"/>
      <c r="G42" s="393"/>
      <c r="H42" s="393"/>
      <c r="I42" s="394"/>
      <c r="J42" s="395"/>
      <c r="K42" s="388"/>
      <c r="L42" s="396"/>
      <c r="M42" s="396"/>
      <c r="N42" s="388"/>
      <c r="O42" s="250">
        <v>4</v>
      </c>
      <c r="P42" s="249" t="s">
        <v>556</v>
      </c>
      <c r="Q42" s="250" t="str">
        <f t="shared" si="14"/>
        <v>Probabilidad</v>
      </c>
      <c r="R42" s="250" t="s">
        <v>52</v>
      </c>
      <c r="S42" s="250" t="s">
        <v>57</v>
      </c>
      <c r="T42" s="251">
        <f>VLOOKUP(R42&amp;S42,Hoja1!$Q$4:$R$9,2,0)</f>
        <v>0.45</v>
      </c>
      <c r="U42" s="265" t="s">
        <v>59</v>
      </c>
      <c r="V42" s="265" t="s">
        <v>62</v>
      </c>
      <c r="W42" s="265" t="s">
        <v>65</v>
      </c>
      <c r="X42" s="170">
        <f t="shared" si="16"/>
        <v>9.0000000000000011E-2</v>
      </c>
      <c r="Y42" s="170" t="str">
        <f>IF(Z42&lt;=20%,'Tabla probabilidad'!$B$5,IF(Z42&lt;=40%,'Tabla probabilidad'!$B$6,IF(Z42&lt;=60%,'Tabla probabilidad'!$B$7,IF(Z42&lt;=80%,'Tabla probabilidad'!$B$8,IF(Z42&lt;=100%,'Tabla probabilidad'!$B$9)))))</f>
        <v>Muy Baja</v>
      </c>
      <c r="Z42" s="170">
        <f>IF(R42="Preventivo",(J39-(J39*T42)),IF(R42="Detectivo",(J39-(J39*T42)),IF(R42="Correctivo",(J39))))</f>
        <v>0.11</v>
      </c>
      <c r="AA42" s="383"/>
      <c r="AB42" s="383"/>
      <c r="AC42" s="170" t="str">
        <f t="shared" si="15"/>
        <v>Leve</v>
      </c>
      <c r="AD42" s="170">
        <f t="shared" si="17"/>
        <v>0.2</v>
      </c>
      <c r="AE42" s="383"/>
      <c r="AF42" s="383"/>
      <c r="AG42" s="378"/>
      <c r="AH42" s="378"/>
      <c r="AI42" s="386"/>
      <c r="AJ42" s="386"/>
      <c r="AK42" s="386"/>
      <c r="AL42" s="386"/>
      <c r="AM42" s="386"/>
      <c r="AN42" s="388"/>
    </row>
    <row r="43" spans="1:40" ht="27.75" customHeight="1">
      <c r="A43" s="388"/>
      <c r="B43" s="376"/>
      <c r="C43" s="388"/>
      <c r="D43" s="391"/>
      <c r="E43" s="388"/>
      <c r="F43" s="388"/>
      <c r="G43" s="393"/>
      <c r="H43" s="393"/>
      <c r="I43" s="394"/>
      <c r="J43" s="395"/>
      <c r="K43" s="388"/>
      <c r="L43" s="396"/>
      <c r="M43" s="396"/>
      <c r="N43" s="388"/>
      <c r="O43" s="250">
        <v>5</v>
      </c>
      <c r="P43" s="191"/>
      <c r="Q43" s="250" t="b">
        <f t="shared" si="14"/>
        <v>0</v>
      </c>
      <c r="R43" s="250"/>
      <c r="S43" s="250"/>
      <c r="T43" s="251" t="e">
        <f>VLOOKUP(R43&amp;S43,Hoja1!$Q$4:$R$9,2,0)</f>
        <v>#N/A</v>
      </c>
      <c r="U43" s="265" t="s">
        <v>59</v>
      </c>
      <c r="V43" s="265" t="s">
        <v>62</v>
      </c>
      <c r="W43" s="265" t="s">
        <v>65</v>
      </c>
      <c r="X43" s="170" t="b">
        <f t="shared" si="16"/>
        <v>0</v>
      </c>
      <c r="Y43" s="170" t="b">
        <f>IF(Z43&lt;=20%,'Tabla probabilidad'!$B$5,IF(Z43&lt;=40%,'Tabla probabilidad'!$B$6,IF(Z43&lt;=60%,'Tabla probabilidad'!$B$7,IF(Z43&lt;=80%,'Tabla probabilidad'!$B$8,IF(Z43&lt;=100%,'Tabla probabilidad'!$B$9)))))</f>
        <v>0</v>
      </c>
      <c r="Z43" s="170" t="b">
        <f>IF(R43="Preventivo",(J39-(J39*T43)),IF(R43="Detectivo",(J39-(J39*T43)),IF(R43="Correctivo",(J39))))</f>
        <v>0</v>
      </c>
      <c r="AA43" s="384"/>
      <c r="AB43" s="384"/>
      <c r="AC43" s="170" t="b">
        <f t="shared" si="15"/>
        <v>0</v>
      </c>
      <c r="AD43" s="170" t="b">
        <f t="shared" si="17"/>
        <v>0</v>
      </c>
      <c r="AE43" s="384"/>
      <c r="AF43" s="384"/>
      <c r="AG43" s="379"/>
      <c r="AH43" s="378"/>
      <c r="AI43" s="387"/>
      <c r="AJ43" s="387"/>
      <c r="AK43" s="387"/>
      <c r="AL43" s="387"/>
      <c r="AM43" s="387"/>
      <c r="AN43" s="377"/>
    </row>
    <row r="44" spans="1:40" ht="51" customHeight="1">
      <c r="A44" s="388">
        <v>8</v>
      </c>
      <c r="B44" s="371" t="s">
        <v>623</v>
      </c>
      <c r="C44" s="388" t="s">
        <v>297</v>
      </c>
      <c r="D44" s="389" t="s">
        <v>609</v>
      </c>
      <c r="E44" s="388" t="s">
        <v>613</v>
      </c>
      <c r="F44" s="388"/>
      <c r="G44" s="393" t="s">
        <v>41</v>
      </c>
      <c r="H44" s="393"/>
      <c r="I44" s="394" t="str">
        <f>IF(H44&lt;=2,'Tabla probabilidad'!$B$5,IF(H44&lt;=24,'Tabla probabilidad'!$B$6,IF(H44&lt;=500,'Tabla probabilidad'!$B$7,IF(H44&lt;=5000,'Tabla probabilidad'!$B$8,IF(H44&gt;5000,'Tabla probabilidad'!$B$9)))))</f>
        <v>Muy Baja</v>
      </c>
      <c r="J44" s="395">
        <f>IF(H44&lt;=2,'Tabla probabilidad'!$D$5,IF(H44&lt;=24,'Tabla probabilidad'!$D$6,IF(H44&lt;=500,'Tabla probabilidad'!$D$7,IF(H44&lt;=5000,'Tabla probabilidad'!$D$8,IF(H44&gt;5000,'Tabla probabilidad'!$D$9)))))</f>
        <v>0.2</v>
      </c>
      <c r="K44" s="388" t="s">
        <v>47</v>
      </c>
      <c r="L44" s="388" t="str">
        <f>IF(K44="El riesgo afecta la imagen de alguna área de la organización","Leve",IF(K44="El riesgo afecta la imagen de la entidad internamente, de conocimiento general, nivel interno, alta dirección, contratista y/o de provedores","Menor",IF(K44="El riesgo afecta la imagen de la entidad con algunos usuarios de relevancia frente al logro de los objetivos","Moderado",IF(K44="El riesgo afecta la imagen de de la entidad con efecto publicitario sostenido a nivel del sector justicia","Mayor",IF(K44="El riesgo afecta la imagen de la entidad a nivel nacional, con efecto publicitarios sostenible a nivel país","Catastrófico",IF(K44="Impacto que afecte la ejecución presupuestal en un valor ≥0,5%.","Leve",IF(K44="Impacto que afecte la ejecución presupuestal en un valor ≥1%.","Menor",IF(K44="Impacto que afecte la ejecución presupuestal en un valor ≥5%.","Moderado",IF(K44="Impacto que afecte la ejecución presupuestal en un valor ≥20%.","Mayor",IF(K44="Impacto que afecte la ejecución presupuestal en un valor ≥50%.","Catastrófico",IF(K44="Incumplimiento máximo del 5% de la meta planeada","Leve",IF(K44="Incumplimiento máximo del 15% de la meta planeada","Menor",IF(K44="Incumplimiento máximo del 20% de la meta planeada","Moderado",IF(K44="Incumplimiento máximo del 50% de la meta planeada","Mayor",IF(K44="Incumplimiento máximo del 80% de la meta planeada","Catastrófico",IF(K44="Cualquier afectación a la violacion de los derechos de los ciudadanos se considera con consecuencias altas","Mayor",IF(K44="Cualquier afectación a la violacion de los derechos de los ciudadanos se considera con consecuencias desastrosas","Catastrófico",IF(K44="Afecta la Prestación del Servicio de Administración de Justicia en 5%","Leve",IF(K44="Afecta la Prestación del Servicio de Administración de Justicia en 10%","Menor",IF(K44="Afecta la Prestación del Servicio de Administración de Justicia en 15%","Moderado",IF(K44="Afecta la Prestación del Servicio de Administración de Justicia en 20%","Mayor",IF(K44="Afecta la Prestación del Servicio de Administración de Justicia en más del 50%","Catastrófico",IF(K44="Cualquier acto indebido de los servidores judiciales genera altas consecuencias para la entidad","Mayor",IF(K44="Cualquier acto indebido de los servidores judiciales genera consecuencias desastrosas para la entidad","Catastrófico",IF(K44="Si el hecho llegara a presentarse, tendría consecuencias o efectos mínimos sobre la entidad","Leve",IF(K44="Si el hecho llegara a presentarse, tendría bajo impacto o efecto sobre la entidad","Menor",IF(K44="Si el hecho llegara a presentarse, tendría medianas consecuencias o efectos sobre la entidad","Moderado",IF(K44="Si el hecho llegara a presentarse, tendría altas consecuencias o efectos sobre la entidad","Mayor",IF(K44="Si el hecho llegara a presentarse, tendría desastrosas consecuencias o efectos sobre la entidad","Catastrófico")))))))))))))))))))))))))))))</f>
        <v>Leve</v>
      </c>
      <c r="M44" s="388" t="str">
        <f>IF(K44="El riesgo afecta la imagen de alguna área de la organización","20%",IF(K44="El riesgo afecta la imagen de la entidad internamente, de conocimiento general, nivel interno, alta dirección, contratista y/o de provedores","40%",IF(K44="El riesgo afecta la imagen de la entidad con algunos usuarios de relevancia frente al logro de los objetivos","60%",IF(K44="El riesgo afecta la imagen de de la entidad con efecto publicitario sostenido a nivel del sector justicia","80%",IF(K44="El riesgo afecta la imagen de la entidad a nivel nacional, con efecto publicitarios sostenible a nivel país","100%",IF(K44="Impacto que afecte la ejecución presupuestal en un valor ≥0,5%.","20%",IF(K44="Impacto que afecte la ejecución presupuestal en un valor ≥1%.","40%",IF(K44="Impacto que afecte la ejecución presupuestal en un valor ≥5%.","60%",IF(K44="Impacto que afecte la ejecución presupuestal en un valor ≥20%.","80%",IF(K44="Impacto que afecte la ejecución presupuestal en un valor ≥50%.","100%",IF(K44="Incumplimiento máximo del 5% de la meta planeada","20%",IF(K44="Incumplimiento máximo del 15% de la meta planeada","40%",IF(K44="Incumplimiento máximo del 20% de la meta planeada","60%",IF(K44="Incumplimiento máximo del 50% de la meta planeada","80%",IF(K44="Incumplimiento máximo del 80% de la meta planeada","100%",IF(K44="Cualquier afectación a la violacion de los derechos de los ciudadanos se considera con consecuencias altas","80%",IF(K44="Cualquier afectación a la violacion de los derechos de los ciudadanos se considera con consecuencias desastrosas","100%",IF(K44="Afecta la Prestación del Servicio de Administración de Justicia en 5%","20%",IF(K44="Afecta la Prestación del Servicio de Administración de Justicia en 10%","40%",IF(K44="Afecta la Prestación del Servicio de Administración de Justicia en 15%","60%",IF(K44="Afecta la Prestación del Servicio de Administración de Justicia en 20%","80%",IF(K44="Afecta la Prestación del Servicio de Administración de Justicia en más del 50%","100%",IF(K44="Cualquier acto indebido de los servidores judiciales genera altas consecuencias para la entidad","80%",IF(K44="Cualquier acto indebido de los servidores judiciales genera consecuencias desastrosas para la entidad","100%",IF(K44="Si el hecho llegara a presentarse, tendría consecuencias o efectos mínimos sobre la entidad","20%",IF(K44="Si el hecho llegara a presentarse, tendría bajo impacto o efecto sobre la entidad","40%",IF(K44="Si el hecho llegara a presentarse, tendría medianas consecuencias o efectos sobre la entidad","60%",IF(K44="Si el hecho llegara a presentarse, tendría altas consecuencias o efectos sobre la entidad","80%",IF(K44="Si el hecho llegara a presentarse, tendría desastrosas consecuencias o efectos sobre la entidad","100%")))))))))))))))))))))))))))))</f>
        <v>20%</v>
      </c>
      <c r="N44" s="388" t="str">
        <f>VLOOKUP((I44&amp;L44),Hoja1!$B$4:$C$28,2,0)</f>
        <v>Bajo</v>
      </c>
      <c r="O44" s="250">
        <v>1</v>
      </c>
      <c r="P44" s="249" t="s">
        <v>562</v>
      </c>
      <c r="Q44" s="250" t="str">
        <f t="shared" si="14"/>
        <v>Probabilidad</v>
      </c>
      <c r="R44" s="250" t="s">
        <v>52</v>
      </c>
      <c r="S44" s="250" t="s">
        <v>57</v>
      </c>
      <c r="T44" s="251">
        <f>VLOOKUP(R44&amp;S44,Hoja1!$Q$4:$R$9,2,0)</f>
        <v>0.45</v>
      </c>
      <c r="U44" s="265" t="s">
        <v>59</v>
      </c>
      <c r="V44" s="265" t="s">
        <v>62</v>
      </c>
      <c r="W44" s="265" t="s">
        <v>65</v>
      </c>
      <c r="X44" s="170">
        <f>IF(Q44="Probabilidad",($J$44*T44),IF(Q44="Impacto"," "))</f>
        <v>9.0000000000000011E-2</v>
      </c>
      <c r="Y44" s="170" t="str">
        <f>IF(Z44&lt;=20%,'Tabla probabilidad'!$B$5,IF(Z44&lt;=40%,'Tabla probabilidad'!$B$6,IF(Z44&lt;=60%,'Tabla probabilidad'!$B$7,IF(Z44&lt;=80%,'Tabla probabilidad'!$B$8,IF(Z44&lt;=100%,'Tabla probabilidad'!$B$9)))))</f>
        <v>Muy Baja</v>
      </c>
      <c r="Z44" s="170">
        <f>IF(R44="Preventivo",(J44-(J44*T44)),IF(R44="Detectivo",(J44-(J44*T44)),IF(R44="Correctivo",(J44))))</f>
        <v>0.11</v>
      </c>
      <c r="AA44" s="382" t="str">
        <f>IF(AB44&lt;=20%,'Tabla probabilidad'!$B$5,IF(AB44&lt;=40%,'Tabla probabilidad'!$B$6,IF(AB44&lt;=60%,'Tabla probabilidad'!$B$7,IF(AB44&lt;=80%,'Tabla probabilidad'!$B$8,IF(AB44&lt;=100%,'Tabla probabilidad'!$B$9)))))</f>
        <v>Muy Baja</v>
      </c>
      <c r="AB44" s="382">
        <f>AVERAGE(Z44:Z48)</f>
        <v>0.115</v>
      </c>
      <c r="AC44" s="170" t="str">
        <f t="shared" si="15"/>
        <v>Leve</v>
      </c>
      <c r="AD44" s="170">
        <f>IF(Q44="Probabilidad",(($M$44-0)),IF(Q44="Impacto",($M$44-($M$44*T44))))</f>
        <v>0.2</v>
      </c>
      <c r="AE44" s="382" t="str">
        <f>IF(AF44&lt;=20%,"Leve",IF(AF44&lt;=40%,"Menor",IF(AF44&lt;=60%,"Moderado",IF(AF44&lt;=80%,"Mayor",IF(AF44&lt;=100%,"Catastrófico")))))</f>
        <v>Leve</v>
      </c>
      <c r="AF44" s="382">
        <f>AVERAGE(AD44:AD48)</f>
        <v>0.2</v>
      </c>
      <c r="AG44" s="377" t="str">
        <f>VLOOKUP(AA44&amp;AE44,Hoja1!$B$4:$C$28,2,0)</f>
        <v>Bajo</v>
      </c>
      <c r="AH44" s="377" t="s">
        <v>296</v>
      </c>
      <c r="AI44" s="385"/>
      <c r="AJ44" s="385"/>
      <c r="AK44" s="385"/>
      <c r="AL44" s="385"/>
      <c r="AM44" s="385"/>
      <c r="AN44" s="388"/>
    </row>
    <row r="45" spans="1:40" ht="38.25">
      <c r="A45" s="388"/>
      <c r="B45" s="372"/>
      <c r="C45" s="388"/>
      <c r="D45" s="390"/>
      <c r="E45" s="388"/>
      <c r="F45" s="388"/>
      <c r="G45" s="393"/>
      <c r="H45" s="393"/>
      <c r="I45" s="394"/>
      <c r="J45" s="395"/>
      <c r="K45" s="388"/>
      <c r="L45" s="396"/>
      <c r="M45" s="396"/>
      <c r="N45" s="388"/>
      <c r="O45" s="250">
        <v>2</v>
      </c>
      <c r="P45" s="249" t="s">
        <v>564</v>
      </c>
      <c r="Q45" s="250" t="str">
        <f t="shared" si="14"/>
        <v>Probabilidad</v>
      </c>
      <c r="R45" s="250" t="s">
        <v>52</v>
      </c>
      <c r="S45" s="250" t="s">
        <v>57</v>
      </c>
      <c r="T45" s="251">
        <f>VLOOKUP(R45&amp;S45,Hoja1!$Q$4:$R$9,2,0)</f>
        <v>0.45</v>
      </c>
      <c r="U45" s="265" t="s">
        <v>59</v>
      </c>
      <c r="V45" s="265" t="s">
        <v>62</v>
      </c>
      <c r="W45" s="265" t="s">
        <v>65</v>
      </c>
      <c r="X45" s="170">
        <f t="shared" ref="X45:X48" si="18">IF(Q45="Probabilidad",($J$44*T45),IF(Q45="Impacto"," "))</f>
        <v>9.0000000000000011E-2</v>
      </c>
      <c r="Y45" s="170" t="str">
        <f>IF(Z45&lt;=20%,'Tabla probabilidad'!$B$5,IF(Z45&lt;=40%,'Tabla probabilidad'!$B$6,IF(Z45&lt;=60%,'Tabla probabilidad'!$B$7,IF(Z45&lt;=80%,'Tabla probabilidad'!$B$8,IF(Z45&lt;=100%,'Tabla probabilidad'!$B$9)))))</f>
        <v>Muy Baja</v>
      </c>
      <c r="Z45" s="170">
        <f>IF(R45="Preventivo",(J44-(J44*T45)),IF(R45="Detectivo",(J44-(J44*T45)),IF(R45="Correctivo",(J44))))</f>
        <v>0.11</v>
      </c>
      <c r="AA45" s="383"/>
      <c r="AB45" s="383"/>
      <c r="AC45" s="170" t="str">
        <f t="shared" si="15"/>
        <v>Leve</v>
      </c>
      <c r="AD45" s="170">
        <f t="shared" ref="AD45:AD48" si="19">IF(Q45="Probabilidad",(($M$44-0)),IF(Q45="Impacto",($M$44-($M$44*T45))))</f>
        <v>0.2</v>
      </c>
      <c r="AE45" s="383"/>
      <c r="AF45" s="383"/>
      <c r="AG45" s="378"/>
      <c r="AH45" s="378"/>
      <c r="AI45" s="386"/>
      <c r="AJ45" s="386"/>
      <c r="AK45" s="386"/>
      <c r="AL45" s="386"/>
      <c r="AM45" s="386"/>
      <c r="AN45" s="388"/>
    </row>
    <row r="46" spans="1:40" ht="63.75">
      <c r="A46" s="388"/>
      <c r="B46" s="372"/>
      <c r="C46" s="388"/>
      <c r="D46" s="390"/>
      <c r="E46" s="388"/>
      <c r="F46" s="388"/>
      <c r="G46" s="393"/>
      <c r="H46" s="393"/>
      <c r="I46" s="394"/>
      <c r="J46" s="395"/>
      <c r="K46" s="388"/>
      <c r="L46" s="396"/>
      <c r="M46" s="396"/>
      <c r="N46" s="388"/>
      <c r="O46" s="250">
        <v>3</v>
      </c>
      <c r="P46" s="249" t="s">
        <v>563</v>
      </c>
      <c r="Q46" s="250" t="str">
        <f t="shared" si="14"/>
        <v>Probabilidad</v>
      </c>
      <c r="R46" s="250" t="s">
        <v>52</v>
      </c>
      <c r="S46" s="250" t="s">
        <v>57</v>
      </c>
      <c r="T46" s="251">
        <f>VLOOKUP(R46&amp;S46,Hoja1!$Q$4:$R$9,2,0)</f>
        <v>0.45</v>
      </c>
      <c r="U46" s="265" t="s">
        <v>59</v>
      </c>
      <c r="V46" s="265" t="s">
        <v>62</v>
      </c>
      <c r="W46" s="265" t="s">
        <v>65</v>
      </c>
      <c r="X46" s="170">
        <f t="shared" si="18"/>
        <v>9.0000000000000011E-2</v>
      </c>
      <c r="Y46" s="170" t="str">
        <f>IF(Z46&lt;=20%,'Tabla probabilidad'!$B$5,IF(Z46&lt;=40%,'Tabla probabilidad'!$B$6,IF(Z46&lt;=60%,'Tabla probabilidad'!$B$7,IF(Z46&lt;=80%,'Tabla probabilidad'!$B$8,IF(Z46&lt;=100%,'Tabla probabilidad'!$B$9)))))</f>
        <v>Muy Baja</v>
      </c>
      <c r="Z46" s="170">
        <f>IF(R46="Preventivo",(J44-(J44*T46)),IF(R46="Detectivo",(J44-(J44*T46)),IF(R46="Correctivo",(J44))))</f>
        <v>0.11</v>
      </c>
      <c r="AA46" s="383"/>
      <c r="AB46" s="383"/>
      <c r="AC46" s="170" t="str">
        <f t="shared" si="15"/>
        <v>Leve</v>
      </c>
      <c r="AD46" s="170">
        <f t="shared" si="19"/>
        <v>0.2</v>
      </c>
      <c r="AE46" s="383"/>
      <c r="AF46" s="383"/>
      <c r="AG46" s="378"/>
      <c r="AH46" s="378"/>
      <c r="AI46" s="386"/>
      <c r="AJ46" s="386"/>
      <c r="AK46" s="386"/>
      <c r="AL46" s="386"/>
      <c r="AM46" s="386"/>
      <c r="AN46" s="388"/>
    </row>
    <row r="47" spans="1:40" ht="38.25">
      <c r="A47" s="388"/>
      <c r="B47" s="372"/>
      <c r="C47" s="388"/>
      <c r="D47" s="390"/>
      <c r="E47" s="388"/>
      <c r="F47" s="388"/>
      <c r="G47" s="393"/>
      <c r="H47" s="393"/>
      <c r="I47" s="394"/>
      <c r="J47" s="395"/>
      <c r="K47" s="388"/>
      <c r="L47" s="396"/>
      <c r="M47" s="396"/>
      <c r="N47" s="388"/>
      <c r="O47" s="250">
        <v>4</v>
      </c>
      <c r="P47" s="249" t="s">
        <v>565</v>
      </c>
      <c r="Q47" s="250" t="str">
        <f t="shared" si="14"/>
        <v>Probabilidad</v>
      </c>
      <c r="R47" s="250" t="s">
        <v>53</v>
      </c>
      <c r="S47" s="250" t="s">
        <v>57</v>
      </c>
      <c r="T47" s="251">
        <f>VLOOKUP(R47&amp;S47,Hoja1!$Q$4:$R$9,2,0)</f>
        <v>0.35</v>
      </c>
      <c r="U47" s="265" t="s">
        <v>59</v>
      </c>
      <c r="V47" s="265" t="s">
        <v>62</v>
      </c>
      <c r="W47" s="265" t="s">
        <v>65</v>
      </c>
      <c r="X47" s="170">
        <f t="shared" si="18"/>
        <v>6.9999999999999993E-2</v>
      </c>
      <c r="Y47" s="170" t="str">
        <f>IF(Z47&lt;=20%,'Tabla probabilidad'!$B$5,IF(Z47&lt;=40%,'Tabla probabilidad'!$B$6,IF(Z47&lt;=60%,'Tabla probabilidad'!$B$7,IF(Z47&lt;=80%,'Tabla probabilidad'!$B$8,IF(Z47&lt;=100%,'Tabla probabilidad'!$B$9)))))</f>
        <v>Muy Baja</v>
      </c>
      <c r="Z47" s="170">
        <f>IF(R47="Preventivo",(J44-(J44*T47)),IF(R47="Detectivo",(J44-(J44*T47)),IF(R47="Correctivo",(J44))))</f>
        <v>0.13</v>
      </c>
      <c r="AA47" s="383"/>
      <c r="AB47" s="383"/>
      <c r="AC47" s="170" t="str">
        <f t="shared" si="15"/>
        <v>Leve</v>
      </c>
      <c r="AD47" s="170">
        <f t="shared" si="19"/>
        <v>0.2</v>
      </c>
      <c r="AE47" s="383"/>
      <c r="AF47" s="383"/>
      <c r="AG47" s="378"/>
      <c r="AH47" s="378"/>
      <c r="AI47" s="386"/>
      <c r="AJ47" s="386"/>
      <c r="AK47" s="386"/>
      <c r="AL47" s="386"/>
      <c r="AM47" s="386"/>
      <c r="AN47" s="388"/>
    </row>
    <row r="48" spans="1:40">
      <c r="A48" s="388"/>
      <c r="B48" s="373"/>
      <c r="C48" s="388"/>
      <c r="D48" s="391"/>
      <c r="E48" s="388"/>
      <c r="F48" s="388"/>
      <c r="G48" s="393"/>
      <c r="H48" s="393"/>
      <c r="I48" s="394"/>
      <c r="J48" s="395"/>
      <c r="K48" s="388"/>
      <c r="L48" s="396"/>
      <c r="M48" s="396"/>
      <c r="N48" s="388"/>
      <c r="O48" s="250">
        <v>5</v>
      </c>
      <c r="P48" s="249"/>
      <c r="Q48" s="250" t="b">
        <f t="shared" si="14"/>
        <v>0</v>
      </c>
      <c r="R48" s="250"/>
      <c r="S48" s="250"/>
      <c r="T48" s="251" t="e">
        <f>VLOOKUP(R48&amp;S48,Hoja1!$Q$4:$R$9,2,0)</f>
        <v>#N/A</v>
      </c>
      <c r="U48" s="265" t="s">
        <v>59</v>
      </c>
      <c r="V48" s="265" t="s">
        <v>62</v>
      </c>
      <c r="W48" s="265" t="s">
        <v>65</v>
      </c>
      <c r="X48" s="170" t="b">
        <f t="shared" si="18"/>
        <v>0</v>
      </c>
      <c r="Y48" s="170" t="b">
        <f>IF(Z48&lt;=20%,'Tabla probabilidad'!$B$5,IF(Z48&lt;=40%,'Tabla probabilidad'!$B$6,IF(Z48&lt;=60%,'Tabla probabilidad'!$B$7,IF(Z48&lt;=80%,'Tabla probabilidad'!$B$8,IF(Z48&lt;=100%,'Tabla probabilidad'!$B$9)))))</f>
        <v>0</v>
      </c>
      <c r="Z48" s="170" t="b">
        <f>IF(R48="Preventivo",(J44-(J44*T48)),IF(R48="Detectivo",(J44-(J44*T48)),IF(R48="Correctivo",(J44))))</f>
        <v>0</v>
      </c>
      <c r="AA48" s="384"/>
      <c r="AB48" s="384"/>
      <c r="AC48" s="170" t="b">
        <f t="shared" si="15"/>
        <v>0</v>
      </c>
      <c r="AD48" s="170" t="b">
        <f t="shared" si="19"/>
        <v>0</v>
      </c>
      <c r="AE48" s="384"/>
      <c r="AF48" s="384"/>
      <c r="AG48" s="379"/>
      <c r="AH48" s="378"/>
      <c r="AI48" s="387"/>
      <c r="AJ48" s="387"/>
      <c r="AK48" s="387"/>
      <c r="AL48" s="387"/>
      <c r="AM48" s="387"/>
      <c r="AN48" s="377"/>
    </row>
    <row r="49" spans="1:40" ht="76.5">
      <c r="A49" s="388">
        <v>9</v>
      </c>
      <c r="B49" s="377" t="s">
        <v>576</v>
      </c>
      <c r="C49" s="388" t="s">
        <v>298</v>
      </c>
      <c r="D49" s="389" t="s">
        <v>610</v>
      </c>
      <c r="E49" s="388" t="s">
        <v>613</v>
      </c>
      <c r="F49" s="388"/>
      <c r="G49" s="393" t="s">
        <v>41</v>
      </c>
      <c r="H49" s="393"/>
      <c r="I49" s="394" t="str">
        <f>IF(H49&lt;=2,'Tabla probabilidad'!$B$5,IF(H49&lt;=24,'Tabla probabilidad'!$B$6,IF(H49&lt;=500,'Tabla probabilidad'!$B$7,IF(H49&lt;=5000,'Tabla probabilidad'!$B$8,IF(H49&gt;5000,'Tabla probabilidad'!$B$9)))))</f>
        <v>Muy Baja</v>
      </c>
      <c r="J49" s="395">
        <f>IF(H49&lt;=2,'Tabla probabilidad'!$D$5,IF(H49&lt;=24,'Tabla probabilidad'!$D$6,IF(H49&lt;=500,'Tabla probabilidad'!$D$7,IF(H49&lt;=5000,'Tabla probabilidad'!$D$8,IF(H49&gt;5000,'Tabla probabilidad'!$D$9)))))</f>
        <v>0.2</v>
      </c>
      <c r="K49" s="388" t="s">
        <v>331</v>
      </c>
      <c r="L49" s="388" t="str">
        <f>IF(K49="El riesgo afecta la imagen de alguna área de la organización","Leve",IF(K49="El riesgo afecta la imagen de la entidad internamente, de conocimiento general, nivel interno, alta dirección, contratista y/o de provedores","Menor",IF(K49="El riesgo afecta la imagen de la entidad con algunos usuarios de relevancia frente al logro de los objetivos","Moderado",IF(K49="El riesgo afecta la imagen de de la entidad con efecto publicitario sostenido a nivel del sector justicia","Mayor",IF(K49="El riesgo afecta la imagen de la entidad a nivel nacional, con efecto publicitarios sostenible a nivel país","Catastrófico",IF(K49="Impacto que afecte la ejecución presupuestal en un valor ≥0,5%.","Leve",IF(K49="Impacto que afecte la ejecución presupuestal en un valor ≥1%.","Menor",IF(K49="Impacto que afecte la ejecución presupuestal en un valor ≥5%.","Moderado",IF(K49="Impacto que afecte la ejecución presupuestal en un valor ≥20%.","Mayor",IF(K49="Impacto que afecte la ejecución presupuestal en un valor ≥50%.","Catastrófico",IF(K49="Incumplimiento máximo del 5% de la meta planeada","Leve",IF(K49="Incumplimiento máximo del 15% de la meta planeada","Menor",IF(K49="Incumplimiento máximo del 20% de la meta planeada","Moderado",IF(K49="Incumplimiento máximo del 50% de la meta planeada","Mayor",IF(K49="Incumplimiento máximo del 80% de la meta planeada","Catastrófico",IF(K49="Cualquier afectación a la violacion de los derechos de los ciudadanos se considera con consecuencias altas","Mayor",IF(K49="Cualquier afectación a la violacion de los derechos de los ciudadanos se considera con consecuencias desastrosas","Catastrófico",IF(K49="Afecta la Prestación del Servicio de Administración de Justicia en 5%","Leve",IF(K49="Afecta la Prestación del Servicio de Administración de Justicia en 10%","Menor",IF(K49="Afecta la Prestación del Servicio de Administración de Justicia en 15%","Moderado",IF(K49="Afecta la Prestación del Servicio de Administración de Justicia en 20%","Mayor",IF(K49="Afecta la Prestación del Servicio de Administración de Justicia en más del 50%","Catastrófico",IF(K49="Cualquier acto indebido de los servidores judiciales genera altas consecuencias para la entidad","Mayor",IF(K49="Cualquier acto indebido de los servidores judiciales genera consecuencias desastrosas para la entidad","Catastrófico",IF(K49="Si el hecho llegara a presentarse, tendría consecuencias o efectos mínimos sobre la entidad","Leve",IF(K49="Si el hecho llegara a presentarse, tendría bajo impacto o efecto sobre la entidad","Menor",IF(K49="Si el hecho llegara a presentarse, tendría medianas consecuencias o efectos sobre la entidad","Moderado",IF(K49="Si el hecho llegara a presentarse, tendría altas consecuencias o efectos sobre la entidad","Mayor",IF(K49="Si el hecho llegara a presentarse, tendría desastrosas consecuencias o efectos sobre la entidad","Catastrófico")))))))))))))))))))))))))))))</f>
        <v>Mayor</v>
      </c>
      <c r="M49" s="388" t="str">
        <f>IF(K49="El riesgo afecta la imagen de alguna área de la organización","20%",IF(K49="El riesgo afecta la imagen de la entidad internamente, de conocimiento general, nivel interno, alta dirección, contratista y/o de provedores","40%",IF(K49="El riesgo afecta la imagen de la entidad con algunos usuarios de relevancia frente al logro de los objetivos","60%",IF(K49="El riesgo afecta la imagen de de la entidad con efecto publicitario sostenido a nivel del sector justicia","80%",IF(K49="El riesgo afecta la imagen de la entidad a nivel nacional, con efecto publicitarios sostenible a nivel país","100%",IF(K49="Impacto que afecte la ejecución presupuestal en un valor ≥0,5%.","20%",IF(K49="Impacto que afecte la ejecución presupuestal en un valor ≥1%.","40%",IF(K49="Impacto que afecte la ejecución presupuestal en un valor ≥5%.","60%",IF(K49="Impacto que afecte la ejecución presupuestal en un valor ≥20%.","80%",IF(K49="Impacto que afecte la ejecución presupuestal en un valor ≥50%.","100%",IF(K49="Incumplimiento máximo del 5% de la meta planeada","20%",IF(K49="Incumplimiento máximo del 15% de la meta planeada","40%",IF(K49="Incumplimiento máximo del 20% de la meta planeada","60%",IF(K49="Incumplimiento máximo del 50% de la meta planeada","80%",IF(K49="Incumplimiento máximo del 80% de la meta planeada","100%",IF(K49="Cualquier afectación a la violacion de los derechos de los ciudadanos se considera con consecuencias altas","80%",IF(K49="Cualquier afectación a la violacion de los derechos de los ciudadanos se considera con consecuencias desastrosas","100%",IF(K49="Afecta la Prestación del Servicio de Administración de Justicia en 5%","20%",IF(K49="Afecta la Prestación del Servicio de Administración de Justicia en 10%","40%",IF(K49="Afecta la Prestación del Servicio de Administración de Justicia en 15%","60%",IF(K49="Afecta la Prestación del Servicio de Administración de Justicia en 20%","80%",IF(K49="Afecta la Prestación del Servicio de Administración de Justicia en más del 50%","100%",IF(K49="Cualquier acto indebido de los servidores judiciales genera altas consecuencias para la entidad","80%",IF(K49="Cualquier acto indebido de los servidores judiciales genera consecuencias desastrosas para la entidad","100%",IF(K49="Si el hecho llegara a presentarse, tendría consecuencias o efectos mínimos sobre la entidad","20%",IF(K49="Si el hecho llegara a presentarse, tendría bajo impacto o efecto sobre la entidad","40%",IF(K49="Si el hecho llegara a presentarse, tendría medianas consecuencias o efectos sobre la entidad","60%",IF(K49="Si el hecho llegara a presentarse, tendría altas consecuencias o efectos sobre la entidad","80%",IF(K49="Si el hecho llegara a presentarse, tendría desastrosas consecuencias o efectos sobre la entidad","100%")))))))))))))))))))))))))))))</f>
        <v>80%</v>
      </c>
      <c r="N49" s="388" t="str">
        <f>VLOOKUP((I49&amp;L49),Hoja1!$B$4:$C$28,2,0)</f>
        <v xml:space="preserve">Alto </v>
      </c>
      <c r="O49" s="250">
        <v>1</v>
      </c>
      <c r="P49" s="249" t="s">
        <v>568</v>
      </c>
      <c r="Q49" s="250" t="str">
        <f t="shared" si="14"/>
        <v>Probabilidad</v>
      </c>
      <c r="R49" s="250" t="s">
        <v>52</v>
      </c>
      <c r="S49" s="250" t="s">
        <v>57</v>
      </c>
      <c r="T49" s="251">
        <f>VLOOKUP(R49&amp;S49,Hoja1!$Q$4:$R$9,2,0)</f>
        <v>0.45</v>
      </c>
      <c r="U49" s="265" t="s">
        <v>59</v>
      </c>
      <c r="V49" s="265" t="s">
        <v>62</v>
      </c>
      <c r="W49" s="265" t="s">
        <v>65</v>
      </c>
      <c r="X49" s="170">
        <f>IF(Q49="Probabilidad",($J$49*T49),IF(Q49="Impacto"," "))</f>
        <v>9.0000000000000011E-2</v>
      </c>
      <c r="Y49" s="170" t="str">
        <f>IF(Z49&lt;=20%,'Tabla probabilidad'!$B$5,IF(Z49&lt;=40%,'Tabla probabilidad'!$B$6,IF(Z49&lt;=60%,'Tabla probabilidad'!$B$7,IF(Z49&lt;=80%,'Tabla probabilidad'!$B$8,IF(Z49&lt;=100%,'Tabla probabilidad'!$B$9)))))</f>
        <v>Muy Baja</v>
      </c>
      <c r="Z49" s="170">
        <f>IF(R49="Preventivo",(J49-(J49*T49)),IF(R49="Detectivo",(J49-(J49*T49)),IF(R49="Correctivo",(J49))))</f>
        <v>0.11</v>
      </c>
      <c r="AA49" s="382" t="str">
        <f>IF(AB49&lt;=20%,'Tabla probabilidad'!$B$5,IF(AB49&lt;=40%,'Tabla probabilidad'!$B$6,IF(AB49&lt;=60%,'Tabla probabilidad'!$B$7,IF(AB49&lt;=80%,'Tabla probabilidad'!$B$8,IF(AB49&lt;=100%,'Tabla probabilidad'!$B$9)))))</f>
        <v>Muy Baja</v>
      </c>
      <c r="AB49" s="382">
        <f>AVERAGE(Z49:Z53)</f>
        <v>0.11</v>
      </c>
      <c r="AC49" s="170" t="str">
        <f t="shared" si="15"/>
        <v>Mayor</v>
      </c>
      <c r="AD49" s="170">
        <f>IF(Q49="Probabilidad",(($M$49-0)),IF(Q49="Impacto",($M$49-($M$49*T49))))</f>
        <v>0.8</v>
      </c>
      <c r="AE49" s="382" t="str">
        <f>IF(AF49&lt;=20%,"Leve",IF(AF49&lt;=40%,"Menor",IF(AF49&lt;=60%,"Moderado",IF(AF49&lt;=80%,"Mayor",IF(AF49&lt;=100%,"Catastrófico")))))</f>
        <v>Mayor</v>
      </c>
      <c r="AF49" s="382">
        <f>AVERAGE(AD49:AD53)</f>
        <v>0.80000000000000016</v>
      </c>
      <c r="AG49" s="377" t="str">
        <f>VLOOKUP(AA49&amp;AE49,Hoja1!$B$4:$C$28,2,0)</f>
        <v xml:space="preserve">Alto </v>
      </c>
      <c r="AH49" s="377" t="s">
        <v>294</v>
      </c>
      <c r="AI49" s="385"/>
      <c r="AJ49" s="385"/>
      <c r="AK49" s="385"/>
      <c r="AL49" s="385"/>
      <c r="AM49" s="385"/>
      <c r="AN49" s="388"/>
    </row>
    <row r="50" spans="1:40" ht="38.25">
      <c r="A50" s="388"/>
      <c r="B50" s="378"/>
      <c r="C50" s="388"/>
      <c r="D50" s="390"/>
      <c r="E50" s="388"/>
      <c r="F50" s="388"/>
      <c r="G50" s="393"/>
      <c r="H50" s="393"/>
      <c r="I50" s="394"/>
      <c r="J50" s="395"/>
      <c r="K50" s="388"/>
      <c r="L50" s="396"/>
      <c r="M50" s="396"/>
      <c r="N50" s="388"/>
      <c r="O50" s="250">
        <v>2</v>
      </c>
      <c r="P50" s="249" t="s">
        <v>566</v>
      </c>
      <c r="Q50" s="250" t="str">
        <f t="shared" si="14"/>
        <v>Probabilidad</v>
      </c>
      <c r="R50" s="250" t="s">
        <v>52</v>
      </c>
      <c r="S50" s="250" t="s">
        <v>57</v>
      </c>
      <c r="T50" s="251">
        <f>VLOOKUP(R50&amp;S50,Hoja1!$Q$4:$R$9,2,0)</f>
        <v>0.45</v>
      </c>
      <c r="U50" s="265" t="s">
        <v>59</v>
      </c>
      <c r="V50" s="265" t="s">
        <v>62</v>
      </c>
      <c r="W50" s="265" t="s">
        <v>65</v>
      </c>
      <c r="X50" s="170">
        <f>IF(Q50="Probabilidad",($J$49*T50),IF(Q50="Impacto"," "))</f>
        <v>9.0000000000000011E-2</v>
      </c>
      <c r="Y50" s="170" t="str">
        <f>IF(Z50&lt;=20%,'Tabla probabilidad'!$B$5,IF(Z50&lt;=40%,'Tabla probabilidad'!$B$6,IF(Z50&lt;=60%,'Tabla probabilidad'!$B$7,IF(Z50&lt;=80%,'Tabla probabilidad'!$B$8,IF(Z50&lt;=100%,'Tabla probabilidad'!$B$9)))))</f>
        <v>Muy Baja</v>
      </c>
      <c r="Z50" s="170">
        <f>IF(R50="Preventivo",(J49-(J49*T50)),IF(R50="Detectivo",(J49-(J49*T50)),IF(R50="Correctivo",(J49))))</f>
        <v>0.11</v>
      </c>
      <c r="AA50" s="383"/>
      <c r="AB50" s="383"/>
      <c r="AC50" s="170" t="str">
        <f t="shared" si="15"/>
        <v>Mayor</v>
      </c>
      <c r="AD50" s="170">
        <f t="shared" ref="AD50:AD53" si="20">IF(Q50="Probabilidad",(($M$49-0)),IF(Q50="Impacto",($M$49-($M$49*T50))))</f>
        <v>0.8</v>
      </c>
      <c r="AE50" s="383"/>
      <c r="AF50" s="383"/>
      <c r="AG50" s="378"/>
      <c r="AH50" s="378"/>
      <c r="AI50" s="386"/>
      <c r="AJ50" s="386"/>
      <c r="AK50" s="386"/>
      <c r="AL50" s="386"/>
      <c r="AM50" s="386"/>
      <c r="AN50" s="388"/>
    </row>
    <row r="51" spans="1:40" ht="38.25">
      <c r="A51" s="388"/>
      <c r="B51" s="378"/>
      <c r="C51" s="388"/>
      <c r="D51" s="390"/>
      <c r="E51" s="388"/>
      <c r="F51" s="388"/>
      <c r="G51" s="393"/>
      <c r="H51" s="393"/>
      <c r="I51" s="394"/>
      <c r="J51" s="395"/>
      <c r="K51" s="388"/>
      <c r="L51" s="396"/>
      <c r="M51" s="396"/>
      <c r="N51" s="388"/>
      <c r="O51" s="250">
        <v>3</v>
      </c>
      <c r="P51" s="249" t="s">
        <v>567</v>
      </c>
      <c r="Q51" s="250" t="str">
        <f t="shared" si="14"/>
        <v>Probabilidad</v>
      </c>
      <c r="R51" s="250" t="s">
        <v>52</v>
      </c>
      <c r="S51" s="250" t="s">
        <v>57</v>
      </c>
      <c r="T51" s="251">
        <f>VLOOKUP(R51&amp;S51,Hoja1!$Q$4:$R$9,2,0)</f>
        <v>0.45</v>
      </c>
      <c r="U51" s="265" t="s">
        <v>59</v>
      </c>
      <c r="V51" s="265" t="s">
        <v>62</v>
      </c>
      <c r="W51" s="265" t="s">
        <v>65</v>
      </c>
      <c r="X51" s="170">
        <f>IF(Q51="Probabilidad",($J$49*T51),IF(Q51="Impacto"," "))</f>
        <v>9.0000000000000011E-2</v>
      </c>
      <c r="Y51" s="170" t="str">
        <f>IF(Z51&lt;=20%,'Tabla probabilidad'!$B$5,IF(Z51&lt;=40%,'Tabla probabilidad'!$B$6,IF(Z51&lt;=60%,'Tabla probabilidad'!$B$7,IF(Z51&lt;=80%,'Tabla probabilidad'!$B$8,IF(Z51&lt;=100%,'Tabla probabilidad'!$B$9)))))</f>
        <v>Muy Baja</v>
      </c>
      <c r="Z51" s="170">
        <f>IF(R51="Preventivo",(J49-(J49*T51)),IF(R51="Detectivo",(J49-(J49*T51)),IF(R51="Correctivo",(J49))))</f>
        <v>0.11</v>
      </c>
      <c r="AA51" s="383"/>
      <c r="AB51" s="383"/>
      <c r="AC51" s="170" t="str">
        <f t="shared" si="15"/>
        <v>Mayor</v>
      </c>
      <c r="AD51" s="170">
        <f t="shared" si="20"/>
        <v>0.8</v>
      </c>
      <c r="AE51" s="383"/>
      <c r="AF51" s="383"/>
      <c r="AG51" s="378"/>
      <c r="AH51" s="378"/>
      <c r="AI51" s="386"/>
      <c r="AJ51" s="386"/>
      <c r="AK51" s="386"/>
      <c r="AL51" s="386"/>
      <c r="AM51" s="386"/>
      <c r="AN51" s="388"/>
    </row>
    <row r="52" spans="1:40">
      <c r="A52" s="388"/>
      <c r="B52" s="378"/>
      <c r="C52" s="388"/>
      <c r="D52" s="390"/>
      <c r="E52" s="388"/>
      <c r="F52" s="388"/>
      <c r="G52" s="393"/>
      <c r="H52" s="393"/>
      <c r="I52" s="394"/>
      <c r="J52" s="395"/>
      <c r="K52" s="388"/>
      <c r="L52" s="396"/>
      <c r="M52" s="396"/>
      <c r="N52" s="388"/>
      <c r="O52" s="250">
        <v>4</v>
      </c>
      <c r="P52" s="167"/>
      <c r="Q52" s="250" t="b">
        <f t="shared" si="14"/>
        <v>0</v>
      </c>
      <c r="R52" s="250"/>
      <c r="S52" s="250"/>
      <c r="T52" s="251" t="e">
        <f>VLOOKUP(R52&amp;S52,Hoja1!$Q$4:$R$9,2,0)</f>
        <v>#N/A</v>
      </c>
      <c r="U52" s="265" t="s">
        <v>59</v>
      </c>
      <c r="V52" s="265" t="s">
        <v>62</v>
      </c>
      <c r="W52" s="265" t="s">
        <v>65</v>
      </c>
      <c r="X52" s="170" t="b">
        <f>IF(Q52="Probabilidad",($J$49*T52),IF(Q52="Impacto"," "))</f>
        <v>0</v>
      </c>
      <c r="Y52" s="170" t="b">
        <f>IF(Z52&lt;=20%,'Tabla probabilidad'!$B$5,IF(Z52&lt;=40%,'Tabla probabilidad'!$B$6,IF(Z52&lt;=60%,'Tabla probabilidad'!$B$7,IF(Z52&lt;=80%,'Tabla probabilidad'!$B$8,IF(Z52&lt;=100%,'Tabla probabilidad'!$B$9)))))</f>
        <v>0</v>
      </c>
      <c r="Z52" s="170" t="b">
        <f>IF(R52="Preventivo",(J49-(J49*T52)),IF(R52="Detectivo",(J49-(J49*T52)),IF(R52="Correctivo",(J49))))</f>
        <v>0</v>
      </c>
      <c r="AA52" s="383"/>
      <c r="AB52" s="383"/>
      <c r="AC52" s="170" t="b">
        <f t="shared" si="15"/>
        <v>0</v>
      </c>
      <c r="AD52" s="170" t="b">
        <f t="shared" si="20"/>
        <v>0</v>
      </c>
      <c r="AE52" s="383"/>
      <c r="AF52" s="383"/>
      <c r="AG52" s="378"/>
      <c r="AH52" s="378"/>
      <c r="AI52" s="386"/>
      <c r="AJ52" s="386"/>
      <c r="AK52" s="386"/>
      <c r="AL52" s="386"/>
      <c r="AM52" s="386"/>
      <c r="AN52" s="388"/>
    </row>
    <row r="53" spans="1:40" ht="15.75" thickBot="1">
      <c r="A53" s="388"/>
      <c r="B53" s="379"/>
      <c r="C53" s="388"/>
      <c r="D53" s="391"/>
      <c r="E53" s="388"/>
      <c r="F53" s="388"/>
      <c r="G53" s="393"/>
      <c r="H53" s="393"/>
      <c r="I53" s="394"/>
      <c r="J53" s="395"/>
      <c r="K53" s="388"/>
      <c r="L53" s="396"/>
      <c r="M53" s="396"/>
      <c r="N53" s="388"/>
      <c r="O53" s="250">
        <v>5</v>
      </c>
      <c r="P53" s="191"/>
      <c r="Q53" s="250" t="b">
        <f t="shared" si="14"/>
        <v>0</v>
      </c>
      <c r="R53" s="250"/>
      <c r="S53" s="250"/>
      <c r="T53" s="251" t="e">
        <f>VLOOKUP(R53&amp;S53,Hoja1!$Q$4:$R$9,2,0)</f>
        <v>#N/A</v>
      </c>
      <c r="U53" s="265" t="s">
        <v>59</v>
      </c>
      <c r="V53" s="265" t="s">
        <v>62</v>
      </c>
      <c r="W53" s="265" t="s">
        <v>65</v>
      </c>
      <c r="X53" s="170" t="b">
        <f t="shared" ref="X53" si="21">IF(Q53="Probabilidad",($J$34*T53),IF(Q53="Impacto"," "))</f>
        <v>0</v>
      </c>
      <c r="Y53" s="170" t="b">
        <f>IF(Z53&lt;=20%,'Tabla probabilidad'!$B$5,IF(Z53&lt;=40%,'Tabla probabilidad'!$B$6,IF(Z53&lt;=60%,'Tabla probabilidad'!$B$7,IF(Z53&lt;=80%,'Tabla probabilidad'!$B$8,IF(Z53&lt;=100%,'Tabla probabilidad'!$B$9)))))</f>
        <v>0</v>
      </c>
      <c r="Z53" s="170" t="b">
        <f>IF(R53="Preventivo",(J49-(J49*T53)),IF(R53="Detectivo",(J49-(J49*T53)),IF(R53="Correctivo",(J49))))</f>
        <v>0</v>
      </c>
      <c r="AA53" s="384"/>
      <c r="AB53" s="384"/>
      <c r="AC53" s="170" t="b">
        <f t="shared" si="15"/>
        <v>0</v>
      </c>
      <c r="AD53" s="170" t="b">
        <f t="shared" si="20"/>
        <v>0</v>
      </c>
      <c r="AE53" s="384"/>
      <c r="AF53" s="384"/>
      <c r="AG53" s="379"/>
      <c r="AH53" s="378"/>
      <c r="AI53" s="387"/>
      <c r="AJ53" s="387"/>
      <c r="AK53" s="387"/>
      <c r="AL53" s="387"/>
      <c r="AM53" s="387"/>
      <c r="AN53" s="377"/>
    </row>
    <row r="54" spans="1:40" ht="76.5">
      <c r="A54" s="388">
        <v>10</v>
      </c>
      <c r="B54" s="377" t="s">
        <v>577</v>
      </c>
      <c r="C54" s="388" t="s">
        <v>311</v>
      </c>
      <c r="D54" s="389" t="s">
        <v>657</v>
      </c>
      <c r="E54" s="388" t="s">
        <v>614</v>
      </c>
      <c r="F54" s="392" t="s">
        <v>574</v>
      </c>
      <c r="G54" s="393" t="s">
        <v>41</v>
      </c>
      <c r="H54" s="393"/>
      <c r="I54" s="394" t="str">
        <f>IF(H54&lt;=2,'Tabla probabilidad'!$B$5,IF(H54&lt;=24,'Tabla probabilidad'!$B$6,IF(H54&lt;=500,'Tabla probabilidad'!$B$7,IF(H54&lt;=5000,'Tabla probabilidad'!$B$8,IF(H54&gt;5000,'Tabla probabilidad'!$B$9)))))</f>
        <v>Muy Baja</v>
      </c>
      <c r="J54" s="395">
        <f>IF(H54&lt;=2,'Tabla probabilidad'!$D$5,IF(H54&lt;=24,'Tabla probabilidad'!$D$6,IF(H54&lt;=500,'Tabla probabilidad'!$D$7,IF(H54&lt;=5000,'Tabla probabilidad'!$D$8,IF(H54&gt;5000,'Tabla probabilidad'!$D$9)))))</f>
        <v>0.2</v>
      </c>
      <c r="K54" s="388" t="s">
        <v>47</v>
      </c>
      <c r="L54" s="388" t="str">
        <f>IF(K54="El riesgo afecta la imagen de alguna área de la organización","Leve",IF(K54="El riesgo afecta la imagen de la entidad internamente, de conocimiento general, nivel interno, alta dirección, contratista y/o de provedores","Menor",IF(K54="El riesgo afecta la imagen de la entidad con algunos usuarios de relevancia frente al logro de los objetivos","Moderado",IF(K54="El riesgo afecta la imagen de de la entidad con efecto publicitario sostenido a nivel del sector justicia","Mayor",IF(K54="El riesgo afecta la imagen de la entidad a nivel nacional, con efecto publicitarios sostenible a nivel país","Catastrófico",IF(K54="Impacto que afecte la ejecución presupuestal en un valor ≥0,5%.","Leve",IF(K54="Impacto que afecte la ejecución presupuestal en un valor ≥1%.","Menor",IF(K54="Impacto que afecte la ejecución presupuestal en un valor ≥5%.","Moderado",IF(K54="Impacto que afecte la ejecución presupuestal en un valor ≥20%.","Mayor",IF(K54="Impacto que afecte la ejecución presupuestal en un valor ≥50%.","Catastrófico",IF(K54="Incumplimiento máximo del 5% de la meta planeada","Leve",IF(K54="Incumplimiento máximo del 15% de la meta planeada","Menor",IF(K54="Incumplimiento máximo del 20% de la meta planeada","Moderado",IF(K54="Incumplimiento máximo del 50% de la meta planeada","Mayor",IF(K54="Incumplimiento máximo del 80% de la meta planeada","Catastrófico",IF(K54="Cualquier afectación a la violacion de los derechos de los ciudadanos se considera con consecuencias altas","Mayor",IF(K54="Cualquier afectación a la violacion de los derechos de los ciudadanos se considera con consecuencias desastrosas","Catastrófico",IF(K54="Afecta la Prestación del Servicio de Administración de Justicia en 5%","Leve",IF(K54="Afecta la Prestación del Servicio de Administración de Justicia en 10%","Menor",IF(K54="Afecta la Prestación del Servicio de Administración de Justicia en 15%","Moderado",IF(K54="Afecta la Prestación del Servicio de Administración de Justicia en 20%","Mayor",IF(K54="Afecta la Prestación del Servicio de Administración de Justicia en más del 50%","Catastrófico",IF(K54="Cualquier acto indebido de los servidores judiciales genera altas consecuencias para la entidad","Mayor",IF(K54="Cualquier acto indebido de los servidores judiciales genera consecuencias desastrosas para la entidad","Catastrófico",IF(K54="Si el hecho llegara a presentarse, tendría consecuencias o efectos mínimos sobre la entidad","Leve",IF(K54="Si el hecho llegara a presentarse, tendría bajo impacto o efecto sobre la entidad","Menor",IF(K54="Si el hecho llegara a presentarse, tendría medianas consecuencias o efectos sobre la entidad","Moderado",IF(K54="Si el hecho llegara a presentarse, tendría altas consecuencias o efectos sobre la entidad","Mayor",IF(K54="Si el hecho llegara a presentarse, tendría desastrosas consecuencias o efectos sobre la entidad","Catastrófico")))))))))))))))))))))))))))))</f>
        <v>Leve</v>
      </c>
      <c r="M54" s="388" t="str">
        <f>IF(K54="El riesgo afecta la imagen de alguna área de la organización","20%",IF(K54="El riesgo afecta la imagen de la entidad internamente, de conocimiento general, nivel interno, alta dirección, contratista y/o de provedores","40%",IF(K54="El riesgo afecta la imagen de la entidad con algunos usuarios de relevancia frente al logro de los objetivos","60%",IF(K54="El riesgo afecta la imagen de de la entidad con efecto publicitario sostenido a nivel del sector justicia","80%",IF(K54="El riesgo afecta la imagen de la entidad a nivel nacional, con efecto publicitarios sostenible a nivel país","100%",IF(K54="Impacto que afecte la ejecución presupuestal en un valor ≥0,5%.","20%",IF(K54="Impacto que afecte la ejecución presupuestal en un valor ≥1%.","40%",IF(K54="Impacto que afecte la ejecución presupuestal en un valor ≥5%.","60%",IF(K54="Impacto que afecte la ejecución presupuestal en un valor ≥20%.","80%",IF(K54="Impacto que afecte la ejecución presupuestal en un valor ≥50%.","100%",IF(K54="Incumplimiento máximo del 5% de la meta planeada","20%",IF(K54="Incumplimiento máximo del 15% de la meta planeada","40%",IF(K54="Incumplimiento máximo del 20% de la meta planeada","60%",IF(K54="Incumplimiento máximo del 50% de la meta planeada","80%",IF(K54="Incumplimiento máximo del 80% de la meta planeada","100%",IF(K54="Cualquier afectación a la violacion de los derechos de los ciudadanos se considera con consecuencias altas","80%",IF(K54="Cualquier afectación a la violacion de los derechos de los ciudadanos se considera con consecuencias desastrosas","100%",IF(K54="Afecta la Prestación del Servicio de Administración de Justicia en 5%","20%",IF(K54="Afecta la Prestación del Servicio de Administración de Justicia en 10%","40%",IF(K54="Afecta la Prestación del Servicio de Administración de Justicia en 15%","60%",IF(K54="Afecta la Prestación del Servicio de Administración de Justicia en 20%","80%",IF(K54="Afecta la Prestación del Servicio de Administración de Justicia en más del 50%","100%",IF(K54="Cualquier acto indebido de los servidores judiciales genera altas consecuencias para la entidad","80%",IF(K54="Cualquier acto indebido de los servidores judiciales genera consecuencias desastrosas para la entidad","100%",IF(K54="Si el hecho llegara a presentarse, tendría consecuencias o efectos mínimos sobre la entidad","20%",IF(K54="Si el hecho llegara a presentarse, tendría bajo impacto o efecto sobre la entidad","40%",IF(K54="Si el hecho llegara a presentarse, tendría medianas consecuencias o efectos sobre la entidad","60%",IF(K54="Si el hecho llegara a presentarse, tendría altas consecuencias o efectos sobre la entidad","80%",IF(K54="Si el hecho llegara a presentarse, tendría desastrosas consecuencias o efectos sobre la entidad","100%")))))))))))))))))))))))))))))</f>
        <v>20%</v>
      </c>
      <c r="N54" s="388" t="str">
        <f>VLOOKUP((I54&amp;L54),Hoja1!$B$4:$C$28,2,0)</f>
        <v>Bajo</v>
      </c>
      <c r="O54" s="250">
        <v>1</v>
      </c>
      <c r="P54" s="249" t="s">
        <v>569</v>
      </c>
      <c r="Q54" s="250" t="str">
        <f t="shared" si="14"/>
        <v>Probabilidad</v>
      </c>
      <c r="R54" s="250" t="s">
        <v>52</v>
      </c>
      <c r="S54" s="250" t="s">
        <v>57</v>
      </c>
      <c r="T54" s="251">
        <f>VLOOKUP(R54&amp;S54,Hoja1!$Q$4:$R$9,2,0)</f>
        <v>0.45</v>
      </c>
      <c r="U54" s="265" t="s">
        <v>59</v>
      </c>
      <c r="V54" s="265" t="s">
        <v>62</v>
      </c>
      <c r="W54" s="265" t="s">
        <v>65</v>
      </c>
      <c r="X54" s="170">
        <f>IF(Q54="Probabilidad",($J$54*T54),IF(Q54="Impacto"," "))</f>
        <v>9.0000000000000011E-2</v>
      </c>
      <c r="Y54" s="170" t="str">
        <f>IF(Z54&lt;=20%,'Tabla probabilidad'!$B$5,IF(Z54&lt;=40%,'Tabla probabilidad'!$B$6,IF(Z54&lt;=60%,'Tabla probabilidad'!$B$7,IF(Z54&lt;=80%,'Tabla probabilidad'!$B$8,IF(Z54&lt;=100%,'Tabla probabilidad'!$B$9)))))</f>
        <v>Muy Baja</v>
      </c>
      <c r="Z54" s="170">
        <f>IF(R54="Preventivo",(J54-(J54*T54)),IF(R54="Detectivo",(J54-(J54*T54)),IF(R54="Correctivo",(J54))))</f>
        <v>0.11</v>
      </c>
      <c r="AA54" s="382" t="str">
        <f>IF(AB54&lt;=20%,'Tabla probabilidad'!$B$5,IF(AB54&lt;=40%,'Tabla probabilidad'!$B$6,IF(AB54&lt;=60%,'Tabla probabilidad'!$B$7,IF(AB54&lt;=80%,'Tabla probabilidad'!$B$8,IF(AB54&lt;=100%,'Tabla probabilidad'!$B$9)))))</f>
        <v>Muy Baja</v>
      </c>
      <c r="AB54" s="382">
        <f>AVERAGE(Z54:Z58)</f>
        <v>0.11</v>
      </c>
      <c r="AC54" s="170" t="str">
        <f t="shared" si="15"/>
        <v>Leve</v>
      </c>
      <c r="AD54" s="170">
        <f>IF(Q54="Probabilidad",(($M$54-0)),IF(Q54="Impacto",($M$54-($M$54*T54))))</f>
        <v>0.2</v>
      </c>
      <c r="AE54" s="382" t="str">
        <f>IF(AF54&lt;=20%,"Leve",IF(AF54&lt;=40%,"Menor",IF(AF54&lt;=60%,"Moderado",IF(AF54&lt;=80%,"Mayor",IF(AF54&lt;=100%,"Catastrófico")))))</f>
        <v>Leve</v>
      </c>
      <c r="AF54" s="382">
        <f>AVERAGE(AD54:AD58)</f>
        <v>0.2</v>
      </c>
      <c r="AG54" s="377" t="str">
        <f>VLOOKUP(AA54&amp;AE54,Hoja1!$B$4:$C$28,2,0)</f>
        <v>Bajo</v>
      </c>
      <c r="AH54" s="388" t="s">
        <v>294</v>
      </c>
      <c r="AI54" s="385"/>
      <c r="AJ54" s="385"/>
      <c r="AK54" s="385"/>
      <c r="AL54" s="385"/>
      <c r="AM54" s="385"/>
      <c r="AN54" s="385"/>
    </row>
    <row r="55" spans="1:40" ht="51">
      <c r="A55" s="388"/>
      <c r="B55" s="378"/>
      <c r="C55" s="388"/>
      <c r="D55" s="390"/>
      <c r="E55" s="388"/>
      <c r="F55" s="390"/>
      <c r="G55" s="393"/>
      <c r="H55" s="393"/>
      <c r="I55" s="394"/>
      <c r="J55" s="395"/>
      <c r="K55" s="388"/>
      <c r="L55" s="396"/>
      <c r="M55" s="396"/>
      <c r="N55" s="388"/>
      <c r="O55" s="250">
        <v>2</v>
      </c>
      <c r="P55" s="249" t="s">
        <v>570</v>
      </c>
      <c r="Q55" s="250" t="str">
        <f t="shared" si="14"/>
        <v>Probabilidad</v>
      </c>
      <c r="R55" s="265" t="s">
        <v>52</v>
      </c>
      <c r="S55" s="265" t="s">
        <v>57</v>
      </c>
      <c r="T55" s="251">
        <f>VLOOKUP(R55&amp;S55,Hoja1!$Q$4:$R$9,2,0)</f>
        <v>0.45</v>
      </c>
      <c r="U55" s="265" t="s">
        <v>59</v>
      </c>
      <c r="V55" s="265" t="s">
        <v>62</v>
      </c>
      <c r="W55" s="265" t="s">
        <v>65</v>
      </c>
      <c r="X55" s="170">
        <f t="shared" ref="X55:X58" si="22">IF(Q55="Probabilidad",($J$54*T55),IF(Q55="Impacto"," "))</f>
        <v>9.0000000000000011E-2</v>
      </c>
      <c r="Y55" s="170" t="str">
        <f>IF(Z55&lt;=20%,'Tabla probabilidad'!$B$5,IF(Z55&lt;=40%,'Tabla probabilidad'!$B$6,IF(Z55&lt;=60%,'Tabla probabilidad'!$B$7,IF(Z55&lt;=80%,'Tabla probabilidad'!$B$8,IF(Z55&lt;=100%,'Tabla probabilidad'!$B$9)))))</f>
        <v>Muy Baja</v>
      </c>
      <c r="Z55" s="170">
        <f>IF(R55="Preventivo",(J54-(J54*T55)),IF(R55="Detectivo",(J54-(J54*T55)),IF(R55="Correctivo",(J54))))</f>
        <v>0.11</v>
      </c>
      <c r="AA55" s="383"/>
      <c r="AB55" s="383"/>
      <c r="AC55" s="170" t="str">
        <f t="shared" si="15"/>
        <v>Leve</v>
      </c>
      <c r="AD55" s="170">
        <f t="shared" ref="AD55:AD58" si="23">IF(Q55="Probabilidad",(($M$54-0)),IF(Q55="Impacto",($M$54-($M$54*T55))))</f>
        <v>0.2</v>
      </c>
      <c r="AE55" s="383"/>
      <c r="AF55" s="383"/>
      <c r="AG55" s="378"/>
      <c r="AH55" s="388"/>
      <c r="AI55" s="386"/>
      <c r="AJ55" s="386"/>
      <c r="AK55" s="386"/>
      <c r="AL55" s="386"/>
      <c r="AM55" s="386"/>
      <c r="AN55" s="386"/>
    </row>
    <row r="56" spans="1:40" ht="76.5">
      <c r="A56" s="388"/>
      <c r="B56" s="378"/>
      <c r="C56" s="388"/>
      <c r="D56" s="390"/>
      <c r="E56" s="388"/>
      <c r="F56" s="390"/>
      <c r="G56" s="393"/>
      <c r="H56" s="393"/>
      <c r="I56" s="394"/>
      <c r="J56" s="395"/>
      <c r="K56" s="388"/>
      <c r="L56" s="396"/>
      <c r="M56" s="396"/>
      <c r="N56" s="388"/>
      <c r="O56" s="250">
        <v>3</v>
      </c>
      <c r="P56" s="249" t="s">
        <v>571</v>
      </c>
      <c r="Q56" s="250" t="str">
        <f t="shared" si="14"/>
        <v>Probabilidad</v>
      </c>
      <c r="R56" s="265" t="s">
        <v>52</v>
      </c>
      <c r="S56" s="265" t="s">
        <v>57</v>
      </c>
      <c r="T56" s="251">
        <f>VLOOKUP(R56&amp;S56,Hoja1!$Q$4:$R$9,2,0)</f>
        <v>0.45</v>
      </c>
      <c r="U56" s="265" t="s">
        <v>59</v>
      </c>
      <c r="V56" s="265" t="s">
        <v>62</v>
      </c>
      <c r="W56" s="265" t="s">
        <v>65</v>
      </c>
      <c r="X56" s="170">
        <f t="shared" si="22"/>
        <v>9.0000000000000011E-2</v>
      </c>
      <c r="Y56" s="170" t="str">
        <f>IF(Z56&lt;=20%,'Tabla probabilidad'!$B$5,IF(Z56&lt;=40%,'Tabla probabilidad'!$B$6,IF(Z56&lt;=60%,'Tabla probabilidad'!$B$7,IF(Z56&lt;=80%,'Tabla probabilidad'!$B$8,IF(Z56&lt;=100%,'Tabla probabilidad'!$B$9)))))</f>
        <v>Muy Baja</v>
      </c>
      <c r="Z56" s="170">
        <f>IF(R56="Preventivo",(J54-(J54*T56)),IF(R56="Detectivo",(J54-(J54*T56)),IF(R56="Correctivo",(J54))))</f>
        <v>0.11</v>
      </c>
      <c r="AA56" s="383"/>
      <c r="AB56" s="383"/>
      <c r="AC56" s="170" t="str">
        <f t="shared" si="15"/>
        <v>Leve</v>
      </c>
      <c r="AD56" s="170">
        <f t="shared" si="23"/>
        <v>0.2</v>
      </c>
      <c r="AE56" s="383"/>
      <c r="AF56" s="383"/>
      <c r="AG56" s="378"/>
      <c r="AH56" s="388"/>
      <c r="AI56" s="386"/>
      <c r="AJ56" s="386"/>
      <c r="AK56" s="386"/>
      <c r="AL56" s="386"/>
      <c r="AM56" s="386"/>
      <c r="AN56" s="386"/>
    </row>
    <row r="57" spans="1:40" ht="38.25">
      <c r="A57" s="388"/>
      <c r="B57" s="378"/>
      <c r="C57" s="388"/>
      <c r="D57" s="390"/>
      <c r="E57" s="388"/>
      <c r="F57" s="390"/>
      <c r="G57" s="393"/>
      <c r="H57" s="393"/>
      <c r="I57" s="394"/>
      <c r="J57" s="395"/>
      <c r="K57" s="388"/>
      <c r="L57" s="396"/>
      <c r="M57" s="396"/>
      <c r="N57" s="388"/>
      <c r="O57" s="250">
        <v>4</v>
      </c>
      <c r="P57" s="249" t="s">
        <v>572</v>
      </c>
      <c r="Q57" s="250" t="str">
        <f t="shared" si="14"/>
        <v>Probabilidad</v>
      </c>
      <c r="R57" s="265" t="s">
        <v>52</v>
      </c>
      <c r="S57" s="265" t="s">
        <v>57</v>
      </c>
      <c r="T57" s="251">
        <f>VLOOKUP(R57&amp;S57,Hoja1!$Q$4:$R$9,2,0)</f>
        <v>0.45</v>
      </c>
      <c r="U57" s="265" t="s">
        <v>59</v>
      </c>
      <c r="V57" s="265" t="s">
        <v>62</v>
      </c>
      <c r="W57" s="265" t="s">
        <v>65</v>
      </c>
      <c r="X57" s="170">
        <f t="shared" si="22"/>
        <v>9.0000000000000011E-2</v>
      </c>
      <c r="Y57" s="170" t="str">
        <f>IF(Z57&lt;=20%,'Tabla probabilidad'!$B$5,IF(Z57&lt;=40%,'Tabla probabilidad'!$B$6,IF(Z57&lt;=60%,'Tabla probabilidad'!$B$7,IF(Z57&lt;=80%,'Tabla probabilidad'!$B$8,IF(Z57&lt;=100%,'Tabla probabilidad'!$B$9)))))</f>
        <v>Muy Baja</v>
      </c>
      <c r="Z57" s="170">
        <f>IF(R57="Preventivo",(J54-(J54*T57)),IF(R57="Detectivo",(J54-(J54*T57)),IF(R57="Correctivo",(J54))))</f>
        <v>0.11</v>
      </c>
      <c r="AA57" s="383"/>
      <c r="AB57" s="383"/>
      <c r="AC57" s="170" t="str">
        <f t="shared" si="15"/>
        <v>Leve</v>
      </c>
      <c r="AD57" s="170">
        <f t="shared" si="23"/>
        <v>0.2</v>
      </c>
      <c r="AE57" s="383"/>
      <c r="AF57" s="383"/>
      <c r="AG57" s="378"/>
      <c r="AH57" s="388"/>
      <c r="AI57" s="386"/>
      <c r="AJ57" s="386"/>
      <c r="AK57" s="386"/>
      <c r="AL57" s="386"/>
      <c r="AM57" s="386"/>
      <c r="AN57" s="386"/>
    </row>
    <row r="58" spans="1:40" ht="20.25" customHeight="1">
      <c r="A58" s="388"/>
      <c r="B58" s="379"/>
      <c r="C58" s="388"/>
      <c r="D58" s="391"/>
      <c r="E58" s="388"/>
      <c r="F58" s="390"/>
      <c r="G58" s="393"/>
      <c r="H58" s="393"/>
      <c r="I58" s="394"/>
      <c r="J58" s="395"/>
      <c r="K58" s="388"/>
      <c r="L58" s="396"/>
      <c r="M58" s="396"/>
      <c r="N58" s="388"/>
      <c r="O58" s="250">
        <v>5</v>
      </c>
      <c r="P58" s="249" t="s">
        <v>573</v>
      </c>
      <c r="Q58" s="250" t="b">
        <f t="shared" si="14"/>
        <v>0</v>
      </c>
      <c r="R58" s="250"/>
      <c r="S58" s="250"/>
      <c r="T58" s="251" t="e">
        <f>VLOOKUP(R58&amp;S58,Hoja1!$Q$4:$R$9,2,0)</f>
        <v>#N/A</v>
      </c>
      <c r="U58" s="265" t="s">
        <v>59</v>
      </c>
      <c r="V58" s="265" t="s">
        <v>62</v>
      </c>
      <c r="W58" s="265" t="s">
        <v>65</v>
      </c>
      <c r="X58" s="170" t="b">
        <f t="shared" si="22"/>
        <v>0</v>
      </c>
      <c r="Y58" s="170" t="b">
        <f>IF(Z58&lt;=20%,'Tabla probabilidad'!$B$5,IF(Z58&lt;=40%,'Tabla probabilidad'!$B$6,IF(Z58&lt;=60%,'Tabla probabilidad'!$B$7,IF(Z58&lt;=80%,'Tabla probabilidad'!$B$8,IF(Z58&lt;=100%,'Tabla probabilidad'!$B$9)))))</f>
        <v>0</v>
      </c>
      <c r="Z58" s="170" t="b">
        <f>IF(R58="Preventivo",(J54-(J54*T58)),IF(R58="Detectivo",(J54-(J54*T58)),IF(R58="Correctivo",(J54))))</f>
        <v>0</v>
      </c>
      <c r="AA58" s="384"/>
      <c r="AB58" s="384"/>
      <c r="AC58" s="170" t="b">
        <f t="shared" si="15"/>
        <v>0</v>
      </c>
      <c r="AD58" s="170" t="b">
        <f t="shared" si="23"/>
        <v>0</v>
      </c>
      <c r="AE58" s="384"/>
      <c r="AF58" s="384"/>
      <c r="AG58" s="379"/>
      <c r="AH58" s="388"/>
      <c r="AI58" s="387"/>
      <c r="AJ58" s="387"/>
      <c r="AK58" s="387"/>
      <c r="AL58" s="387"/>
      <c r="AM58" s="387"/>
      <c r="AN58" s="387"/>
    </row>
  </sheetData>
  <autoFilter ref="A9:KL9" xr:uid="{00000000-0009-0000-0000-000004000000}"/>
  <mergeCells count="306">
    <mergeCell ref="N19:N23"/>
    <mergeCell ref="AA19:AA23"/>
    <mergeCell ref="AB19:AB23"/>
    <mergeCell ref="AH34:AH38"/>
    <mergeCell ref="AI34:AI38"/>
    <mergeCell ref="AJ34:AJ38"/>
    <mergeCell ref="AK34:AK38"/>
    <mergeCell ref="AL34:AL38"/>
    <mergeCell ref="AM34:AM38"/>
    <mergeCell ref="AH29:AH33"/>
    <mergeCell ref="AI29:AI33"/>
    <mergeCell ref="AJ29:AJ33"/>
    <mergeCell ref="AK29:AK33"/>
    <mergeCell ref="AL29:AL33"/>
    <mergeCell ref="AM29:AM33"/>
    <mergeCell ref="N34:N38"/>
    <mergeCell ref="AA34:AA38"/>
    <mergeCell ref="AB34:AB38"/>
    <mergeCell ref="AE34:AE38"/>
    <mergeCell ref="AF34:AF38"/>
    <mergeCell ref="AG34:AG38"/>
    <mergeCell ref="A14:A18"/>
    <mergeCell ref="C14:C18"/>
    <mergeCell ref="D14:D18"/>
    <mergeCell ref="E14:E18"/>
    <mergeCell ref="F14:F18"/>
    <mergeCell ref="AJ14:AJ18"/>
    <mergeCell ref="AK14:AK18"/>
    <mergeCell ref="AL14:AL18"/>
    <mergeCell ref="G14:G18"/>
    <mergeCell ref="H14:H18"/>
    <mergeCell ref="I14:I18"/>
    <mergeCell ref="J14:J18"/>
    <mergeCell ref="K14:K18"/>
    <mergeCell ref="L14:L18"/>
    <mergeCell ref="M14:M18"/>
    <mergeCell ref="N14:N18"/>
    <mergeCell ref="AA14:AA18"/>
    <mergeCell ref="AB14:AB18"/>
    <mergeCell ref="B14:B18"/>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3"/>
    <mergeCell ref="N8:N9"/>
    <mergeCell ref="X8:X9"/>
    <mergeCell ref="Q8:Q9"/>
    <mergeCell ref="R8:W8"/>
    <mergeCell ref="AH10:AH13"/>
    <mergeCell ref="Y8:Y9"/>
    <mergeCell ref="AC8:AC9"/>
    <mergeCell ref="AD8:AD9"/>
    <mergeCell ref="P8:P9"/>
    <mergeCell ref="AB10:AB13"/>
    <mergeCell ref="AA10:AA13"/>
    <mergeCell ref="AF10:AF13"/>
    <mergeCell ref="AE10:AE13"/>
    <mergeCell ref="AG10:AG13"/>
    <mergeCell ref="AN10:AN13"/>
    <mergeCell ref="A10:A13"/>
    <mergeCell ref="C10:C13"/>
    <mergeCell ref="D10:D13"/>
    <mergeCell ref="E10:E13"/>
    <mergeCell ref="F10:F13"/>
    <mergeCell ref="L10:L13"/>
    <mergeCell ref="M10:M13"/>
    <mergeCell ref="G10:G13"/>
    <mergeCell ref="H10:H13"/>
    <mergeCell ref="I10:I13"/>
    <mergeCell ref="J10:J13"/>
    <mergeCell ref="K10:K13"/>
    <mergeCell ref="B10:B13"/>
    <mergeCell ref="AI10:AI13"/>
    <mergeCell ref="AJ10:AJ13"/>
    <mergeCell ref="AK10:AK13"/>
    <mergeCell ref="AL10:AL13"/>
    <mergeCell ref="AM10:AM13"/>
    <mergeCell ref="AM14:AM18"/>
    <mergeCell ref="AM19:AM23"/>
    <mergeCell ref="AN14:AN18"/>
    <mergeCell ref="AE14:AE18"/>
    <mergeCell ref="AF14:AF18"/>
    <mergeCell ref="AG14:AG18"/>
    <mergeCell ref="AH14:AH18"/>
    <mergeCell ref="AI14:AI18"/>
    <mergeCell ref="AJ19:AJ23"/>
    <mergeCell ref="AK19:AK23"/>
    <mergeCell ref="AL19:AL23"/>
    <mergeCell ref="AN19:AN23"/>
    <mergeCell ref="AE19:AE23"/>
    <mergeCell ref="AF19:AF23"/>
    <mergeCell ref="AG19:AG23"/>
    <mergeCell ref="AH19:AH23"/>
    <mergeCell ref="AI19:AI23"/>
    <mergeCell ref="H19:H23"/>
    <mergeCell ref="I19:I23"/>
    <mergeCell ref="J19:J23"/>
    <mergeCell ref="A19:A23"/>
    <mergeCell ref="C19:C23"/>
    <mergeCell ref="D19:D23"/>
    <mergeCell ref="E19:E23"/>
    <mergeCell ref="N29:N33"/>
    <mergeCell ref="AA29:AA33"/>
    <mergeCell ref="A29:A33"/>
    <mergeCell ref="A24:A28"/>
    <mergeCell ref="C24:C28"/>
    <mergeCell ref="D24:D28"/>
    <mergeCell ref="E24:E28"/>
    <mergeCell ref="F24:F28"/>
    <mergeCell ref="G24:G28"/>
    <mergeCell ref="H24:H28"/>
    <mergeCell ref="I24:I28"/>
    <mergeCell ref="J24:J28"/>
    <mergeCell ref="F19:F23"/>
    <mergeCell ref="K19:K23"/>
    <mergeCell ref="G19:G23"/>
    <mergeCell ref="L19:L23"/>
    <mergeCell ref="M19:M23"/>
    <mergeCell ref="G34:G38"/>
    <mergeCell ref="H34:H38"/>
    <mergeCell ref="I34:I38"/>
    <mergeCell ref="AG29:AG33"/>
    <mergeCell ref="C34:C38"/>
    <mergeCell ref="D29:D33"/>
    <mergeCell ref="E29:E33"/>
    <mergeCell ref="F29:F33"/>
    <mergeCell ref="G29:G33"/>
    <mergeCell ref="H29:H33"/>
    <mergeCell ref="I29:I33"/>
    <mergeCell ref="J29:J33"/>
    <mergeCell ref="J34:J38"/>
    <mergeCell ref="AB29:AB33"/>
    <mergeCell ref="AE29:AE33"/>
    <mergeCell ref="AF29:AF33"/>
    <mergeCell ref="K29:K33"/>
    <mergeCell ref="L29:L33"/>
    <mergeCell ref="M29:M33"/>
    <mergeCell ref="K34:K38"/>
    <mergeCell ref="L34:L38"/>
    <mergeCell ref="M34:M38"/>
    <mergeCell ref="H39:H43"/>
    <mergeCell ref="I39:I43"/>
    <mergeCell ref="J39:J43"/>
    <mergeCell ref="AN29:AN33"/>
    <mergeCell ref="AH24:AH28"/>
    <mergeCell ref="AI24:AI28"/>
    <mergeCell ref="AJ24:AJ28"/>
    <mergeCell ref="AK24:AK28"/>
    <mergeCell ref="AL24:AL28"/>
    <mergeCell ref="AM24:AM28"/>
    <mergeCell ref="AN24:AN28"/>
    <mergeCell ref="AG24:AG28"/>
    <mergeCell ref="K24:K28"/>
    <mergeCell ref="L24:L28"/>
    <mergeCell ref="M24:M28"/>
    <mergeCell ref="N24:N28"/>
    <mergeCell ref="AA24:AA28"/>
    <mergeCell ref="AB24:AB28"/>
    <mergeCell ref="AE24:AE28"/>
    <mergeCell ref="AF24:AF28"/>
    <mergeCell ref="AN34:AN38"/>
    <mergeCell ref="AL39:AL43"/>
    <mergeCell ref="AM39:AM43"/>
    <mergeCell ref="AN39:AN43"/>
    <mergeCell ref="A34:A38"/>
    <mergeCell ref="D34:D38"/>
    <mergeCell ref="E34:E38"/>
    <mergeCell ref="F34:F38"/>
    <mergeCell ref="C29:C33"/>
    <mergeCell ref="AH39:AH43"/>
    <mergeCell ref="AI39:AI43"/>
    <mergeCell ref="AJ39:AJ43"/>
    <mergeCell ref="AK39:AK43"/>
    <mergeCell ref="K39:K43"/>
    <mergeCell ref="L39:L43"/>
    <mergeCell ref="M39:M43"/>
    <mergeCell ref="N39:N43"/>
    <mergeCell ref="AA39:AA43"/>
    <mergeCell ref="AB39:AB43"/>
    <mergeCell ref="AE39:AE43"/>
    <mergeCell ref="AF39:AF43"/>
    <mergeCell ref="AG39:AG43"/>
    <mergeCell ref="A39:A43"/>
    <mergeCell ref="C39:C43"/>
    <mergeCell ref="D39:D43"/>
    <mergeCell ref="E39:E43"/>
    <mergeCell ref="F39:F43"/>
    <mergeCell ref="G39:G43"/>
    <mergeCell ref="A44:A48"/>
    <mergeCell ref="C44:C48"/>
    <mergeCell ref="D44:D48"/>
    <mergeCell ref="E44:E48"/>
    <mergeCell ref="F44:F48"/>
    <mergeCell ref="G44:G48"/>
    <mergeCell ref="H44:H48"/>
    <mergeCell ref="I44:I48"/>
    <mergeCell ref="J44:J48"/>
    <mergeCell ref="K44:K48"/>
    <mergeCell ref="L44:L48"/>
    <mergeCell ref="M44:M48"/>
    <mergeCell ref="N44:N48"/>
    <mergeCell ref="AA44:AA48"/>
    <mergeCell ref="AB44:AB48"/>
    <mergeCell ref="AE44:AE48"/>
    <mergeCell ref="AF44:AF48"/>
    <mergeCell ref="AG44:AG48"/>
    <mergeCell ref="AH44:AH48"/>
    <mergeCell ref="AI44:AI48"/>
    <mergeCell ref="AJ44:AJ48"/>
    <mergeCell ref="AK44:AK48"/>
    <mergeCell ref="AL44:AL48"/>
    <mergeCell ref="AM44:AM48"/>
    <mergeCell ref="AN44:AN48"/>
    <mergeCell ref="A49:A53"/>
    <mergeCell ref="C49:C53"/>
    <mergeCell ref="D49:D53"/>
    <mergeCell ref="E49:E53"/>
    <mergeCell ref="F49:F53"/>
    <mergeCell ref="G49:G53"/>
    <mergeCell ref="H49:H53"/>
    <mergeCell ref="I49:I53"/>
    <mergeCell ref="J49:J53"/>
    <mergeCell ref="K49:K53"/>
    <mergeCell ref="L49:L53"/>
    <mergeCell ref="M49:M53"/>
    <mergeCell ref="N49:N53"/>
    <mergeCell ref="AA49:AA53"/>
    <mergeCell ref="AB49:AB53"/>
    <mergeCell ref="AE49:AE53"/>
    <mergeCell ref="AF49:AF53"/>
    <mergeCell ref="AM49:AM53"/>
    <mergeCell ref="AN49:AN53"/>
    <mergeCell ref="A54:A58"/>
    <mergeCell ref="C54:C58"/>
    <mergeCell ref="D54:D58"/>
    <mergeCell ref="E54:E58"/>
    <mergeCell ref="F54:F58"/>
    <mergeCell ref="G54:G58"/>
    <mergeCell ref="H54:H58"/>
    <mergeCell ref="I54:I58"/>
    <mergeCell ref="J54:J58"/>
    <mergeCell ref="AH54:AH58"/>
    <mergeCell ref="AI54:AI58"/>
    <mergeCell ref="AJ54:AJ58"/>
    <mergeCell ref="AK54:AK58"/>
    <mergeCell ref="AL54:AL58"/>
    <mergeCell ref="AM54:AM58"/>
    <mergeCell ref="AN54:AN58"/>
    <mergeCell ref="K54:K58"/>
    <mergeCell ref="L54:L58"/>
    <mergeCell ref="M54:M58"/>
    <mergeCell ref="N54:N58"/>
    <mergeCell ref="AA54:AA58"/>
    <mergeCell ref="AB54:AB58"/>
    <mergeCell ref="AE54:AE58"/>
    <mergeCell ref="AF54:AF58"/>
    <mergeCell ref="AG54:AG58"/>
    <mergeCell ref="AJ49:AJ53"/>
    <mergeCell ref="AK49:AK53"/>
    <mergeCell ref="AL49:AL53"/>
    <mergeCell ref="AG49:AG53"/>
    <mergeCell ref="AH49:AH53"/>
    <mergeCell ref="AI49:AI53"/>
    <mergeCell ref="B19:B23"/>
    <mergeCell ref="B24:B28"/>
    <mergeCell ref="B29:B33"/>
    <mergeCell ref="B34:B38"/>
    <mergeCell ref="B39:B43"/>
    <mergeCell ref="B44:B48"/>
    <mergeCell ref="B49:B53"/>
    <mergeCell ref="B54:B58"/>
    <mergeCell ref="B8:B9"/>
  </mergeCells>
  <conditionalFormatting sqref="I10">
    <cfRule type="containsText" dxfId="3246" priority="842" operator="containsText" text="Muy Baja">
      <formula>NOT(ISERROR(SEARCH("Muy Baja",I10)))</formula>
    </cfRule>
    <cfRule type="containsText" dxfId="3245" priority="843" operator="containsText" text="Baja">
      <formula>NOT(ISERROR(SEARCH("Baja",I10)))</formula>
    </cfRule>
    <cfRule type="containsText" dxfId="3244" priority="967" operator="containsText" text="Muy Alta">
      <formula>NOT(ISERROR(SEARCH("Muy Alta",I10)))</formula>
    </cfRule>
    <cfRule type="containsText" dxfId="3243" priority="968" operator="containsText" text="Alta">
      <formula>NOT(ISERROR(SEARCH("Alta",I10)))</formula>
    </cfRule>
    <cfRule type="containsText" dxfId="3242" priority="969" operator="containsText" text="Media">
      <formula>NOT(ISERROR(SEARCH("Media",I10)))</formula>
    </cfRule>
    <cfRule type="containsText" dxfId="3241" priority="970" operator="containsText" text="Media">
      <formula>NOT(ISERROR(SEARCH("Media",I10)))</formula>
    </cfRule>
    <cfRule type="containsText" dxfId="3240" priority="971" operator="containsText" text="Media">
      <formula>NOT(ISERROR(SEARCH("Media",I10)))</formula>
    </cfRule>
    <cfRule type="containsText" dxfId="3239" priority="974" operator="containsText" text="Muy Baja">
      <formula>NOT(ISERROR(SEARCH("Muy Baja",I10)))</formula>
    </cfRule>
    <cfRule type="containsText" dxfId="3238" priority="975" operator="containsText" text="Baja">
      <formula>NOT(ISERROR(SEARCH("Baja",I10)))</formula>
    </cfRule>
    <cfRule type="containsText" dxfId="3237" priority="976" operator="containsText" text="Muy Baja">
      <formula>NOT(ISERROR(SEARCH("Muy Baja",I10)))</formula>
    </cfRule>
    <cfRule type="containsText" dxfId="3236" priority="977" operator="containsText" text="Muy Baja">
      <formula>NOT(ISERROR(SEARCH("Muy Baja",I10)))</formula>
    </cfRule>
    <cfRule type="containsText" dxfId="3235" priority="978" operator="containsText" text="Muy Baja">
      <formula>NOT(ISERROR(SEARCH("Muy Baja",I10)))</formula>
    </cfRule>
    <cfRule type="containsText" dxfId="3234" priority="979" operator="containsText" text="Muy Baja'Tabla probabilidad'!">
      <formula>NOT(ISERROR(SEARCH("Muy Baja'Tabla probabilidad'!",I10)))</formula>
    </cfRule>
    <cfRule type="containsText" dxfId="3233" priority="980" operator="containsText" text="Muy bajo">
      <formula>NOT(ISERROR(SEARCH("Muy bajo",I10)))</formula>
    </cfRule>
    <cfRule type="containsText" dxfId="3232" priority="989" operator="containsText" text="Alta">
      <formula>NOT(ISERROR(SEARCH("Alta",I10)))</formula>
    </cfRule>
    <cfRule type="containsText" dxfId="3231" priority="990" operator="containsText" text="Media">
      <formula>NOT(ISERROR(SEARCH("Media",I10)))</formula>
    </cfRule>
    <cfRule type="containsText" dxfId="3230" priority="991" operator="containsText" text="Baja">
      <formula>NOT(ISERROR(SEARCH("Baja",I10)))</formula>
    </cfRule>
    <cfRule type="containsText" dxfId="3229" priority="992" operator="containsText" text="Muy baja">
      <formula>NOT(ISERROR(SEARCH("Muy baja",I10)))</formula>
    </cfRule>
    <cfRule type="cellIs" dxfId="3228" priority="995" operator="between">
      <formula>1</formula>
      <formula>2</formula>
    </cfRule>
    <cfRule type="cellIs" dxfId="3227" priority="996" operator="between">
      <formula>0</formula>
      <formula>2</formula>
    </cfRule>
  </conditionalFormatting>
  <conditionalFormatting sqref="I10">
    <cfRule type="containsText" dxfId="3226" priority="845" operator="containsText" text="Muy Alta">
      <formula>NOT(ISERROR(SEARCH("Muy Alta",I10)))</formula>
    </cfRule>
  </conditionalFormatting>
  <conditionalFormatting sqref="L10 L14 L19 L24 L29 L34 L39 L44 L49 L54">
    <cfRule type="containsText" dxfId="3225" priority="836" operator="containsText" text="Catastrófico">
      <formula>NOT(ISERROR(SEARCH("Catastrófico",L10)))</formula>
    </cfRule>
    <cfRule type="containsText" dxfId="3224" priority="837" operator="containsText" text="Mayor">
      <formula>NOT(ISERROR(SEARCH("Mayor",L10)))</formula>
    </cfRule>
    <cfRule type="containsText" dxfId="3223" priority="838" operator="containsText" text="Alta">
      <formula>NOT(ISERROR(SEARCH("Alta",L10)))</formula>
    </cfRule>
    <cfRule type="containsText" dxfId="3222" priority="839" operator="containsText" text="Moderado">
      <formula>NOT(ISERROR(SEARCH("Moderado",L10)))</formula>
    </cfRule>
    <cfRule type="containsText" dxfId="3221" priority="840" operator="containsText" text="Menor">
      <formula>NOT(ISERROR(SEARCH("Menor",L10)))</formula>
    </cfRule>
    <cfRule type="containsText" dxfId="3220" priority="841" operator="containsText" text="Leve">
      <formula>NOT(ISERROR(SEARCH("Leve",L10)))</formula>
    </cfRule>
  </conditionalFormatting>
  <conditionalFormatting sqref="N10 N14 N19 N24">
    <cfRule type="containsText" dxfId="3219" priority="831" operator="containsText" text="Extremo">
      <formula>NOT(ISERROR(SEARCH("Extremo",N10)))</formula>
    </cfRule>
    <cfRule type="containsText" dxfId="3218" priority="832" operator="containsText" text="Alto">
      <formula>NOT(ISERROR(SEARCH("Alto",N10)))</formula>
    </cfRule>
    <cfRule type="containsText" dxfId="3217" priority="833" operator="containsText" text="Bajo">
      <formula>NOT(ISERROR(SEARCH("Bajo",N10)))</formula>
    </cfRule>
    <cfRule type="containsText" dxfId="3216" priority="834" operator="containsText" text="Moderado">
      <formula>NOT(ISERROR(SEARCH("Moderado",N10)))</formula>
    </cfRule>
    <cfRule type="containsText" dxfId="3215" priority="835" operator="containsText" text="Extremo">
      <formula>NOT(ISERROR(SEARCH("Extremo",N10)))</formula>
    </cfRule>
  </conditionalFormatting>
  <conditionalFormatting sqref="M10 M14 M19 M24 M29 M34 M39 M44 M49 M54">
    <cfRule type="containsText" dxfId="3214" priority="825" operator="containsText" text="Catastrófico">
      <formula>NOT(ISERROR(SEARCH("Catastrófico",M10)))</formula>
    </cfRule>
    <cfRule type="containsText" dxfId="3213" priority="826" operator="containsText" text="Mayor">
      <formula>NOT(ISERROR(SEARCH("Mayor",M10)))</formula>
    </cfRule>
    <cfRule type="containsText" dxfId="3212" priority="827" operator="containsText" text="Alta">
      <formula>NOT(ISERROR(SEARCH("Alta",M10)))</formula>
    </cfRule>
    <cfRule type="containsText" dxfId="3211" priority="828" operator="containsText" text="Moderado">
      <formula>NOT(ISERROR(SEARCH("Moderado",M10)))</formula>
    </cfRule>
    <cfRule type="containsText" dxfId="3210" priority="829" operator="containsText" text="Menor">
      <formula>NOT(ISERROR(SEARCH("Menor",M10)))</formula>
    </cfRule>
    <cfRule type="containsText" dxfId="3209" priority="830" operator="containsText" text="Leve">
      <formula>NOT(ISERROR(SEARCH("Leve",M10)))</formula>
    </cfRule>
  </conditionalFormatting>
  <conditionalFormatting sqref="Y10:Y13">
    <cfRule type="containsText" dxfId="3208" priority="759" operator="containsText" text="Muy Alta">
      <formula>NOT(ISERROR(SEARCH("Muy Alta",Y10)))</formula>
    </cfRule>
    <cfRule type="containsText" dxfId="3207" priority="760" operator="containsText" text="Alta">
      <formula>NOT(ISERROR(SEARCH("Alta",Y10)))</formula>
    </cfRule>
    <cfRule type="containsText" dxfId="3206" priority="761" operator="containsText" text="Media">
      <formula>NOT(ISERROR(SEARCH("Media",Y10)))</formula>
    </cfRule>
    <cfRule type="containsText" dxfId="3205" priority="762" operator="containsText" text="Muy Baja">
      <formula>NOT(ISERROR(SEARCH("Muy Baja",Y10)))</formula>
    </cfRule>
    <cfRule type="containsText" dxfId="3204" priority="763" operator="containsText" text="Baja">
      <formula>NOT(ISERROR(SEARCH("Baja",Y10)))</formula>
    </cfRule>
    <cfRule type="containsText" dxfId="3203" priority="764" operator="containsText" text="Muy Baja">
      <formula>NOT(ISERROR(SEARCH("Muy Baja",Y10)))</formula>
    </cfRule>
  </conditionalFormatting>
  <conditionalFormatting sqref="AC10:AC13">
    <cfRule type="containsText" dxfId="3202" priority="754" operator="containsText" text="Catastrófico">
      <formula>NOT(ISERROR(SEARCH("Catastrófico",AC10)))</formula>
    </cfRule>
    <cfRule type="containsText" dxfId="3201" priority="755" operator="containsText" text="Mayor">
      <formula>NOT(ISERROR(SEARCH("Mayor",AC10)))</formula>
    </cfRule>
    <cfRule type="containsText" dxfId="3200" priority="756" operator="containsText" text="Moderado">
      <formula>NOT(ISERROR(SEARCH("Moderado",AC10)))</formula>
    </cfRule>
    <cfRule type="containsText" dxfId="3199" priority="757" operator="containsText" text="Menor">
      <formula>NOT(ISERROR(SEARCH("Menor",AC10)))</formula>
    </cfRule>
    <cfRule type="containsText" dxfId="3198" priority="758" operator="containsText" text="Leve">
      <formula>NOT(ISERROR(SEARCH("Leve",AC10)))</formula>
    </cfRule>
  </conditionalFormatting>
  <conditionalFormatting sqref="AG10">
    <cfRule type="containsText" dxfId="3197" priority="745" operator="containsText" text="Extremo">
      <formula>NOT(ISERROR(SEARCH("Extremo",AG10)))</formula>
    </cfRule>
    <cfRule type="containsText" dxfId="3196" priority="746" operator="containsText" text="Alto">
      <formula>NOT(ISERROR(SEARCH("Alto",AG10)))</formula>
    </cfRule>
    <cfRule type="containsText" dxfId="3195" priority="747" operator="containsText" text="Moderado">
      <formula>NOT(ISERROR(SEARCH("Moderado",AG10)))</formula>
    </cfRule>
    <cfRule type="containsText" dxfId="3194" priority="748" operator="containsText" text="Menor">
      <formula>NOT(ISERROR(SEARCH("Menor",AG10)))</formula>
    </cfRule>
    <cfRule type="containsText" dxfId="3193" priority="749" operator="containsText" text="Bajo">
      <formula>NOT(ISERROR(SEARCH("Bajo",AG10)))</formula>
    </cfRule>
    <cfRule type="containsText" dxfId="3192" priority="750" operator="containsText" text="Moderado">
      <formula>NOT(ISERROR(SEARCH("Moderado",AG10)))</formula>
    </cfRule>
    <cfRule type="containsText" dxfId="3191" priority="751" operator="containsText" text="Extremo">
      <formula>NOT(ISERROR(SEARCH("Extremo",AG10)))</formula>
    </cfRule>
    <cfRule type="containsText" dxfId="3190" priority="752" operator="containsText" text="Baja">
      <formula>NOT(ISERROR(SEARCH("Baja",AG10)))</formula>
    </cfRule>
    <cfRule type="containsText" dxfId="3189" priority="753" operator="containsText" text="Alto">
      <formula>NOT(ISERROR(SEARCH("Alto",AG10)))</formula>
    </cfRule>
  </conditionalFormatting>
  <conditionalFormatting sqref="AA10:AA58">
    <cfRule type="containsText" dxfId="3188" priority="145" operator="containsText" text="Muy Baja">
      <formula>NOT(ISERROR(SEARCH("Muy Baja",AA10)))</formula>
    </cfRule>
    <cfRule type="containsText" dxfId="3187" priority="734" operator="containsText" text="Muy Alta">
      <formula>NOT(ISERROR(SEARCH("Muy Alta",AA10)))</formula>
    </cfRule>
    <cfRule type="containsText" dxfId="3186" priority="735" operator="containsText" text="Alta">
      <formula>NOT(ISERROR(SEARCH("Alta",AA10)))</formula>
    </cfRule>
    <cfRule type="containsText" dxfId="3185" priority="736" operator="containsText" text="Media">
      <formula>NOT(ISERROR(SEARCH("Media",AA10)))</formula>
    </cfRule>
    <cfRule type="containsText" dxfId="3184" priority="737" operator="containsText" text="Baja">
      <formula>NOT(ISERROR(SEARCH("Baja",AA10)))</formula>
    </cfRule>
    <cfRule type="containsText" dxfId="3183" priority="738" operator="containsText" text="Muy Baja">
      <formula>NOT(ISERROR(SEARCH("Muy Baja",AA10)))</formula>
    </cfRule>
  </conditionalFormatting>
  <conditionalFormatting sqref="AE10:AE13">
    <cfRule type="containsText" dxfId="3182" priority="729" operator="containsText" text="Catastrófico">
      <formula>NOT(ISERROR(SEARCH("Catastrófico",AE10)))</formula>
    </cfRule>
    <cfRule type="containsText" dxfId="3181" priority="730" operator="containsText" text="Moderado">
      <formula>NOT(ISERROR(SEARCH("Moderado",AE10)))</formula>
    </cfRule>
    <cfRule type="containsText" dxfId="3180" priority="731" operator="containsText" text="Menor">
      <formula>NOT(ISERROR(SEARCH("Menor",AE10)))</formula>
    </cfRule>
    <cfRule type="containsText" dxfId="3179" priority="732" operator="containsText" text="Leve">
      <formula>NOT(ISERROR(SEARCH("Leve",AE10)))</formula>
    </cfRule>
    <cfRule type="containsText" dxfId="3178" priority="733" operator="containsText" text="Mayor">
      <formula>NOT(ISERROR(SEARCH("Mayor",AE10)))</formula>
    </cfRule>
  </conditionalFormatting>
  <conditionalFormatting sqref="I14 I19 I24">
    <cfRule type="containsText" dxfId="3177" priority="706" operator="containsText" text="Muy Baja">
      <formula>NOT(ISERROR(SEARCH("Muy Baja",I14)))</formula>
    </cfRule>
    <cfRule type="containsText" dxfId="3176" priority="707" operator="containsText" text="Baja">
      <formula>NOT(ISERROR(SEARCH("Baja",I14)))</formula>
    </cfRule>
    <cfRule type="containsText" dxfId="3175" priority="709" operator="containsText" text="Muy Alta">
      <formula>NOT(ISERROR(SEARCH("Muy Alta",I14)))</formula>
    </cfRule>
    <cfRule type="containsText" dxfId="3174" priority="710" operator="containsText" text="Alta">
      <formula>NOT(ISERROR(SEARCH("Alta",I14)))</formula>
    </cfRule>
    <cfRule type="containsText" dxfId="3173" priority="711" operator="containsText" text="Media">
      <formula>NOT(ISERROR(SEARCH("Media",I14)))</formula>
    </cfRule>
    <cfRule type="containsText" dxfId="3172" priority="712" operator="containsText" text="Media">
      <formula>NOT(ISERROR(SEARCH("Media",I14)))</formula>
    </cfRule>
    <cfRule type="containsText" dxfId="3171" priority="713" operator="containsText" text="Media">
      <formula>NOT(ISERROR(SEARCH("Media",I14)))</formula>
    </cfRule>
    <cfRule type="containsText" dxfId="3170" priority="714" operator="containsText" text="Muy Baja">
      <formula>NOT(ISERROR(SEARCH("Muy Baja",I14)))</formula>
    </cfRule>
    <cfRule type="containsText" dxfId="3169" priority="715" operator="containsText" text="Baja">
      <formula>NOT(ISERROR(SEARCH("Baja",I14)))</formula>
    </cfRule>
    <cfRule type="containsText" dxfId="3168" priority="716" operator="containsText" text="Muy Baja">
      <formula>NOT(ISERROR(SEARCH("Muy Baja",I14)))</formula>
    </cfRule>
    <cfRule type="containsText" dxfId="3167" priority="717" operator="containsText" text="Muy Baja">
      <formula>NOT(ISERROR(SEARCH("Muy Baja",I14)))</formula>
    </cfRule>
    <cfRule type="containsText" dxfId="3166" priority="718" operator="containsText" text="Muy Baja">
      <formula>NOT(ISERROR(SEARCH("Muy Baja",I14)))</formula>
    </cfRule>
    <cfRule type="containsText" dxfId="3165" priority="719" operator="containsText" text="Muy Baja'Tabla probabilidad'!">
      <formula>NOT(ISERROR(SEARCH("Muy Baja'Tabla probabilidad'!",I14)))</formula>
    </cfRule>
    <cfRule type="containsText" dxfId="3164" priority="720" operator="containsText" text="Muy bajo">
      <formula>NOT(ISERROR(SEARCH("Muy bajo",I14)))</formula>
    </cfRule>
    <cfRule type="containsText" dxfId="3163" priority="721" operator="containsText" text="Alta">
      <formula>NOT(ISERROR(SEARCH("Alta",I14)))</formula>
    </cfRule>
    <cfRule type="containsText" dxfId="3162" priority="722" operator="containsText" text="Media">
      <formula>NOT(ISERROR(SEARCH("Media",I14)))</formula>
    </cfRule>
    <cfRule type="containsText" dxfId="3161" priority="723" operator="containsText" text="Baja">
      <formula>NOT(ISERROR(SEARCH("Baja",I14)))</formula>
    </cfRule>
    <cfRule type="containsText" dxfId="3160" priority="724" operator="containsText" text="Muy baja">
      <formula>NOT(ISERROR(SEARCH("Muy baja",I14)))</formula>
    </cfRule>
    <cfRule type="cellIs" dxfId="3159" priority="727" operator="between">
      <formula>1</formula>
      <formula>2</formula>
    </cfRule>
    <cfRule type="cellIs" dxfId="3158" priority="728" operator="between">
      <formula>0</formula>
      <formula>2</formula>
    </cfRule>
  </conditionalFormatting>
  <conditionalFormatting sqref="I14 I19 I24">
    <cfRule type="containsText" dxfId="3157" priority="708" operator="containsText" text="Muy Alta">
      <formula>NOT(ISERROR(SEARCH("Muy Alta",I14)))</formula>
    </cfRule>
  </conditionalFormatting>
  <conditionalFormatting sqref="Y14:Y18">
    <cfRule type="containsText" dxfId="3156" priority="700" operator="containsText" text="Muy Alta">
      <formula>NOT(ISERROR(SEARCH("Muy Alta",Y14)))</formula>
    </cfRule>
    <cfRule type="containsText" dxfId="3155" priority="701" operator="containsText" text="Alta">
      <formula>NOT(ISERROR(SEARCH("Alta",Y14)))</formula>
    </cfRule>
    <cfRule type="containsText" dxfId="3154" priority="702" operator="containsText" text="Media">
      <formula>NOT(ISERROR(SEARCH("Media",Y14)))</formula>
    </cfRule>
    <cfRule type="containsText" dxfId="3153" priority="703" operator="containsText" text="Muy Baja">
      <formula>NOT(ISERROR(SEARCH("Muy Baja",Y14)))</formula>
    </cfRule>
    <cfRule type="containsText" dxfId="3152" priority="704" operator="containsText" text="Baja">
      <formula>NOT(ISERROR(SEARCH("Baja",Y14)))</formula>
    </cfRule>
    <cfRule type="containsText" dxfId="3151" priority="705" operator="containsText" text="Muy Baja">
      <formula>NOT(ISERROR(SEARCH("Muy Baja",Y14)))</formula>
    </cfRule>
  </conditionalFormatting>
  <conditionalFormatting sqref="AC14:AC18">
    <cfRule type="containsText" dxfId="3150" priority="695" operator="containsText" text="Catastrófico">
      <formula>NOT(ISERROR(SEARCH("Catastrófico",AC14)))</formula>
    </cfRule>
    <cfRule type="containsText" dxfId="3149" priority="696" operator="containsText" text="Mayor">
      <formula>NOT(ISERROR(SEARCH("Mayor",AC14)))</formula>
    </cfRule>
    <cfRule type="containsText" dxfId="3148" priority="697" operator="containsText" text="Moderado">
      <formula>NOT(ISERROR(SEARCH("Moderado",AC14)))</formula>
    </cfRule>
    <cfRule type="containsText" dxfId="3147" priority="698" operator="containsText" text="Menor">
      <formula>NOT(ISERROR(SEARCH("Menor",AC14)))</formula>
    </cfRule>
    <cfRule type="containsText" dxfId="3146" priority="699" operator="containsText" text="Leve">
      <formula>NOT(ISERROR(SEARCH("Leve",AC14)))</formula>
    </cfRule>
  </conditionalFormatting>
  <conditionalFormatting sqref="AG14">
    <cfRule type="containsText" dxfId="3145" priority="686" operator="containsText" text="Extremo">
      <formula>NOT(ISERROR(SEARCH("Extremo",AG14)))</formula>
    </cfRule>
    <cfRule type="containsText" dxfId="3144" priority="687" operator="containsText" text="Alto">
      <formula>NOT(ISERROR(SEARCH("Alto",AG14)))</formula>
    </cfRule>
    <cfRule type="containsText" dxfId="3143" priority="688" operator="containsText" text="Moderado">
      <formula>NOT(ISERROR(SEARCH("Moderado",AG14)))</formula>
    </cfRule>
    <cfRule type="containsText" dxfId="3142" priority="689" operator="containsText" text="Menor">
      <formula>NOT(ISERROR(SEARCH("Menor",AG14)))</formula>
    </cfRule>
    <cfRule type="containsText" dxfId="3141" priority="690" operator="containsText" text="Bajo">
      <formula>NOT(ISERROR(SEARCH("Bajo",AG14)))</formula>
    </cfRule>
    <cfRule type="containsText" dxfId="3140" priority="691" operator="containsText" text="Moderado">
      <formula>NOT(ISERROR(SEARCH("Moderado",AG14)))</formula>
    </cfRule>
    <cfRule type="containsText" dxfId="3139" priority="692" operator="containsText" text="Extremo">
      <formula>NOT(ISERROR(SEARCH("Extremo",AG14)))</formula>
    </cfRule>
    <cfRule type="containsText" dxfId="3138" priority="693" operator="containsText" text="Baja">
      <formula>NOT(ISERROR(SEARCH("Baja",AG14)))</formula>
    </cfRule>
    <cfRule type="containsText" dxfId="3137" priority="694" operator="containsText" text="Alto">
      <formula>NOT(ISERROR(SEARCH("Alto",AG14)))</formula>
    </cfRule>
  </conditionalFormatting>
  <conditionalFormatting sqref="AE14:AE18">
    <cfRule type="containsText" dxfId="3136" priority="676" operator="containsText" text="Catastrófico">
      <formula>NOT(ISERROR(SEARCH("Catastrófico",AE14)))</formula>
    </cfRule>
    <cfRule type="containsText" dxfId="3135" priority="677" operator="containsText" text="Moderado">
      <formula>NOT(ISERROR(SEARCH("Moderado",AE14)))</formula>
    </cfRule>
    <cfRule type="containsText" dxfId="3134" priority="678" operator="containsText" text="Menor">
      <formula>NOT(ISERROR(SEARCH("Menor",AE14)))</formula>
    </cfRule>
    <cfRule type="containsText" dxfId="3133" priority="679" operator="containsText" text="Leve">
      <formula>NOT(ISERROR(SEARCH("Leve",AE14)))</formula>
    </cfRule>
    <cfRule type="containsText" dxfId="3132" priority="680" operator="containsText" text="Mayor">
      <formula>NOT(ISERROR(SEARCH("Mayor",AE14)))</formula>
    </cfRule>
  </conditionalFormatting>
  <conditionalFormatting sqref="Y19:Y23">
    <cfRule type="containsText" dxfId="3131" priority="670" operator="containsText" text="Muy Alta">
      <formula>NOT(ISERROR(SEARCH("Muy Alta",Y19)))</formula>
    </cfRule>
    <cfRule type="containsText" dxfId="3130" priority="671" operator="containsText" text="Alta">
      <formula>NOT(ISERROR(SEARCH("Alta",Y19)))</formula>
    </cfRule>
    <cfRule type="containsText" dxfId="3129" priority="672" operator="containsText" text="Media">
      <formula>NOT(ISERROR(SEARCH("Media",Y19)))</formula>
    </cfRule>
    <cfRule type="containsText" dxfId="3128" priority="673" operator="containsText" text="Muy Baja">
      <formula>NOT(ISERROR(SEARCH("Muy Baja",Y19)))</formula>
    </cfRule>
    <cfRule type="containsText" dxfId="3127" priority="674" operator="containsText" text="Baja">
      <formula>NOT(ISERROR(SEARCH("Baja",Y19)))</formula>
    </cfRule>
    <cfRule type="containsText" dxfId="3126" priority="675" operator="containsText" text="Muy Baja">
      <formula>NOT(ISERROR(SEARCH("Muy Baja",Y19)))</formula>
    </cfRule>
  </conditionalFormatting>
  <conditionalFormatting sqref="AC19:AC23">
    <cfRule type="containsText" dxfId="3125" priority="665" operator="containsText" text="Catastrófico">
      <formula>NOT(ISERROR(SEARCH("Catastrófico",AC19)))</formula>
    </cfRule>
    <cfRule type="containsText" dxfId="3124" priority="666" operator="containsText" text="Mayor">
      <formula>NOT(ISERROR(SEARCH("Mayor",AC19)))</formula>
    </cfRule>
    <cfRule type="containsText" dxfId="3123" priority="667" operator="containsText" text="Moderado">
      <formula>NOT(ISERROR(SEARCH("Moderado",AC19)))</formula>
    </cfRule>
    <cfRule type="containsText" dxfId="3122" priority="668" operator="containsText" text="Menor">
      <formula>NOT(ISERROR(SEARCH("Menor",AC19)))</formula>
    </cfRule>
    <cfRule type="containsText" dxfId="3121" priority="669" operator="containsText" text="Leve">
      <formula>NOT(ISERROR(SEARCH("Leve",AC19)))</formula>
    </cfRule>
  </conditionalFormatting>
  <conditionalFormatting sqref="AG19">
    <cfRule type="containsText" dxfId="3120" priority="656" operator="containsText" text="Extremo">
      <formula>NOT(ISERROR(SEARCH("Extremo",AG19)))</formula>
    </cfRule>
    <cfRule type="containsText" dxfId="3119" priority="657" operator="containsText" text="Alto">
      <formula>NOT(ISERROR(SEARCH("Alto",AG19)))</formula>
    </cfRule>
    <cfRule type="containsText" dxfId="3118" priority="658" operator="containsText" text="Moderado">
      <formula>NOT(ISERROR(SEARCH("Moderado",AG19)))</formula>
    </cfRule>
    <cfRule type="containsText" dxfId="3117" priority="659" operator="containsText" text="Menor">
      <formula>NOT(ISERROR(SEARCH("Menor",AG19)))</formula>
    </cfRule>
    <cfRule type="containsText" dxfId="3116" priority="660" operator="containsText" text="Bajo">
      <formula>NOT(ISERROR(SEARCH("Bajo",AG19)))</formula>
    </cfRule>
    <cfRule type="containsText" dxfId="3115" priority="661" operator="containsText" text="Moderado">
      <formula>NOT(ISERROR(SEARCH("Moderado",AG19)))</formula>
    </cfRule>
    <cfRule type="containsText" dxfId="3114" priority="662" operator="containsText" text="Extremo">
      <formula>NOT(ISERROR(SEARCH("Extremo",AG19)))</formula>
    </cfRule>
    <cfRule type="containsText" dxfId="3113" priority="663" operator="containsText" text="Baja">
      <formula>NOT(ISERROR(SEARCH("Baja",AG19)))</formula>
    </cfRule>
    <cfRule type="containsText" dxfId="3112" priority="664" operator="containsText" text="Alto">
      <formula>NOT(ISERROR(SEARCH("Alto",AG19)))</formula>
    </cfRule>
  </conditionalFormatting>
  <conditionalFormatting sqref="AE19:AE23">
    <cfRule type="containsText" dxfId="3111" priority="646" operator="containsText" text="Catastrófico">
      <formula>NOT(ISERROR(SEARCH("Catastrófico",AE19)))</formula>
    </cfRule>
    <cfRule type="containsText" dxfId="3110" priority="647" operator="containsText" text="Moderado">
      <formula>NOT(ISERROR(SEARCH("Moderado",AE19)))</formula>
    </cfRule>
    <cfRule type="containsText" dxfId="3109" priority="648" operator="containsText" text="Menor">
      <formula>NOT(ISERROR(SEARCH("Menor",AE19)))</formula>
    </cfRule>
    <cfRule type="containsText" dxfId="3108" priority="649" operator="containsText" text="Leve">
      <formula>NOT(ISERROR(SEARCH("Leve",AE19)))</formula>
    </cfRule>
    <cfRule type="containsText" dxfId="3107" priority="650" operator="containsText" text="Mayor">
      <formula>NOT(ISERROR(SEARCH("Mayor",AE19)))</formula>
    </cfRule>
  </conditionalFormatting>
  <conditionalFormatting sqref="Y24:Y28">
    <cfRule type="containsText" dxfId="3106" priority="610" operator="containsText" text="Muy Alta">
      <formula>NOT(ISERROR(SEARCH("Muy Alta",Y24)))</formula>
    </cfRule>
    <cfRule type="containsText" dxfId="3105" priority="611" operator="containsText" text="Alta">
      <formula>NOT(ISERROR(SEARCH("Alta",Y24)))</formula>
    </cfRule>
    <cfRule type="containsText" dxfId="3104" priority="612" operator="containsText" text="Media">
      <formula>NOT(ISERROR(SEARCH("Media",Y24)))</formula>
    </cfRule>
    <cfRule type="containsText" dxfId="3103" priority="613" operator="containsText" text="Muy Baja">
      <formula>NOT(ISERROR(SEARCH("Muy Baja",Y24)))</formula>
    </cfRule>
    <cfRule type="containsText" dxfId="3102" priority="614" operator="containsText" text="Baja">
      <formula>NOT(ISERROR(SEARCH("Baja",Y24)))</formula>
    </cfRule>
    <cfRule type="containsText" dxfId="3101" priority="615" operator="containsText" text="Muy Baja">
      <formula>NOT(ISERROR(SEARCH("Muy Baja",Y24)))</formula>
    </cfRule>
  </conditionalFormatting>
  <conditionalFormatting sqref="AC24:AC28">
    <cfRule type="containsText" dxfId="3100" priority="605" operator="containsText" text="Catastrófico">
      <formula>NOT(ISERROR(SEARCH("Catastrófico",AC24)))</formula>
    </cfRule>
    <cfRule type="containsText" dxfId="3099" priority="606" operator="containsText" text="Mayor">
      <formula>NOT(ISERROR(SEARCH("Mayor",AC24)))</formula>
    </cfRule>
    <cfRule type="containsText" dxfId="3098" priority="607" operator="containsText" text="Moderado">
      <formula>NOT(ISERROR(SEARCH("Moderado",AC24)))</formula>
    </cfRule>
    <cfRule type="containsText" dxfId="3097" priority="608" operator="containsText" text="Menor">
      <formula>NOT(ISERROR(SEARCH("Menor",AC24)))</formula>
    </cfRule>
    <cfRule type="containsText" dxfId="3096" priority="609" operator="containsText" text="Leve">
      <formula>NOT(ISERROR(SEARCH("Leve",AC24)))</formula>
    </cfRule>
  </conditionalFormatting>
  <conditionalFormatting sqref="AG24">
    <cfRule type="containsText" dxfId="3095" priority="596" operator="containsText" text="Extremo">
      <formula>NOT(ISERROR(SEARCH("Extremo",AG24)))</formula>
    </cfRule>
    <cfRule type="containsText" dxfId="3094" priority="597" operator="containsText" text="Alto">
      <formula>NOT(ISERROR(SEARCH("Alto",AG24)))</formula>
    </cfRule>
    <cfRule type="containsText" dxfId="3093" priority="598" operator="containsText" text="Moderado">
      <formula>NOT(ISERROR(SEARCH("Moderado",AG24)))</formula>
    </cfRule>
    <cfRule type="containsText" dxfId="3092" priority="599" operator="containsText" text="Menor">
      <formula>NOT(ISERROR(SEARCH("Menor",AG24)))</formula>
    </cfRule>
    <cfRule type="containsText" dxfId="3091" priority="600" operator="containsText" text="Bajo">
      <formula>NOT(ISERROR(SEARCH("Bajo",AG24)))</formula>
    </cfRule>
    <cfRule type="containsText" dxfId="3090" priority="601" operator="containsText" text="Moderado">
      <formula>NOT(ISERROR(SEARCH("Moderado",AG24)))</formula>
    </cfRule>
    <cfRule type="containsText" dxfId="3089" priority="602" operator="containsText" text="Extremo">
      <formula>NOT(ISERROR(SEARCH("Extremo",AG24)))</formula>
    </cfRule>
    <cfRule type="containsText" dxfId="3088" priority="603" operator="containsText" text="Baja">
      <formula>NOT(ISERROR(SEARCH("Baja",AG24)))</formula>
    </cfRule>
    <cfRule type="containsText" dxfId="3087" priority="604" operator="containsText" text="Alto">
      <formula>NOT(ISERROR(SEARCH("Alto",AG24)))</formula>
    </cfRule>
  </conditionalFormatting>
  <conditionalFormatting sqref="AE24:AE28">
    <cfRule type="containsText" dxfId="3086" priority="586" operator="containsText" text="Catastrófico">
      <formula>NOT(ISERROR(SEARCH("Catastrófico",AE24)))</formula>
    </cfRule>
    <cfRule type="containsText" dxfId="3085" priority="587" operator="containsText" text="Moderado">
      <formula>NOT(ISERROR(SEARCH("Moderado",AE24)))</formula>
    </cfRule>
    <cfRule type="containsText" dxfId="3084" priority="588" operator="containsText" text="Menor">
      <formula>NOT(ISERROR(SEARCH("Menor",AE24)))</formula>
    </cfRule>
    <cfRule type="containsText" dxfId="3083" priority="589" operator="containsText" text="Leve">
      <formula>NOT(ISERROR(SEARCH("Leve",AE24)))</formula>
    </cfRule>
    <cfRule type="containsText" dxfId="3082" priority="590" operator="containsText" text="Mayor">
      <formula>NOT(ISERROR(SEARCH("Mayor",AE24)))</formula>
    </cfRule>
  </conditionalFormatting>
  <conditionalFormatting sqref="N29 N34">
    <cfRule type="containsText" dxfId="3081" priority="575" operator="containsText" text="Extremo">
      <formula>NOT(ISERROR(SEARCH("Extremo",N29)))</formula>
    </cfRule>
    <cfRule type="containsText" dxfId="3080" priority="576" operator="containsText" text="Alto">
      <formula>NOT(ISERROR(SEARCH("Alto",N29)))</formula>
    </cfRule>
    <cfRule type="containsText" dxfId="3079" priority="577" operator="containsText" text="Bajo">
      <formula>NOT(ISERROR(SEARCH("Bajo",N29)))</formula>
    </cfRule>
    <cfRule type="containsText" dxfId="3078" priority="578" operator="containsText" text="Moderado">
      <formula>NOT(ISERROR(SEARCH("Moderado",N29)))</formula>
    </cfRule>
    <cfRule type="containsText" dxfId="3077" priority="579" operator="containsText" text="Extremo">
      <formula>NOT(ISERROR(SEARCH("Extremo",N29)))</formula>
    </cfRule>
  </conditionalFormatting>
  <conditionalFormatting sqref="I29 I34 I39">
    <cfRule type="containsText" dxfId="3076" priority="546" operator="containsText" text="Muy Baja">
      <formula>NOT(ISERROR(SEARCH("Muy Baja",I29)))</formula>
    </cfRule>
    <cfRule type="containsText" dxfId="3075" priority="547" operator="containsText" text="Baja">
      <formula>NOT(ISERROR(SEARCH("Baja",I29)))</formula>
    </cfRule>
    <cfRule type="containsText" dxfId="3074" priority="549" operator="containsText" text="Muy Alta">
      <formula>NOT(ISERROR(SEARCH("Muy Alta",I29)))</formula>
    </cfRule>
    <cfRule type="containsText" dxfId="3073" priority="550" operator="containsText" text="Alta">
      <formula>NOT(ISERROR(SEARCH("Alta",I29)))</formula>
    </cfRule>
    <cfRule type="containsText" dxfId="3072" priority="551" operator="containsText" text="Media">
      <formula>NOT(ISERROR(SEARCH("Media",I29)))</formula>
    </cfRule>
    <cfRule type="containsText" dxfId="3071" priority="552" operator="containsText" text="Media">
      <formula>NOT(ISERROR(SEARCH("Media",I29)))</formula>
    </cfRule>
    <cfRule type="containsText" dxfId="3070" priority="553" operator="containsText" text="Media">
      <formula>NOT(ISERROR(SEARCH("Media",I29)))</formula>
    </cfRule>
    <cfRule type="containsText" dxfId="3069" priority="554" operator="containsText" text="Muy Baja">
      <formula>NOT(ISERROR(SEARCH("Muy Baja",I29)))</formula>
    </cfRule>
    <cfRule type="containsText" dxfId="3068" priority="555" operator="containsText" text="Baja">
      <formula>NOT(ISERROR(SEARCH("Baja",I29)))</formula>
    </cfRule>
    <cfRule type="containsText" dxfId="3067" priority="556" operator="containsText" text="Muy Baja">
      <formula>NOT(ISERROR(SEARCH("Muy Baja",I29)))</formula>
    </cfRule>
    <cfRule type="containsText" dxfId="3066" priority="557" operator="containsText" text="Muy Baja">
      <formula>NOT(ISERROR(SEARCH("Muy Baja",I29)))</formula>
    </cfRule>
    <cfRule type="containsText" dxfId="3065" priority="558" operator="containsText" text="Muy Baja">
      <formula>NOT(ISERROR(SEARCH("Muy Baja",I29)))</formula>
    </cfRule>
    <cfRule type="containsText" dxfId="3064" priority="559" operator="containsText" text="Muy Baja'Tabla probabilidad'!">
      <formula>NOT(ISERROR(SEARCH("Muy Baja'Tabla probabilidad'!",I29)))</formula>
    </cfRule>
    <cfRule type="containsText" dxfId="3063" priority="560" operator="containsText" text="Muy bajo">
      <formula>NOT(ISERROR(SEARCH("Muy bajo",I29)))</formula>
    </cfRule>
    <cfRule type="containsText" dxfId="3062" priority="561" operator="containsText" text="Alta">
      <formula>NOT(ISERROR(SEARCH("Alta",I29)))</formula>
    </cfRule>
    <cfRule type="containsText" dxfId="3061" priority="562" operator="containsText" text="Media">
      <formula>NOT(ISERROR(SEARCH("Media",I29)))</formula>
    </cfRule>
    <cfRule type="containsText" dxfId="3060" priority="563" operator="containsText" text="Baja">
      <formula>NOT(ISERROR(SEARCH("Baja",I29)))</formula>
    </cfRule>
    <cfRule type="containsText" dxfId="3059" priority="564" operator="containsText" text="Muy baja">
      <formula>NOT(ISERROR(SEARCH("Muy baja",I29)))</formula>
    </cfRule>
    <cfRule type="cellIs" dxfId="3058" priority="567" operator="between">
      <formula>1</formula>
      <formula>2</formula>
    </cfRule>
    <cfRule type="cellIs" dxfId="3057" priority="568" operator="between">
      <formula>0</formula>
      <formula>2</formula>
    </cfRule>
  </conditionalFormatting>
  <conditionalFormatting sqref="I29 I34 I39">
    <cfRule type="containsText" dxfId="3056" priority="548" operator="containsText" text="Muy Alta">
      <formula>NOT(ISERROR(SEARCH("Muy Alta",I29)))</formula>
    </cfRule>
  </conditionalFormatting>
  <conditionalFormatting sqref="Y29:Y33">
    <cfRule type="containsText" dxfId="3055" priority="540" operator="containsText" text="Muy Alta">
      <formula>NOT(ISERROR(SEARCH("Muy Alta",Y29)))</formula>
    </cfRule>
    <cfRule type="containsText" dxfId="3054" priority="541" operator="containsText" text="Alta">
      <formula>NOT(ISERROR(SEARCH("Alta",Y29)))</formula>
    </cfRule>
    <cfRule type="containsText" dxfId="3053" priority="542" operator="containsText" text="Media">
      <formula>NOT(ISERROR(SEARCH("Media",Y29)))</formula>
    </cfRule>
    <cfRule type="containsText" dxfId="3052" priority="543" operator="containsText" text="Muy Baja">
      <formula>NOT(ISERROR(SEARCH("Muy Baja",Y29)))</formula>
    </cfRule>
    <cfRule type="containsText" dxfId="3051" priority="544" operator="containsText" text="Baja">
      <formula>NOT(ISERROR(SEARCH("Baja",Y29)))</formula>
    </cfRule>
    <cfRule type="containsText" dxfId="3050" priority="545" operator="containsText" text="Muy Baja">
      <formula>NOT(ISERROR(SEARCH("Muy Baja",Y29)))</formula>
    </cfRule>
  </conditionalFormatting>
  <conditionalFormatting sqref="AC29:AC33">
    <cfRule type="containsText" dxfId="3049" priority="535" operator="containsText" text="Catastrófico">
      <formula>NOT(ISERROR(SEARCH("Catastrófico",AC29)))</formula>
    </cfRule>
    <cfRule type="containsText" dxfId="3048" priority="536" operator="containsText" text="Mayor">
      <formula>NOT(ISERROR(SEARCH("Mayor",AC29)))</formula>
    </cfRule>
    <cfRule type="containsText" dxfId="3047" priority="537" operator="containsText" text="Moderado">
      <formula>NOT(ISERROR(SEARCH("Moderado",AC29)))</formula>
    </cfRule>
    <cfRule type="containsText" dxfId="3046" priority="538" operator="containsText" text="Menor">
      <formula>NOT(ISERROR(SEARCH("Menor",AC29)))</formula>
    </cfRule>
    <cfRule type="containsText" dxfId="3045" priority="539" operator="containsText" text="Leve">
      <formula>NOT(ISERROR(SEARCH("Leve",AC29)))</formula>
    </cfRule>
  </conditionalFormatting>
  <conditionalFormatting sqref="AG29">
    <cfRule type="containsText" dxfId="3044" priority="526" operator="containsText" text="Extremo">
      <formula>NOT(ISERROR(SEARCH("Extremo",AG29)))</formula>
    </cfRule>
    <cfRule type="containsText" dxfId="3043" priority="527" operator="containsText" text="Alto">
      <formula>NOT(ISERROR(SEARCH("Alto",AG29)))</formula>
    </cfRule>
    <cfRule type="containsText" dxfId="3042" priority="528" operator="containsText" text="Moderado">
      <formula>NOT(ISERROR(SEARCH("Moderado",AG29)))</formula>
    </cfRule>
    <cfRule type="containsText" dxfId="3041" priority="529" operator="containsText" text="Menor">
      <formula>NOT(ISERROR(SEARCH("Menor",AG29)))</formula>
    </cfRule>
    <cfRule type="containsText" dxfId="3040" priority="530" operator="containsText" text="Bajo">
      <formula>NOT(ISERROR(SEARCH("Bajo",AG29)))</formula>
    </cfRule>
    <cfRule type="containsText" dxfId="3039" priority="531" operator="containsText" text="Moderado">
      <formula>NOT(ISERROR(SEARCH("Moderado",AG29)))</formula>
    </cfRule>
    <cfRule type="containsText" dxfId="3038" priority="532" operator="containsText" text="Extremo">
      <formula>NOT(ISERROR(SEARCH("Extremo",AG29)))</formula>
    </cfRule>
    <cfRule type="containsText" dxfId="3037" priority="533" operator="containsText" text="Baja">
      <formula>NOT(ISERROR(SEARCH("Baja",AG29)))</formula>
    </cfRule>
    <cfRule type="containsText" dxfId="3036" priority="534" operator="containsText" text="Alto">
      <formula>NOT(ISERROR(SEARCH("Alto",AG29)))</formula>
    </cfRule>
  </conditionalFormatting>
  <conditionalFormatting sqref="AE29:AE33">
    <cfRule type="containsText" dxfId="3035" priority="516" operator="containsText" text="Catastrófico">
      <formula>NOT(ISERROR(SEARCH("Catastrófico",AE29)))</formula>
    </cfRule>
    <cfRule type="containsText" dxfId="3034" priority="517" operator="containsText" text="Moderado">
      <formula>NOT(ISERROR(SEARCH("Moderado",AE29)))</formula>
    </cfRule>
    <cfRule type="containsText" dxfId="3033" priority="518" operator="containsText" text="Menor">
      <formula>NOT(ISERROR(SEARCH("Menor",AE29)))</formula>
    </cfRule>
    <cfRule type="containsText" dxfId="3032" priority="519" operator="containsText" text="Leve">
      <formula>NOT(ISERROR(SEARCH("Leve",AE29)))</formula>
    </cfRule>
    <cfRule type="containsText" dxfId="3031" priority="520" operator="containsText" text="Mayor">
      <formula>NOT(ISERROR(SEARCH("Mayor",AE29)))</formula>
    </cfRule>
  </conditionalFormatting>
  <conditionalFormatting sqref="Y34:Y38">
    <cfRule type="containsText" dxfId="3030" priority="450" operator="containsText" text="Muy Alta">
      <formula>NOT(ISERROR(SEARCH("Muy Alta",Y34)))</formula>
    </cfRule>
    <cfRule type="containsText" dxfId="3029" priority="451" operator="containsText" text="Alta">
      <formula>NOT(ISERROR(SEARCH("Alta",Y34)))</formula>
    </cfRule>
    <cfRule type="containsText" dxfId="3028" priority="452" operator="containsText" text="Media">
      <formula>NOT(ISERROR(SEARCH("Media",Y34)))</formula>
    </cfRule>
    <cfRule type="containsText" dxfId="3027" priority="453" operator="containsText" text="Muy Baja">
      <formula>NOT(ISERROR(SEARCH("Muy Baja",Y34)))</formula>
    </cfRule>
    <cfRule type="containsText" dxfId="3026" priority="454" operator="containsText" text="Baja">
      <formula>NOT(ISERROR(SEARCH("Baja",Y34)))</formula>
    </cfRule>
    <cfRule type="containsText" dxfId="3025" priority="455" operator="containsText" text="Muy Baja">
      <formula>NOT(ISERROR(SEARCH("Muy Baja",Y34)))</formula>
    </cfRule>
  </conditionalFormatting>
  <conditionalFormatting sqref="AC34:AC38">
    <cfRule type="containsText" dxfId="3024" priority="445" operator="containsText" text="Catastrófico">
      <formula>NOT(ISERROR(SEARCH("Catastrófico",AC34)))</formula>
    </cfRule>
    <cfRule type="containsText" dxfId="3023" priority="446" operator="containsText" text="Mayor">
      <formula>NOT(ISERROR(SEARCH("Mayor",AC34)))</formula>
    </cfRule>
    <cfRule type="containsText" dxfId="3022" priority="447" operator="containsText" text="Moderado">
      <formula>NOT(ISERROR(SEARCH("Moderado",AC34)))</formula>
    </cfRule>
    <cfRule type="containsText" dxfId="3021" priority="448" operator="containsText" text="Menor">
      <formula>NOT(ISERROR(SEARCH("Menor",AC34)))</formula>
    </cfRule>
    <cfRule type="containsText" dxfId="3020" priority="449" operator="containsText" text="Leve">
      <formula>NOT(ISERROR(SEARCH("Leve",AC34)))</formula>
    </cfRule>
  </conditionalFormatting>
  <conditionalFormatting sqref="AG34">
    <cfRule type="containsText" dxfId="3019" priority="436" operator="containsText" text="Extremo">
      <formula>NOT(ISERROR(SEARCH("Extremo",AG34)))</formula>
    </cfRule>
    <cfRule type="containsText" dxfId="3018" priority="437" operator="containsText" text="Alto">
      <formula>NOT(ISERROR(SEARCH("Alto",AG34)))</formula>
    </cfRule>
    <cfRule type="containsText" dxfId="3017" priority="438" operator="containsText" text="Moderado">
      <formula>NOT(ISERROR(SEARCH("Moderado",AG34)))</formula>
    </cfRule>
    <cfRule type="containsText" dxfId="3016" priority="439" operator="containsText" text="Menor">
      <formula>NOT(ISERROR(SEARCH("Menor",AG34)))</formula>
    </cfRule>
    <cfRule type="containsText" dxfId="3015" priority="440" operator="containsText" text="Bajo">
      <formula>NOT(ISERROR(SEARCH("Bajo",AG34)))</formula>
    </cfRule>
    <cfRule type="containsText" dxfId="3014" priority="441" operator="containsText" text="Moderado">
      <formula>NOT(ISERROR(SEARCH("Moderado",AG34)))</formula>
    </cfRule>
    <cfRule type="containsText" dxfId="3013" priority="442" operator="containsText" text="Extremo">
      <formula>NOT(ISERROR(SEARCH("Extremo",AG34)))</formula>
    </cfRule>
    <cfRule type="containsText" dxfId="3012" priority="443" operator="containsText" text="Baja">
      <formula>NOT(ISERROR(SEARCH("Baja",AG34)))</formula>
    </cfRule>
    <cfRule type="containsText" dxfId="3011" priority="444" operator="containsText" text="Alto">
      <formula>NOT(ISERROR(SEARCH("Alto",AG34)))</formula>
    </cfRule>
  </conditionalFormatting>
  <conditionalFormatting sqref="AE34:AE38">
    <cfRule type="containsText" dxfId="3010" priority="426" operator="containsText" text="Catastrófico">
      <formula>NOT(ISERROR(SEARCH("Catastrófico",AE34)))</formula>
    </cfRule>
    <cfRule type="containsText" dxfId="3009" priority="427" operator="containsText" text="Moderado">
      <formula>NOT(ISERROR(SEARCH("Moderado",AE34)))</formula>
    </cfRule>
    <cfRule type="containsText" dxfId="3008" priority="428" operator="containsText" text="Menor">
      <formula>NOT(ISERROR(SEARCH("Menor",AE34)))</formula>
    </cfRule>
    <cfRule type="containsText" dxfId="3007" priority="429" operator="containsText" text="Leve">
      <formula>NOT(ISERROR(SEARCH("Leve",AE34)))</formula>
    </cfRule>
    <cfRule type="containsText" dxfId="3006" priority="430" operator="containsText" text="Mayor">
      <formula>NOT(ISERROR(SEARCH("Mayor",AE34)))</formula>
    </cfRule>
  </conditionalFormatting>
  <conditionalFormatting sqref="N39">
    <cfRule type="containsText" dxfId="3005" priority="421" operator="containsText" text="Extremo">
      <formula>NOT(ISERROR(SEARCH("Extremo",N39)))</formula>
    </cfRule>
    <cfRule type="containsText" dxfId="3004" priority="422" operator="containsText" text="Alto">
      <formula>NOT(ISERROR(SEARCH("Alto",N39)))</formula>
    </cfRule>
    <cfRule type="containsText" dxfId="3003" priority="423" operator="containsText" text="Bajo">
      <formula>NOT(ISERROR(SEARCH("Bajo",N39)))</formula>
    </cfRule>
    <cfRule type="containsText" dxfId="3002" priority="424" operator="containsText" text="Moderado">
      <formula>NOT(ISERROR(SEARCH("Moderado",N39)))</formula>
    </cfRule>
    <cfRule type="containsText" dxfId="3001" priority="425" operator="containsText" text="Extremo">
      <formula>NOT(ISERROR(SEARCH("Extremo",N39)))</formula>
    </cfRule>
  </conditionalFormatting>
  <conditionalFormatting sqref="Y39:Y43">
    <cfRule type="containsText" dxfId="3000" priority="380" operator="containsText" text="Muy Alta">
      <formula>NOT(ISERROR(SEARCH("Muy Alta",Y39)))</formula>
    </cfRule>
    <cfRule type="containsText" dxfId="2999" priority="381" operator="containsText" text="Alta">
      <formula>NOT(ISERROR(SEARCH("Alta",Y39)))</formula>
    </cfRule>
    <cfRule type="containsText" dxfId="2998" priority="382" operator="containsText" text="Media">
      <formula>NOT(ISERROR(SEARCH("Media",Y39)))</formula>
    </cfRule>
    <cfRule type="containsText" dxfId="2997" priority="383" operator="containsText" text="Muy Baja">
      <formula>NOT(ISERROR(SEARCH("Muy Baja",Y39)))</formula>
    </cfRule>
    <cfRule type="containsText" dxfId="2996" priority="384" operator="containsText" text="Baja">
      <formula>NOT(ISERROR(SEARCH("Baja",Y39)))</formula>
    </cfRule>
    <cfRule type="containsText" dxfId="2995" priority="385" operator="containsText" text="Muy Baja">
      <formula>NOT(ISERROR(SEARCH("Muy Baja",Y39)))</formula>
    </cfRule>
  </conditionalFormatting>
  <conditionalFormatting sqref="AC39:AC43">
    <cfRule type="containsText" dxfId="2994" priority="375" operator="containsText" text="Catastrófico">
      <formula>NOT(ISERROR(SEARCH("Catastrófico",AC39)))</formula>
    </cfRule>
    <cfRule type="containsText" dxfId="2993" priority="376" operator="containsText" text="Mayor">
      <formula>NOT(ISERROR(SEARCH("Mayor",AC39)))</formula>
    </cfRule>
    <cfRule type="containsText" dxfId="2992" priority="377" operator="containsText" text="Moderado">
      <formula>NOT(ISERROR(SEARCH("Moderado",AC39)))</formula>
    </cfRule>
    <cfRule type="containsText" dxfId="2991" priority="378" operator="containsText" text="Menor">
      <formula>NOT(ISERROR(SEARCH("Menor",AC39)))</formula>
    </cfRule>
    <cfRule type="containsText" dxfId="2990" priority="379" operator="containsText" text="Leve">
      <formula>NOT(ISERROR(SEARCH("Leve",AC39)))</formula>
    </cfRule>
  </conditionalFormatting>
  <conditionalFormatting sqref="AG39">
    <cfRule type="containsText" dxfId="2989" priority="366" operator="containsText" text="Extremo">
      <formula>NOT(ISERROR(SEARCH("Extremo",AG39)))</formula>
    </cfRule>
    <cfRule type="containsText" dxfId="2988" priority="367" operator="containsText" text="Alto">
      <formula>NOT(ISERROR(SEARCH("Alto",AG39)))</formula>
    </cfRule>
    <cfRule type="containsText" dxfId="2987" priority="368" operator="containsText" text="Moderado">
      <formula>NOT(ISERROR(SEARCH("Moderado",AG39)))</formula>
    </cfRule>
    <cfRule type="containsText" dxfId="2986" priority="369" operator="containsText" text="Menor">
      <formula>NOT(ISERROR(SEARCH("Menor",AG39)))</formula>
    </cfRule>
    <cfRule type="containsText" dxfId="2985" priority="370" operator="containsText" text="Bajo">
      <formula>NOT(ISERROR(SEARCH("Bajo",AG39)))</formula>
    </cfRule>
    <cfRule type="containsText" dxfId="2984" priority="371" operator="containsText" text="Moderado">
      <formula>NOT(ISERROR(SEARCH("Moderado",AG39)))</formula>
    </cfRule>
    <cfRule type="containsText" dxfId="2983" priority="372" operator="containsText" text="Extremo">
      <formula>NOT(ISERROR(SEARCH("Extremo",AG39)))</formula>
    </cfRule>
    <cfRule type="containsText" dxfId="2982" priority="373" operator="containsText" text="Baja">
      <formula>NOT(ISERROR(SEARCH("Baja",AG39)))</formula>
    </cfRule>
    <cfRule type="containsText" dxfId="2981" priority="374" operator="containsText" text="Alto">
      <formula>NOT(ISERROR(SEARCH("Alto",AG39)))</formula>
    </cfRule>
  </conditionalFormatting>
  <conditionalFormatting sqref="AE39:AE43">
    <cfRule type="containsText" dxfId="2980" priority="356" operator="containsText" text="Catastrófico">
      <formula>NOT(ISERROR(SEARCH("Catastrófico",AE39)))</formula>
    </cfRule>
    <cfRule type="containsText" dxfId="2979" priority="357" operator="containsText" text="Moderado">
      <formula>NOT(ISERROR(SEARCH("Moderado",AE39)))</formula>
    </cfRule>
    <cfRule type="containsText" dxfId="2978" priority="358" operator="containsText" text="Menor">
      <formula>NOT(ISERROR(SEARCH("Menor",AE39)))</formula>
    </cfRule>
    <cfRule type="containsText" dxfId="2977" priority="359" operator="containsText" text="Leve">
      <formula>NOT(ISERROR(SEARCH("Leve",AE39)))</formula>
    </cfRule>
    <cfRule type="containsText" dxfId="2976" priority="360" operator="containsText" text="Mayor">
      <formula>NOT(ISERROR(SEARCH("Mayor",AE39)))</formula>
    </cfRule>
  </conditionalFormatting>
  <conditionalFormatting sqref="N44">
    <cfRule type="containsText" dxfId="2975" priority="351" operator="containsText" text="Extremo">
      <formula>NOT(ISERROR(SEARCH("Extremo",N44)))</formula>
    </cfRule>
    <cfRule type="containsText" dxfId="2974" priority="352" operator="containsText" text="Alto">
      <formula>NOT(ISERROR(SEARCH("Alto",N44)))</formula>
    </cfRule>
    <cfRule type="containsText" dxfId="2973" priority="353" operator="containsText" text="Bajo">
      <formula>NOT(ISERROR(SEARCH("Bajo",N44)))</formula>
    </cfRule>
    <cfRule type="containsText" dxfId="2972" priority="354" operator="containsText" text="Moderado">
      <formula>NOT(ISERROR(SEARCH("Moderado",N44)))</formula>
    </cfRule>
    <cfRule type="containsText" dxfId="2971" priority="355" operator="containsText" text="Extremo">
      <formula>NOT(ISERROR(SEARCH("Extremo",N44)))</formula>
    </cfRule>
  </conditionalFormatting>
  <conditionalFormatting sqref="I44">
    <cfRule type="containsText" dxfId="2970" priority="328" operator="containsText" text="Muy Baja">
      <formula>NOT(ISERROR(SEARCH("Muy Baja",I44)))</formula>
    </cfRule>
    <cfRule type="containsText" dxfId="2969" priority="329" operator="containsText" text="Baja">
      <formula>NOT(ISERROR(SEARCH("Baja",I44)))</formula>
    </cfRule>
    <cfRule type="containsText" dxfId="2968" priority="331" operator="containsText" text="Muy Alta">
      <formula>NOT(ISERROR(SEARCH("Muy Alta",I44)))</formula>
    </cfRule>
    <cfRule type="containsText" dxfId="2967" priority="332" operator="containsText" text="Alta">
      <formula>NOT(ISERROR(SEARCH("Alta",I44)))</formula>
    </cfRule>
    <cfRule type="containsText" dxfId="2966" priority="333" operator="containsText" text="Media">
      <formula>NOT(ISERROR(SEARCH("Media",I44)))</formula>
    </cfRule>
    <cfRule type="containsText" dxfId="2965" priority="334" operator="containsText" text="Media">
      <formula>NOT(ISERROR(SEARCH("Media",I44)))</formula>
    </cfRule>
    <cfRule type="containsText" dxfId="2964" priority="335" operator="containsText" text="Media">
      <formula>NOT(ISERROR(SEARCH("Media",I44)))</formula>
    </cfRule>
    <cfRule type="containsText" dxfId="2963" priority="336" operator="containsText" text="Muy Baja">
      <formula>NOT(ISERROR(SEARCH("Muy Baja",I44)))</formula>
    </cfRule>
    <cfRule type="containsText" dxfId="2962" priority="337" operator="containsText" text="Baja">
      <formula>NOT(ISERROR(SEARCH("Baja",I44)))</formula>
    </cfRule>
    <cfRule type="containsText" dxfId="2961" priority="338" operator="containsText" text="Muy Baja">
      <formula>NOT(ISERROR(SEARCH("Muy Baja",I44)))</formula>
    </cfRule>
    <cfRule type="containsText" dxfId="2960" priority="339" operator="containsText" text="Muy Baja">
      <formula>NOT(ISERROR(SEARCH("Muy Baja",I44)))</formula>
    </cfRule>
    <cfRule type="containsText" dxfId="2959" priority="340" operator="containsText" text="Muy Baja">
      <formula>NOT(ISERROR(SEARCH("Muy Baja",I44)))</formula>
    </cfRule>
    <cfRule type="containsText" dxfId="2958" priority="341" operator="containsText" text="Muy Baja'Tabla probabilidad'!">
      <formula>NOT(ISERROR(SEARCH("Muy Baja'Tabla probabilidad'!",I44)))</formula>
    </cfRule>
    <cfRule type="containsText" dxfId="2957" priority="342" operator="containsText" text="Muy bajo">
      <formula>NOT(ISERROR(SEARCH("Muy bajo",I44)))</formula>
    </cfRule>
    <cfRule type="containsText" dxfId="2956" priority="343" operator="containsText" text="Alta">
      <formula>NOT(ISERROR(SEARCH("Alta",I44)))</formula>
    </cfRule>
    <cfRule type="containsText" dxfId="2955" priority="344" operator="containsText" text="Media">
      <formula>NOT(ISERROR(SEARCH("Media",I44)))</formula>
    </cfRule>
    <cfRule type="containsText" dxfId="2954" priority="345" operator="containsText" text="Baja">
      <formula>NOT(ISERROR(SEARCH("Baja",I44)))</formula>
    </cfRule>
    <cfRule type="containsText" dxfId="2953" priority="346" operator="containsText" text="Muy baja">
      <formula>NOT(ISERROR(SEARCH("Muy baja",I44)))</formula>
    </cfRule>
    <cfRule type="cellIs" dxfId="2952" priority="349" operator="between">
      <formula>1</formula>
      <formula>2</formula>
    </cfRule>
    <cfRule type="cellIs" dxfId="2951" priority="350" operator="between">
      <formula>0</formula>
      <formula>2</formula>
    </cfRule>
  </conditionalFormatting>
  <conditionalFormatting sqref="I44">
    <cfRule type="containsText" dxfId="2950" priority="330" operator="containsText" text="Muy Alta">
      <formula>NOT(ISERROR(SEARCH("Muy Alta",I44)))</formula>
    </cfRule>
  </conditionalFormatting>
  <conditionalFormatting sqref="Y44:Y48">
    <cfRule type="containsText" dxfId="2949" priority="310" operator="containsText" text="Muy Alta">
      <formula>NOT(ISERROR(SEARCH("Muy Alta",Y44)))</formula>
    </cfRule>
    <cfRule type="containsText" dxfId="2948" priority="311" operator="containsText" text="Alta">
      <formula>NOT(ISERROR(SEARCH("Alta",Y44)))</formula>
    </cfRule>
    <cfRule type="containsText" dxfId="2947" priority="312" operator="containsText" text="Media">
      <formula>NOT(ISERROR(SEARCH("Media",Y44)))</formula>
    </cfRule>
    <cfRule type="containsText" dxfId="2946" priority="313" operator="containsText" text="Muy Baja">
      <formula>NOT(ISERROR(SEARCH("Muy Baja",Y44)))</formula>
    </cfRule>
    <cfRule type="containsText" dxfId="2945" priority="314" operator="containsText" text="Baja">
      <formula>NOT(ISERROR(SEARCH("Baja",Y44)))</formula>
    </cfRule>
    <cfRule type="containsText" dxfId="2944" priority="315" operator="containsText" text="Muy Baja">
      <formula>NOT(ISERROR(SEARCH("Muy Baja",Y44)))</formula>
    </cfRule>
  </conditionalFormatting>
  <conditionalFormatting sqref="AC44:AC48">
    <cfRule type="containsText" dxfId="2943" priority="305" operator="containsText" text="Catastrófico">
      <formula>NOT(ISERROR(SEARCH("Catastrófico",AC44)))</formula>
    </cfRule>
    <cfRule type="containsText" dxfId="2942" priority="306" operator="containsText" text="Mayor">
      <formula>NOT(ISERROR(SEARCH("Mayor",AC44)))</formula>
    </cfRule>
    <cfRule type="containsText" dxfId="2941" priority="307" operator="containsText" text="Moderado">
      <formula>NOT(ISERROR(SEARCH("Moderado",AC44)))</formula>
    </cfRule>
    <cfRule type="containsText" dxfId="2940" priority="308" operator="containsText" text="Menor">
      <formula>NOT(ISERROR(SEARCH("Menor",AC44)))</formula>
    </cfRule>
    <cfRule type="containsText" dxfId="2939" priority="309" operator="containsText" text="Leve">
      <formula>NOT(ISERROR(SEARCH("Leve",AC44)))</formula>
    </cfRule>
  </conditionalFormatting>
  <conditionalFormatting sqref="AG44">
    <cfRule type="containsText" dxfId="2938" priority="296" operator="containsText" text="Extremo">
      <formula>NOT(ISERROR(SEARCH("Extremo",AG44)))</formula>
    </cfRule>
    <cfRule type="containsText" dxfId="2937" priority="297" operator="containsText" text="Alto">
      <formula>NOT(ISERROR(SEARCH("Alto",AG44)))</formula>
    </cfRule>
    <cfRule type="containsText" dxfId="2936" priority="298" operator="containsText" text="Moderado">
      <formula>NOT(ISERROR(SEARCH("Moderado",AG44)))</formula>
    </cfRule>
    <cfRule type="containsText" dxfId="2935" priority="299" operator="containsText" text="Menor">
      <formula>NOT(ISERROR(SEARCH("Menor",AG44)))</formula>
    </cfRule>
    <cfRule type="containsText" dxfId="2934" priority="300" operator="containsText" text="Bajo">
      <formula>NOT(ISERROR(SEARCH("Bajo",AG44)))</formula>
    </cfRule>
    <cfRule type="containsText" dxfId="2933" priority="301" operator="containsText" text="Moderado">
      <formula>NOT(ISERROR(SEARCH("Moderado",AG44)))</formula>
    </cfRule>
    <cfRule type="containsText" dxfId="2932" priority="302" operator="containsText" text="Extremo">
      <formula>NOT(ISERROR(SEARCH("Extremo",AG44)))</formula>
    </cfRule>
    <cfRule type="containsText" dxfId="2931" priority="303" operator="containsText" text="Baja">
      <formula>NOT(ISERROR(SEARCH("Baja",AG44)))</formula>
    </cfRule>
    <cfRule type="containsText" dxfId="2930" priority="304" operator="containsText" text="Alto">
      <formula>NOT(ISERROR(SEARCH("Alto",AG44)))</formula>
    </cfRule>
  </conditionalFormatting>
  <conditionalFormatting sqref="AE44:AE48">
    <cfRule type="containsText" dxfId="2929" priority="286" operator="containsText" text="Catastrófico">
      <formula>NOT(ISERROR(SEARCH("Catastrófico",AE44)))</formula>
    </cfRule>
    <cfRule type="containsText" dxfId="2928" priority="287" operator="containsText" text="Moderado">
      <formula>NOT(ISERROR(SEARCH("Moderado",AE44)))</formula>
    </cfRule>
    <cfRule type="containsText" dxfId="2927" priority="288" operator="containsText" text="Menor">
      <formula>NOT(ISERROR(SEARCH("Menor",AE44)))</formula>
    </cfRule>
    <cfRule type="containsText" dxfId="2926" priority="289" operator="containsText" text="Leve">
      <formula>NOT(ISERROR(SEARCH("Leve",AE44)))</formula>
    </cfRule>
    <cfRule type="containsText" dxfId="2925" priority="290" operator="containsText" text="Mayor">
      <formula>NOT(ISERROR(SEARCH("Mayor",AE44)))</formula>
    </cfRule>
  </conditionalFormatting>
  <conditionalFormatting sqref="N49">
    <cfRule type="containsText" dxfId="2924" priority="281" operator="containsText" text="Extremo">
      <formula>NOT(ISERROR(SEARCH("Extremo",N49)))</formula>
    </cfRule>
    <cfRule type="containsText" dxfId="2923" priority="282" operator="containsText" text="Alto">
      <formula>NOT(ISERROR(SEARCH("Alto",N49)))</formula>
    </cfRule>
    <cfRule type="containsText" dxfId="2922" priority="283" operator="containsText" text="Bajo">
      <formula>NOT(ISERROR(SEARCH("Bajo",N49)))</formula>
    </cfRule>
    <cfRule type="containsText" dxfId="2921" priority="284" operator="containsText" text="Moderado">
      <formula>NOT(ISERROR(SEARCH("Moderado",N49)))</formula>
    </cfRule>
    <cfRule type="containsText" dxfId="2920" priority="285" operator="containsText" text="Extremo">
      <formula>NOT(ISERROR(SEARCH("Extremo",N49)))</formula>
    </cfRule>
  </conditionalFormatting>
  <conditionalFormatting sqref="I49">
    <cfRule type="containsText" dxfId="2919" priority="258" operator="containsText" text="Muy Baja">
      <formula>NOT(ISERROR(SEARCH("Muy Baja",I49)))</formula>
    </cfRule>
    <cfRule type="containsText" dxfId="2918" priority="259" operator="containsText" text="Baja">
      <formula>NOT(ISERROR(SEARCH("Baja",I49)))</formula>
    </cfRule>
    <cfRule type="containsText" dxfId="2917" priority="261" operator="containsText" text="Muy Alta">
      <formula>NOT(ISERROR(SEARCH("Muy Alta",I49)))</formula>
    </cfRule>
    <cfRule type="containsText" dxfId="2916" priority="262" operator="containsText" text="Alta">
      <formula>NOT(ISERROR(SEARCH("Alta",I49)))</formula>
    </cfRule>
    <cfRule type="containsText" dxfId="2915" priority="263" operator="containsText" text="Media">
      <formula>NOT(ISERROR(SEARCH("Media",I49)))</formula>
    </cfRule>
    <cfRule type="containsText" dxfId="2914" priority="264" operator="containsText" text="Media">
      <formula>NOT(ISERROR(SEARCH("Media",I49)))</formula>
    </cfRule>
    <cfRule type="containsText" dxfId="2913" priority="265" operator="containsText" text="Media">
      <formula>NOT(ISERROR(SEARCH("Media",I49)))</formula>
    </cfRule>
    <cfRule type="containsText" dxfId="2912" priority="266" operator="containsText" text="Muy Baja">
      <formula>NOT(ISERROR(SEARCH("Muy Baja",I49)))</formula>
    </cfRule>
    <cfRule type="containsText" dxfId="2911" priority="267" operator="containsText" text="Baja">
      <formula>NOT(ISERROR(SEARCH("Baja",I49)))</formula>
    </cfRule>
    <cfRule type="containsText" dxfId="2910" priority="268" operator="containsText" text="Muy Baja">
      <formula>NOT(ISERROR(SEARCH("Muy Baja",I49)))</formula>
    </cfRule>
    <cfRule type="containsText" dxfId="2909" priority="269" operator="containsText" text="Muy Baja">
      <formula>NOT(ISERROR(SEARCH("Muy Baja",I49)))</formula>
    </cfRule>
    <cfRule type="containsText" dxfId="2908" priority="270" operator="containsText" text="Muy Baja">
      <formula>NOT(ISERROR(SEARCH("Muy Baja",I49)))</formula>
    </cfRule>
    <cfRule type="containsText" dxfId="2907" priority="271" operator="containsText" text="Muy Baja'Tabla probabilidad'!">
      <formula>NOT(ISERROR(SEARCH("Muy Baja'Tabla probabilidad'!",I49)))</formula>
    </cfRule>
    <cfRule type="containsText" dxfId="2906" priority="272" operator="containsText" text="Muy bajo">
      <formula>NOT(ISERROR(SEARCH("Muy bajo",I49)))</formula>
    </cfRule>
    <cfRule type="containsText" dxfId="2905" priority="273" operator="containsText" text="Alta">
      <formula>NOT(ISERROR(SEARCH("Alta",I49)))</formula>
    </cfRule>
    <cfRule type="containsText" dxfId="2904" priority="274" operator="containsText" text="Media">
      <formula>NOT(ISERROR(SEARCH("Media",I49)))</formula>
    </cfRule>
    <cfRule type="containsText" dxfId="2903" priority="275" operator="containsText" text="Baja">
      <formula>NOT(ISERROR(SEARCH("Baja",I49)))</formula>
    </cfRule>
    <cfRule type="containsText" dxfId="2902" priority="276" operator="containsText" text="Muy baja">
      <formula>NOT(ISERROR(SEARCH("Muy baja",I49)))</formula>
    </cfRule>
    <cfRule type="cellIs" dxfId="2901" priority="279" operator="between">
      <formula>1</formula>
      <formula>2</formula>
    </cfRule>
    <cfRule type="cellIs" dxfId="2900" priority="280" operator="between">
      <formula>0</formula>
      <formula>2</formula>
    </cfRule>
  </conditionalFormatting>
  <conditionalFormatting sqref="I49">
    <cfRule type="containsText" dxfId="2899" priority="260" operator="containsText" text="Muy Alta">
      <formula>NOT(ISERROR(SEARCH("Muy Alta",I49)))</formula>
    </cfRule>
  </conditionalFormatting>
  <conditionalFormatting sqref="Y49:Y53">
    <cfRule type="containsText" dxfId="2898" priority="240" operator="containsText" text="Muy Alta">
      <formula>NOT(ISERROR(SEARCH("Muy Alta",Y49)))</formula>
    </cfRule>
    <cfRule type="containsText" dxfId="2897" priority="241" operator="containsText" text="Alta">
      <formula>NOT(ISERROR(SEARCH("Alta",Y49)))</formula>
    </cfRule>
    <cfRule type="containsText" dxfId="2896" priority="242" operator="containsText" text="Media">
      <formula>NOT(ISERROR(SEARCH("Media",Y49)))</formula>
    </cfRule>
    <cfRule type="containsText" dxfId="2895" priority="243" operator="containsText" text="Muy Baja">
      <formula>NOT(ISERROR(SEARCH("Muy Baja",Y49)))</formula>
    </cfRule>
    <cfRule type="containsText" dxfId="2894" priority="244" operator="containsText" text="Baja">
      <formula>NOT(ISERROR(SEARCH("Baja",Y49)))</formula>
    </cfRule>
    <cfRule type="containsText" dxfId="2893" priority="245" operator="containsText" text="Muy Baja">
      <formula>NOT(ISERROR(SEARCH("Muy Baja",Y49)))</formula>
    </cfRule>
  </conditionalFormatting>
  <conditionalFormatting sqref="AC49:AC53">
    <cfRule type="containsText" dxfId="2892" priority="235" operator="containsText" text="Catastrófico">
      <formula>NOT(ISERROR(SEARCH("Catastrófico",AC49)))</formula>
    </cfRule>
    <cfRule type="containsText" dxfId="2891" priority="236" operator="containsText" text="Mayor">
      <formula>NOT(ISERROR(SEARCH("Mayor",AC49)))</formula>
    </cfRule>
    <cfRule type="containsText" dxfId="2890" priority="237" operator="containsText" text="Moderado">
      <formula>NOT(ISERROR(SEARCH("Moderado",AC49)))</formula>
    </cfRule>
    <cfRule type="containsText" dxfId="2889" priority="238" operator="containsText" text="Menor">
      <formula>NOT(ISERROR(SEARCH("Menor",AC49)))</formula>
    </cfRule>
    <cfRule type="containsText" dxfId="2888" priority="239" operator="containsText" text="Leve">
      <formula>NOT(ISERROR(SEARCH("Leve",AC49)))</formula>
    </cfRule>
  </conditionalFormatting>
  <conditionalFormatting sqref="AG49">
    <cfRule type="containsText" dxfId="2887" priority="226" operator="containsText" text="Extremo">
      <formula>NOT(ISERROR(SEARCH("Extremo",AG49)))</formula>
    </cfRule>
    <cfRule type="containsText" dxfId="2886" priority="227" operator="containsText" text="Alto">
      <formula>NOT(ISERROR(SEARCH("Alto",AG49)))</formula>
    </cfRule>
    <cfRule type="containsText" dxfId="2885" priority="228" operator="containsText" text="Moderado">
      <formula>NOT(ISERROR(SEARCH("Moderado",AG49)))</formula>
    </cfRule>
    <cfRule type="containsText" dxfId="2884" priority="229" operator="containsText" text="Menor">
      <formula>NOT(ISERROR(SEARCH("Menor",AG49)))</formula>
    </cfRule>
    <cfRule type="containsText" dxfId="2883" priority="230" operator="containsText" text="Bajo">
      <formula>NOT(ISERROR(SEARCH("Bajo",AG49)))</formula>
    </cfRule>
    <cfRule type="containsText" dxfId="2882" priority="231" operator="containsText" text="Moderado">
      <formula>NOT(ISERROR(SEARCH("Moderado",AG49)))</formula>
    </cfRule>
    <cfRule type="containsText" dxfId="2881" priority="232" operator="containsText" text="Extremo">
      <formula>NOT(ISERROR(SEARCH("Extremo",AG49)))</formula>
    </cfRule>
    <cfRule type="containsText" dxfId="2880" priority="233" operator="containsText" text="Baja">
      <formula>NOT(ISERROR(SEARCH("Baja",AG49)))</formula>
    </cfRule>
    <cfRule type="containsText" dxfId="2879" priority="234" operator="containsText" text="Alto">
      <formula>NOT(ISERROR(SEARCH("Alto",AG49)))</formula>
    </cfRule>
  </conditionalFormatting>
  <conditionalFormatting sqref="AE49:AE53">
    <cfRule type="containsText" dxfId="2878" priority="216" operator="containsText" text="Catastrófico">
      <formula>NOT(ISERROR(SEARCH("Catastrófico",AE49)))</formula>
    </cfRule>
    <cfRule type="containsText" dxfId="2877" priority="217" operator="containsText" text="Moderado">
      <formula>NOT(ISERROR(SEARCH("Moderado",AE49)))</formula>
    </cfRule>
    <cfRule type="containsText" dxfId="2876" priority="218" operator="containsText" text="Menor">
      <formula>NOT(ISERROR(SEARCH("Menor",AE49)))</formula>
    </cfRule>
    <cfRule type="containsText" dxfId="2875" priority="219" operator="containsText" text="Leve">
      <formula>NOT(ISERROR(SEARCH("Leve",AE49)))</formula>
    </cfRule>
    <cfRule type="containsText" dxfId="2874" priority="220" operator="containsText" text="Mayor">
      <formula>NOT(ISERROR(SEARCH("Mayor",AE49)))</formula>
    </cfRule>
  </conditionalFormatting>
  <conditionalFormatting sqref="N54">
    <cfRule type="containsText" dxfId="2873" priority="211" operator="containsText" text="Extremo">
      <formula>NOT(ISERROR(SEARCH("Extremo",N54)))</formula>
    </cfRule>
    <cfRule type="containsText" dxfId="2872" priority="212" operator="containsText" text="Alto">
      <formula>NOT(ISERROR(SEARCH("Alto",N54)))</formula>
    </cfRule>
    <cfRule type="containsText" dxfId="2871" priority="213" operator="containsText" text="Bajo">
      <formula>NOT(ISERROR(SEARCH("Bajo",N54)))</formula>
    </cfRule>
    <cfRule type="containsText" dxfId="2870" priority="214" operator="containsText" text="Moderado">
      <formula>NOT(ISERROR(SEARCH("Moderado",N54)))</formula>
    </cfRule>
    <cfRule type="containsText" dxfId="2869" priority="215" operator="containsText" text="Extremo">
      <formula>NOT(ISERROR(SEARCH("Extremo",N54)))</formula>
    </cfRule>
  </conditionalFormatting>
  <conditionalFormatting sqref="I54">
    <cfRule type="containsText" dxfId="2868" priority="188" operator="containsText" text="Muy Baja">
      <formula>NOT(ISERROR(SEARCH("Muy Baja",I54)))</formula>
    </cfRule>
    <cfRule type="containsText" dxfId="2867" priority="189" operator="containsText" text="Baja">
      <formula>NOT(ISERROR(SEARCH("Baja",I54)))</formula>
    </cfRule>
    <cfRule type="containsText" dxfId="2866" priority="191" operator="containsText" text="Muy Alta">
      <formula>NOT(ISERROR(SEARCH("Muy Alta",I54)))</formula>
    </cfRule>
    <cfRule type="containsText" dxfId="2865" priority="192" operator="containsText" text="Alta">
      <formula>NOT(ISERROR(SEARCH("Alta",I54)))</formula>
    </cfRule>
    <cfRule type="containsText" dxfId="2864" priority="193" operator="containsText" text="Media">
      <formula>NOT(ISERROR(SEARCH("Media",I54)))</formula>
    </cfRule>
    <cfRule type="containsText" dxfId="2863" priority="194" operator="containsText" text="Media">
      <formula>NOT(ISERROR(SEARCH("Media",I54)))</formula>
    </cfRule>
    <cfRule type="containsText" dxfId="2862" priority="195" operator="containsText" text="Media">
      <formula>NOT(ISERROR(SEARCH("Media",I54)))</formula>
    </cfRule>
    <cfRule type="containsText" dxfId="2861" priority="196" operator="containsText" text="Muy Baja">
      <formula>NOT(ISERROR(SEARCH("Muy Baja",I54)))</formula>
    </cfRule>
    <cfRule type="containsText" dxfId="2860" priority="197" operator="containsText" text="Baja">
      <formula>NOT(ISERROR(SEARCH("Baja",I54)))</formula>
    </cfRule>
    <cfRule type="containsText" dxfId="2859" priority="198" operator="containsText" text="Muy Baja">
      <formula>NOT(ISERROR(SEARCH("Muy Baja",I54)))</formula>
    </cfRule>
    <cfRule type="containsText" dxfId="2858" priority="199" operator="containsText" text="Muy Baja">
      <formula>NOT(ISERROR(SEARCH("Muy Baja",I54)))</formula>
    </cfRule>
    <cfRule type="containsText" dxfId="2857" priority="200" operator="containsText" text="Muy Baja">
      <formula>NOT(ISERROR(SEARCH("Muy Baja",I54)))</formula>
    </cfRule>
    <cfRule type="containsText" dxfId="2856" priority="201" operator="containsText" text="Muy Baja'Tabla probabilidad'!">
      <formula>NOT(ISERROR(SEARCH("Muy Baja'Tabla probabilidad'!",I54)))</formula>
    </cfRule>
    <cfRule type="containsText" dxfId="2855" priority="202" operator="containsText" text="Muy bajo">
      <formula>NOT(ISERROR(SEARCH("Muy bajo",I54)))</formula>
    </cfRule>
    <cfRule type="containsText" dxfId="2854" priority="203" operator="containsText" text="Alta">
      <formula>NOT(ISERROR(SEARCH("Alta",I54)))</formula>
    </cfRule>
    <cfRule type="containsText" dxfId="2853" priority="204" operator="containsText" text="Media">
      <formula>NOT(ISERROR(SEARCH("Media",I54)))</formula>
    </cfRule>
    <cfRule type="containsText" dxfId="2852" priority="205" operator="containsText" text="Baja">
      <formula>NOT(ISERROR(SEARCH("Baja",I54)))</formula>
    </cfRule>
    <cfRule type="containsText" dxfId="2851" priority="206" operator="containsText" text="Muy baja">
      <formula>NOT(ISERROR(SEARCH("Muy baja",I54)))</formula>
    </cfRule>
    <cfRule type="cellIs" dxfId="2850" priority="209" operator="between">
      <formula>1</formula>
      <formula>2</formula>
    </cfRule>
    <cfRule type="cellIs" dxfId="2849" priority="210" operator="between">
      <formula>0</formula>
      <formula>2</formula>
    </cfRule>
  </conditionalFormatting>
  <conditionalFormatting sqref="I54">
    <cfRule type="containsText" dxfId="2848" priority="190" operator="containsText" text="Muy Alta">
      <formula>NOT(ISERROR(SEARCH("Muy Alta",I54)))</formula>
    </cfRule>
  </conditionalFormatting>
  <conditionalFormatting sqref="Y54:Y58">
    <cfRule type="containsText" dxfId="2847" priority="170" operator="containsText" text="Muy Alta">
      <formula>NOT(ISERROR(SEARCH("Muy Alta",Y54)))</formula>
    </cfRule>
    <cfRule type="containsText" dxfId="2846" priority="171" operator="containsText" text="Alta">
      <formula>NOT(ISERROR(SEARCH("Alta",Y54)))</formula>
    </cfRule>
    <cfRule type="containsText" dxfId="2845" priority="172" operator="containsText" text="Media">
      <formula>NOT(ISERROR(SEARCH("Media",Y54)))</formula>
    </cfRule>
    <cfRule type="containsText" dxfId="2844" priority="173" operator="containsText" text="Muy Baja">
      <formula>NOT(ISERROR(SEARCH("Muy Baja",Y54)))</formula>
    </cfRule>
    <cfRule type="containsText" dxfId="2843" priority="174" operator="containsText" text="Baja">
      <formula>NOT(ISERROR(SEARCH("Baja",Y54)))</formula>
    </cfRule>
    <cfRule type="containsText" dxfId="2842" priority="175" operator="containsText" text="Muy Baja">
      <formula>NOT(ISERROR(SEARCH("Muy Baja",Y54)))</formula>
    </cfRule>
  </conditionalFormatting>
  <conditionalFormatting sqref="AC54:AC58">
    <cfRule type="containsText" dxfId="2841" priority="165" operator="containsText" text="Catastrófico">
      <formula>NOT(ISERROR(SEARCH("Catastrófico",AC54)))</formula>
    </cfRule>
    <cfRule type="containsText" dxfId="2840" priority="166" operator="containsText" text="Mayor">
      <formula>NOT(ISERROR(SEARCH("Mayor",AC54)))</formula>
    </cfRule>
    <cfRule type="containsText" dxfId="2839" priority="167" operator="containsText" text="Moderado">
      <formula>NOT(ISERROR(SEARCH("Moderado",AC54)))</formula>
    </cfRule>
    <cfRule type="containsText" dxfId="2838" priority="168" operator="containsText" text="Menor">
      <formula>NOT(ISERROR(SEARCH("Menor",AC54)))</formula>
    </cfRule>
    <cfRule type="containsText" dxfId="2837" priority="169" operator="containsText" text="Leve">
      <formula>NOT(ISERROR(SEARCH("Leve",AC54)))</formula>
    </cfRule>
  </conditionalFormatting>
  <conditionalFormatting sqref="AG54">
    <cfRule type="containsText" dxfId="2836" priority="156" operator="containsText" text="Extremo">
      <formula>NOT(ISERROR(SEARCH("Extremo",AG54)))</formula>
    </cfRule>
    <cfRule type="containsText" dxfId="2835" priority="157" operator="containsText" text="Alto">
      <formula>NOT(ISERROR(SEARCH("Alto",AG54)))</formula>
    </cfRule>
    <cfRule type="containsText" dxfId="2834" priority="158" operator="containsText" text="Moderado">
      <formula>NOT(ISERROR(SEARCH("Moderado",AG54)))</formula>
    </cfRule>
    <cfRule type="containsText" dxfId="2833" priority="159" operator="containsText" text="Menor">
      <formula>NOT(ISERROR(SEARCH("Menor",AG54)))</formula>
    </cfRule>
    <cfRule type="containsText" dxfId="2832" priority="160" operator="containsText" text="Bajo">
      <formula>NOT(ISERROR(SEARCH("Bajo",AG54)))</formula>
    </cfRule>
    <cfRule type="containsText" dxfId="2831" priority="161" operator="containsText" text="Moderado">
      <formula>NOT(ISERROR(SEARCH("Moderado",AG54)))</formula>
    </cfRule>
    <cfRule type="containsText" dxfId="2830" priority="162" operator="containsText" text="Extremo">
      <formula>NOT(ISERROR(SEARCH("Extremo",AG54)))</formula>
    </cfRule>
    <cfRule type="containsText" dxfId="2829" priority="163" operator="containsText" text="Baja">
      <formula>NOT(ISERROR(SEARCH("Baja",AG54)))</formula>
    </cfRule>
    <cfRule type="containsText" dxfId="2828" priority="164" operator="containsText" text="Alto">
      <formula>NOT(ISERROR(SEARCH("Alto",AG54)))</formula>
    </cfRule>
  </conditionalFormatting>
  <conditionalFormatting sqref="AE54:AE58">
    <cfRule type="containsText" dxfId="2827" priority="146" operator="containsText" text="Catastrófico">
      <formula>NOT(ISERROR(SEARCH("Catastrófico",AE54)))</formula>
    </cfRule>
    <cfRule type="containsText" dxfId="2826" priority="147" operator="containsText" text="Moderado">
      <formula>NOT(ISERROR(SEARCH("Moderado",AE54)))</formula>
    </cfRule>
    <cfRule type="containsText" dxfId="2825" priority="148" operator="containsText" text="Menor">
      <formula>NOT(ISERROR(SEARCH("Menor",AE54)))</formula>
    </cfRule>
    <cfRule type="containsText" dxfId="2824" priority="149" operator="containsText" text="Leve">
      <formula>NOT(ISERROR(SEARCH("Leve",AE54)))</formula>
    </cfRule>
    <cfRule type="containsText" dxfId="2823" priority="150" operator="containsText" text="Mayor">
      <formula>NOT(ISERROR(SEARCH("Mayor",AE54)))</formula>
    </cfRule>
  </conditionalFormatting>
  <conditionalFormatting sqref="D44 D49 D54">
    <cfRule type="containsText" dxfId="2822" priority="13" operator="containsText" text="3- Moderado">
      <formula>NOT(ISERROR(SEARCH("3- Moderado",D44)))</formula>
    </cfRule>
    <cfRule type="containsText" dxfId="2821" priority="14" operator="containsText" text="6- Moderado">
      <formula>NOT(ISERROR(SEARCH("6- Moderado",D44)))</formula>
    </cfRule>
    <cfRule type="containsText" dxfId="2820" priority="15" operator="containsText" text="4- Moderado">
      <formula>NOT(ISERROR(SEARCH("4- Moderado",D44)))</formula>
    </cfRule>
    <cfRule type="containsText" dxfId="2819" priority="16" operator="containsText" text="3- Bajo">
      <formula>NOT(ISERROR(SEARCH("3- Bajo",D44)))</formula>
    </cfRule>
    <cfRule type="containsText" dxfId="2818" priority="17" operator="containsText" text="4- Bajo">
      <formula>NOT(ISERROR(SEARCH("4- Bajo",D44)))</formula>
    </cfRule>
    <cfRule type="containsText" dxfId="2817" priority="18" operator="containsText" text="1- Bajo">
      <formula>NOT(ISERROR(SEARCH("1- Bajo",D44)))</formula>
    </cfRule>
  </conditionalFormatting>
  <conditionalFormatting sqref="P14:P18">
    <cfRule type="containsText" dxfId="2816" priority="139" operator="containsText" text="3- Moderado">
      <formula>NOT(ISERROR(SEARCH("3- Moderado",P14)))</formula>
    </cfRule>
    <cfRule type="containsText" dxfId="2815" priority="140" operator="containsText" text="6- Moderado">
      <formula>NOT(ISERROR(SEARCH("6- Moderado",P14)))</formula>
    </cfRule>
    <cfRule type="containsText" dxfId="2814" priority="141" operator="containsText" text="4- Moderado">
      <formula>NOT(ISERROR(SEARCH("4- Moderado",P14)))</formula>
    </cfRule>
    <cfRule type="containsText" dxfId="2813" priority="142" operator="containsText" text="3- Bajo">
      <formula>NOT(ISERROR(SEARCH("3- Bajo",P14)))</formula>
    </cfRule>
    <cfRule type="containsText" dxfId="2812" priority="143" operator="containsText" text="4- Bajo">
      <formula>NOT(ISERROR(SEARCH("4- Bajo",P14)))</formula>
    </cfRule>
    <cfRule type="containsText" dxfId="2811" priority="144" operator="containsText" text="1- Bajo">
      <formula>NOT(ISERROR(SEARCH("1- Bajo",P14)))</formula>
    </cfRule>
  </conditionalFormatting>
  <conditionalFormatting sqref="D19">
    <cfRule type="containsText" dxfId="2810" priority="133" operator="containsText" text="3- Moderado">
      <formula>NOT(ISERROR(SEARCH("3- Moderado",D19)))</formula>
    </cfRule>
    <cfRule type="containsText" dxfId="2809" priority="134" operator="containsText" text="6- Moderado">
      <formula>NOT(ISERROR(SEARCH("6- Moderado",D19)))</formula>
    </cfRule>
    <cfRule type="containsText" dxfId="2808" priority="135" operator="containsText" text="4- Moderado">
      <formula>NOT(ISERROR(SEARCH("4- Moderado",D19)))</formula>
    </cfRule>
    <cfRule type="containsText" dxfId="2807" priority="136" operator="containsText" text="3- Bajo">
      <formula>NOT(ISERROR(SEARCH("3- Bajo",D19)))</formula>
    </cfRule>
    <cfRule type="containsText" dxfId="2806" priority="137" operator="containsText" text="4- Bajo">
      <formula>NOT(ISERROR(SEARCH("4- Bajo",D19)))</formula>
    </cfRule>
    <cfRule type="containsText" dxfId="2805" priority="138" operator="containsText" text="1- Bajo">
      <formula>NOT(ISERROR(SEARCH("1- Bajo",D19)))</formula>
    </cfRule>
  </conditionalFormatting>
  <conditionalFormatting sqref="P19:P22">
    <cfRule type="containsText" dxfId="2804" priority="127" operator="containsText" text="3- Moderado">
      <formula>NOT(ISERROR(SEARCH("3- Moderado",P19)))</formula>
    </cfRule>
    <cfRule type="containsText" dxfId="2803" priority="128" operator="containsText" text="6- Moderado">
      <formula>NOT(ISERROR(SEARCH("6- Moderado",P19)))</formula>
    </cfRule>
    <cfRule type="containsText" dxfId="2802" priority="129" operator="containsText" text="4- Moderado">
      <formula>NOT(ISERROR(SEARCH("4- Moderado",P19)))</formula>
    </cfRule>
    <cfRule type="containsText" dxfId="2801" priority="130" operator="containsText" text="3- Bajo">
      <formula>NOT(ISERROR(SEARCH("3- Bajo",P19)))</formula>
    </cfRule>
    <cfRule type="containsText" dxfId="2800" priority="131" operator="containsText" text="4- Bajo">
      <formula>NOT(ISERROR(SEARCH("4- Bajo",P19)))</formula>
    </cfRule>
    <cfRule type="containsText" dxfId="2799" priority="132" operator="containsText" text="1- Bajo">
      <formula>NOT(ISERROR(SEARCH("1- Bajo",P19)))</formula>
    </cfRule>
  </conditionalFormatting>
  <conditionalFormatting sqref="D24">
    <cfRule type="containsText" dxfId="2798" priority="121" operator="containsText" text="3- Moderado">
      <formula>NOT(ISERROR(SEARCH("3- Moderado",D24)))</formula>
    </cfRule>
    <cfRule type="containsText" dxfId="2797" priority="122" operator="containsText" text="6- Moderado">
      <formula>NOT(ISERROR(SEARCH("6- Moderado",D24)))</formula>
    </cfRule>
    <cfRule type="containsText" dxfId="2796" priority="123" operator="containsText" text="4- Moderado">
      <formula>NOT(ISERROR(SEARCH("4- Moderado",D24)))</formula>
    </cfRule>
    <cfRule type="containsText" dxfId="2795" priority="124" operator="containsText" text="3- Bajo">
      <formula>NOT(ISERROR(SEARCH("3- Bajo",D24)))</formula>
    </cfRule>
    <cfRule type="containsText" dxfId="2794" priority="125" operator="containsText" text="4- Bajo">
      <formula>NOT(ISERROR(SEARCH("4- Bajo",D24)))</formula>
    </cfRule>
    <cfRule type="containsText" dxfId="2793" priority="126" operator="containsText" text="1- Bajo">
      <formula>NOT(ISERROR(SEARCH("1- Bajo",D24)))</formula>
    </cfRule>
  </conditionalFormatting>
  <conditionalFormatting sqref="D14">
    <cfRule type="containsText" dxfId="2792" priority="115" operator="containsText" text="3- Moderado">
      <formula>NOT(ISERROR(SEARCH("3- Moderado",D14)))</formula>
    </cfRule>
    <cfRule type="containsText" dxfId="2791" priority="116" operator="containsText" text="6- Moderado">
      <formula>NOT(ISERROR(SEARCH("6- Moderado",D14)))</formula>
    </cfRule>
    <cfRule type="containsText" dxfId="2790" priority="117" operator="containsText" text="4- Moderado">
      <formula>NOT(ISERROR(SEARCH("4- Moderado",D14)))</formula>
    </cfRule>
    <cfRule type="containsText" dxfId="2789" priority="118" operator="containsText" text="3- Bajo">
      <formula>NOT(ISERROR(SEARCH("3- Bajo",D14)))</formula>
    </cfRule>
    <cfRule type="containsText" dxfId="2788" priority="119" operator="containsText" text="4- Bajo">
      <formula>NOT(ISERROR(SEARCH("4- Bajo",D14)))</formula>
    </cfRule>
    <cfRule type="containsText" dxfId="2787" priority="120" operator="containsText" text="1- Bajo">
      <formula>NOT(ISERROR(SEARCH("1- Bajo",D14)))</formula>
    </cfRule>
  </conditionalFormatting>
  <conditionalFormatting sqref="P24:P27">
    <cfRule type="containsText" dxfId="2786" priority="97" operator="containsText" text="3- Moderado">
      <formula>NOT(ISERROR(SEARCH("3- Moderado",P24)))</formula>
    </cfRule>
    <cfRule type="containsText" dxfId="2785" priority="98" operator="containsText" text="6- Moderado">
      <formula>NOT(ISERROR(SEARCH("6- Moderado",P24)))</formula>
    </cfRule>
    <cfRule type="containsText" dxfId="2784" priority="99" operator="containsText" text="4- Moderado">
      <formula>NOT(ISERROR(SEARCH("4- Moderado",P24)))</formula>
    </cfRule>
    <cfRule type="containsText" dxfId="2783" priority="100" operator="containsText" text="3- Bajo">
      <formula>NOT(ISERROR(SEARCH("3- Bajo",P24)))</formula>
    </cfRule>
    <cfRule type="containsText" dxfId="2782" priority="101" operator="containsText" text="4- Bajo">
      <formula>NOT(ISERROR(SEARCH("4- Bajo",P24)))</formula>
    </cfRule>
    <cfRule type="containsText" dxfId="2781" priority="102" operator="containsText" text="1- Bajo">
      <formula>NOT(ISERROR(SEARCH("1- Bajo",P24)))</formula>
    </cfRule>
  </conditionalFormatting>
  <conditionalFormatting sqref="D29">
    <cfRule type="containsText" dxfId="2780" priority="91" operator="containsText" text="3- Moderado">
      <formula>NOT(ISERROR(SEARCH("3- Moderado",D29)))</formula>
    </cfRule>
    <cfRule type="containsText" dxfId="2779" priority="92" operator="containsText" text="6- Moderado">
      <formula>NOT(ISERROR(SEARCH("6- Moderado",D29)))</formula>
    </cfRule>
    <cfRule type="containsText" dxfId="2778" priority="93" operator="containsText" text="4- Moderado">
      <formula>NOT(ISERROR(SEARCH("4- Moderado",D29)))</formula>
    </cfRule>
    <cfRule type="containsText" dxfId="2777" priority="94" operator="containsText" text="3- Bajo">
      <formula>NOT(ISERROR(SEARCH("3- Bajo",D29)))</formula>
    </cfRule>
    <cfRule type="containsText" dxfId="2776" priority="95" operator="containsText" text="4- Bajo">
      <formula>NOT(ISERROR(SEARCH("4- Bajo",D29)))</formula>
    </cfRule>
    <cfRule type="containsText" dxfId="2775" priority="96" operator="containsText" text="1- Bajo">
      <formula>NOT(ISERROR(SEARCH("1- Bajo",D29)))</formula>
    </cfRule>
  </conditionalFormatting>
  <conditionalFormatting sqref="P29:P32">
    <cfRule type="containsText" dxfId="2774" priority="85" operator="containsText" text="3- Moderado">
      <formula>NOT(ISERROR(SEARCH("3- Moderado",P29)))</formula>
    </cfRule>
    <cfRule type="containsText" dxfId="2773" priority="86" operator="containsText" text="6- Moderado">
      <formula>NOT(ISERROR(SEARCH("6- Moderado",P29)))</formula>
    </cfRule>
    <cfRule type="containsText" dxfId="2772" priority="87" operator="containsText" text="4- Moderado">
      <formula>NOT(ISERROR(SEARCH("4- Moderado",P29)))</formula>
    </cfRule>
    <cfRule type="containsText" dxfId="2771" priority="88" operator="containsText" text="3- Bajo">
      <formula>NOT(ISERROR(SEARCH("3- Bajo",P29)))</formula>
    </cfRule>
    <cfRule type="containsText" dxfId="2770" priority="89" operator="containsText" text="4- Bajo">
      <formula>NOT(ISERROR(SEARCH("4- Bajo",P29)))</formula>
    </cfRule>
    <cfRule type="containsText" dxfId="2769" priority="90" operator="containsText" text="1- Bajo">
      <formula>NOT(ISERROR(SEARCH("1- Bajo",P29)))</formula>
    </cfRule>
  </conditionalFormatting>
  <conditionalFormatting sqref="D34">
    <cfRule type="containsText" dxfId="2768" priority="79" operator="containsText" text="3- Moderado">
      <formula>NOT(ISERROR(SEARCH("3- Moderado",D34)))</formula>
    </cfRule>
    <cfRule type="containsText" dxfId="2767" priority="80" operator="containsText" text="6- Moderado">
      <formula>NOT(ISERROR(SEARCH("6- Moderado",D34)))</formula>
    </cfRule>
    <cfRule type="containsText" dxfId="2766" priority="81" operator="containsText" text="4- Moderado">
      <formula>NOT(ISERROR(SEARCH("4- Moderado",D34)))</formula>
    </cfRule>
    <cfRule type="containsText" dxfId="2765" priority="82" operator="containsText" text="3- Bajo">
      <formula>NOT(ISERROR(SEARCH("3- Bajo",D34)))</formula>
    </cfRule>
    <cfRule type="containsText" dxfId="2764" priority="83" operator="containsText" text="4- Bajo">
      <formula>NOT(ISERROR(SEARCH("4- Bajo",D34)))</formula>
    </cfRule>
    <cfRule type="containsText" dxfId="2763" priority="84" operator="containsText" text="1- Bajo">
      <formula>NOT(ISERROR(SEARCH("1- Bajo",D34)))</formula>
    </cfRule>
  </conditionalFormatting>
  <conditionalFormatting sqref="P34:P35">
    <cfRule type="containsText" dxfId="2762" priority="73" operator="containsText" text="3- Moderado">
      <formula>NOT(ISERROR(SEARCH("3- Moderado",P34)))</formula>
    </cfRule>
    <cfRule type="containsText" dxfId="2761" priority="74" operator="containsText" text="6- Moderado">
      <formula>NOT(ISERROR(SEARCH("6- Moderado",P34)))</formula>
    </cfRule>
    <cfRule type="containsText" dxfId="2760" priority="75" operator="containsText" text="4- Moderado">
      <formula>NOT(ISERROR(SEARCH("4- Moderado",P34)))</formula>
    </cfRule>
    <cfRule type="containsText" dxfId="2759" priority="76" operator="containsText" text="3- Bajo">
      <formula>NOT(ISERROR(SEARCH("3- Bajo",P34)))</formula>
    </cfRule>
    <cfRule type="containsText" dxfId="2758" priority="77" operator="containsText" text="4- Bajo">
      <formula>NOT(ISERROR(SEARCH("4- Bajo",P34)))</formula>
    </cfRule>
    <cfRule type="containsText" dxfId="2757" priority="78" operator="containsText" text="1- Bajo">
      <formula>NOT(ISERROR(SEARCH("1- Bajo",P34)))</formula>
    </cfRule>
  </conditionalFormatting>
  <conditionalFormatting sqref="D39">
    <cfRule type="containsText" dxfId="2756" priority="67" operator="containsText" text="3- Moderado">
      <formula>NOT(ISERROR(SEARCH("3- Moderado",D39)))</formula>
    </cfRule>
    <cfRule type="containsText" dxfId="2755" priority="68" operator="containsText" text="6- Moderado">
      <formula>NOT(ISERROR(SEARCH("6- Moderado",D39)))</formula>
    </cfRule>
    <cfRule type="containsText" dxfId="2754" priority="69" operator="containsText" text="4- Moderado">
      <formula>NOT(ISERROR(SEARCH("4- Moderado",D39)))</formula>
    </cfRule>
    <cfRule type="containsText" dxfId="2753" priority="70" operator="containsText" text="3- Bajo">
      <formula>NOT(ISERROR(SEARCH("3- Bajo",D39)))</formula>
    </cfRule>
    <cfRule type="containsText" dxfId="2752" priority="71" operator="containsText" text="4- Bajo">
      <formula>NOT(ISERROR(SEARCH("4- Bajo",D39)))</formula>
    </cfRule>
    <cfRule type="containsText" dxfId="2751" priority="72" operator="containsText" text="1- Bajo">
      <formula>NOT(ISERROR(SEARCH("1- Bajo",D39)))</formula>
    </cfRule>
  </conditionalFormatting>
  <conditionalFormatting sqref="P39:P42">
    <cfRule type="containsText" dxfId="2750" priority="61" operator="containsText" text="3- Moderado">
      <formula>NOT(ISERROR(SEARCH("3- Moderado",P39)))</formula>
    </cfRule>
    <cfRule type="containsText" dxfId="2749" priority="62" operator="containsText" text="6- Moderado">
      <formula>NOT(ISERROR(SEARCH("6- Moderado",P39)))</formula>
    </cfRule>
    <cfRule type="containsText" dxfId="2748" priority="63" operator="containsText" text="4- Moderado">
      <formula>NOT(ISERROR(SEARCH("4- Moderado",P39)))</formula>
    </cfRule>
    <cfRule type="containsText" dxfId="2747" priority="64" operator="containsText" text="3- Bajo">
      <formula>NOT(ISERROR(SEARCH("3- Bajo",P39)))</formula>
    </cfRule>
    <cfRule type="containsText" dxfId="2746" priority="65" operator="containsText" text="4- Bajo">
      <formula>NOT(ISERROR(SEARCH("4- Bajo",P39)))</formula>
    </cfRule>
    <cfRule type="containsText" dxfId="2745" priority="66" operator="containsText" text="1- Bajo">
      <formula>NOT(ISERROR(SEARCH("1- Bajo",P39)))</formula>
    </cfRule>
  </conditionalFormatting>
  <conditionalFormatting sqref="P44:P48">
    <cfRule type="containsText" dxfId="2744" priority="55" operator="containsText" text="3- Moderado">
      <formula>NOT(ISERROR(SEARCH("3- Moderado",P44)))</formula>
    </cfRule>
    <cfRule type="containsText" dxfId="2743" priority="56" operator="containsText" text="6- Moderado">
      <formula>NOT(ISERROR(SEARCH("6- Moderado",P44)))</formula>
    </cfRule>
    <cfRule type="containsText" dxfId="2742" priority="57" operator="containsText" text="4- Moderado">
      <formula>NOT(ISERROR(SEARCH("4- Moderado",P44)))</formula>
    </cfRule>
    <cfRule type="containsText" dxfId="2741" priority="58" operator="containsText" text="3- Bajo">
      <formula>NOT(ISERROR(SEARCH("3- Bajo",P44)))</formula>
    </cfRule>
    <cfRule type="containsText" dxfId="2740" priority="59" operator="containsText" text="4- Bajo">
      <formula>NOT(ISERROR(SEARCH("4- Bajo",P44)))</formula>
    </cfRule>
    <cfRule type="containsText" dxfId="2739" priority="60" operator="containsText" text="1- Bajo">
      <formula>NOT(ISERROR(SEARCH("1- Bajo",P44)))</formula>
    </cfRule>
  </conditionalFormatting>
  <conditionalFormatting sqref="P49:P51">
    <cfRule type="containsText" dxfId="2738" priority="49" operator="containsText" text="3- Moderado">
      <formula>NOT(ISERROR(SEARCH("3- Moderado",P49)))</formula>
    </cfRule>
    <cfRule type="containsText" dxfId="2737" priority="50" operator="containsText" text="6- Moderado">
      <formula>NOT(ISERROR(SEARCH("6- Moderado",P49)))</formula>
    </cfRule>
    <cfRule type="containsText" dxfId="2736" priority="51" operator="containsText" text="4- Moderado">
      <formula>NOT(ISERROR(SEARCH("4- Moderado",P49)))</formula>
    </cfRule>
    <cfRule type="containsText" dxfId="2735" priority="52" operator="containsText" text="3- Bajo">
      <formula>NOT(ISERROR(SEARCH("3- Bajo",P49)))</formula>
    </cfRule>
    <cfRule type="containsText" dxfId="2734" priority="53" operator="containsText" text="4- Bajo">
      <formula>NOT(ISERROR(SEARCH("4- Bajo",P49)))</formula>
    </cfRule>
    <cfRule type="containsText" dxfId="2733" priority="54" operator="containsText" text="1- Bajo">
      <formula>NOT(ISERROR(SEARCH("1- Bajo",P49)))</formula>
    </cfRule>
  </conditionalFormatting>
  <conditionalFormatting sqref="P54:P58">
    <cfRule type="containsText" dxfId="2732" priority="43" operator="containsText" text="3- Moderado">
      <formula>NOT(ISERROR(SEARCH("3- Moderado",P54)))</formula>
    </cfRule>
    <cfRule type="containsText" dxfId="2731" priority="44" operator="containsText" text="6- Moderado">
      <formula>NOT(ISERROR(SEARCH("6- Moderado",P54)))</formula>
    </cfRule>
    <cfRule type="containsText" dxfId="2730" priority="45" operator="containsText" text="4- Moderado">
      <formula>NOT(ISERROR(SEARCH("4- Moderado",P54)))</formula>
    </cfRule>
    <cfRule type="containsText" dxfId="2729" priority="46" operator="containsText" text="3- Bajo">
      <formula>NOT(ISERROR(SEARCH("3- Bajo",P54)))</formula>
    </cfRule>
    <cfRule type="containsText" dxfId="2728" priority="47" operator="containsText" text="4- Bajo">
      <formula>NOT(ISERROR(SEARCH("4- Bajo",P54)))</formula>
    </cfRule>
    <cfRule type="containsText" dxfId="2727" priority="48" operator="containsText" text="1- Bajo">
      <formula>NOT(ISERROR(SEARCH("1- Bajo",P54)))</formula>
    </cfRule>
  </conditionalFormatting>
  <conditionalFormatting sqref="F54">
    <cfRule type="containsText" dxfId="2726" priority="31" operator="containsText" text="3- Moderado">
      <formula>NOT(ISERROR(SEARCH("3- Moderado",F54)))</formula>
    </cfRule>
    <cfRule type="containsText" dxfId="2725" priority="32" operator="containsText" text="6- Moderado">
      <formula>NOT(ISERROR(SEARCH("6- Moderado",F54)))</formula>
    </cfRule>
    <cfRule type="containsText" dxfId="2724" priority="33" operator="containsText" text="4- Moderado">
      <formula>NOT(ISERROR(SEARCH("4- Moderado",F54)))</formula>
    </cfRule>
    <cfRule type="containsText" dxfId="2723" priority="34" operator="containsText" text="3- Bajo">
      <formula>NOT(ISERROR(SEARCH("3- Bajo",F54)))</formula>
    </cfRule>
    <cfRule type="containsText" dxfId="2722" priority="35" operator="containsText" text="4- Bajo">
      <formula>NOT(ISERROR(SEARCH("4- Bajo",F54)))</formula>
    </cfRule>
    <cfRule type="containsText" dxfId="2721" priority="36" operator="containsText" text="1- Bajo">
      <formula>NOT(ISERROR(SEARCH("1- Bajo",F54)))</formula>
    </cfRule>
  </conditionalFormatting>
  <dataValidations xWindow="272" yWindow="758" count="1">
    <dataValidation allowBlank="1" showInputMessage="1" showErrorMessage="1" prompt="Enunciar cuál es el control" sqref="P13:P16 P10:P11 P18:P19 P24 P29 P34 P39 P44 P49 P54"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93" operator="containsText" id="{85F911A9-FF11-4B11-A4CC-F406EAB53E70}">
            <xm:f>NOT(ISERROR(SEARCH('Tabla probabilidad'!$B$5,I10)))</xm:f>
            <xm:f>'Tabla probabilidad'!$B$5</xm:f>
            <x14:dxf>
              <font>
                <color rgb="FF006100"/>
              </font>
              <fill>
                <patternFill>
                  <bgColor rgb="FFC6EFCE"/>
                </patternFill>
              </fill>
            </x14:dxf>
          </x14:cfRule>
          <x14:cfRule type="containsText" priority="994"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725" operator="containsText" id="{130BBF8F-6F36-4C1F-BB40-DA538C9DA4BA}">
            <xm:f>NOT(ISERROR(SEARCH('Tabla probabilidad'!$B$5,I14)))</xm:f>
            <xm:f>'Tabla probabilidad'!$B$5</xm:f>
            <x14:dxf>
              <font>
                <color rgb="FF006100"/>
              </font>
              <fill>
                <patternFill>
                  <bgColor rgb="FFC6EFCE"/>
                </patternFill>
              </fill>
            </x14:dxf>
          </x14:cfRule>
          <x14:cfRule type="containsText" priority="726" operator="containsText" id="{0DBD8F32-72F4-47FE-A8E8-92CA123A277C}">
            <xm:f>NOT(ISERROR(SEARCH('Tabla probabilidad'!$B$5,I14)))</xm:f>
            <xm:f>'Tabla probabilidad'!$B$5</xm:f>
            <x14:dxf>
              <font>
                <color rgb="FF9C0006"/>
              </font>
              <fill>
                <patternFill>
                  <bgColor rgb="FFFFC7CE"/>
                </patternFill>
              </fill>
            </x14:dxf>
          </x14:cfRule>
          <xm:sqref>I14 I19 I24</xm:sqref>
        </x14:conditionalFormatting>
        <x14:conditionalFormatting xmlns:xm="http://schemas.microsoft.com/office/excel/2006/main">
          <x14:cfRule type="containsText" priority="565" operator="containsText" id="{DF7D542B-1BF1-4317-8F9F-9E217298398A}">
            <xm:f>NOT(ISERROR(SEARCH('Tabla probabilidad'!$B$5,I29)))</xm:f>
            <xm:f>'Tabla probabilidad'!$B$5</xm:f>
            <x14:dxf>
              <font>
                <color rgb="FF006100"/>
              </font>
              <fill>
                <patternFill>
                  <bgColor rgb="FFC6EFCE"/>
                </patternFill>
              </fill>
            </x14:dxf>
          </x14:cfRule>
          <x14:cfRule type="containsText" priority="566" operator="containsText" id="{588CF624-76F0-4DA9-B250-68F531E8679C}">
            <xm:f>NOT(ISERROR(SEARCH('Tabla probabilidad'!$B$5,I29)))</xm:f>
            <xm:f>'Tabla probabilidad'!$B$5</xm:f>
            <x14:dxf>
              <font>
                <color rgb="FF9C0006"/>
              </font>
              <fill>
                <patternFill>
                  <bgColor rgb="FFFFC7CE"/>
                </patternFill>
              </fill>
            </x14:dxf>
          </x14:cfRule>
          <xm:sqref>I29 I34 I39</xm:sqref>
        </x14:conditionalFormatting>
        <x14:conditionalFormatting xmlns:xm="http://schemas.microsoft.com/office/excel/2006/main">
          <x14:cfRule type="containsText" priority="347" operator="containsText" id="{D71E484F-FE07-4D18-8E45-7EB7DDE70E2C}">
            <xm:f>NOT(ISERROR(SEARCH('Tabla probabilidad'!$B$5,I44)))</xm:f>
            <xm:f>'Tabla probabilidad'!$B$5</xm:f>
            <x14:dxf>
              <font>
                <color rgb="FF006100"/>
              </font>
              <fill>
                <patternFill>
                  <bgColor rgb="FFC6EFCE"/>
                </patternFill>
              </fill>
            </x14:dxf>
          </x14:cfRule>
          <x14:cfRule type="containsText" priority="348" operator="containsText" id="{DC4E61ED-7433-4BAB-A2FA-262F21FE4597}">
            <xm:f>NOT(ISERROR(SEARCH('Tabla probabilidad'!$B$5,I44)))</xm:f>
            <xm:f>'Tabla probabilidad'!$B$5</xm:f>
            <x14:dxf>
              <font>
                <color rgb="FF9C0006"/>
              </font>
              <fill>
                <patternFill>
                  <bgColor rgb="FFFFC7CE"/>
                </patternFill>
              </fill>
            </x14:dxf>
          </x14:cfRule>
          <xm:sqref>I44</xm:sqref>
        </x14:conditionalFormatting>
        <x14:conditionalFormatting xmlns:xm="http://schemas.microsoft.com/office/excel/2006/main">
          <x14:cfRule type="containsText" priority="277" operator="containsText" id="{91325732-CCEB-40E7-9A2C-98900CB15E77}">
            <xm:f>NOT(ISERROR(SEARCH('Tabla probabilidad'!$B$5,I49)))</xm:f>
            <xm:f>'Tabla probabilidad'!$B$5</xm:f>
            <x14:dxf>
              <font>
                <color rgb="FF006100"/>
              </font>
              <fill>
                <patternFill>
                  <bgColor rgb="FFC6EFCE"/>
                </patternFill>
              </fill>
            </x14:dxf>
          </x14:cfRule>
          <x14:cfRule type="containsText" priority="278" operator="containsText" id="{36243104-5BAC-4A7B-8705-D48F4AC59121}">
            <xm:f>NOT(ISERROR(SEARCH('Tabla probabilidad'!$B$5,I49)))</xm:f>
            <xm:f>'Tabla probabilidad'!$B$5</xm:f>
            <x14:dxf>
              <font>
                <color rgb="FF9C0006"/>
              </font>
              <fill>
                <patternFill>
                  <bgColor rgb="FFFFC7CE"/>
                </patternFill>
              </fill>
            </x14:dxf>
          </x14:cfRule>
          <xm:sqref>I49</xm:sqref>
        </x14:conditionalFormatting>
        <x14:conditionalFormatting xmlns:xm="http://schemas.microsoft.com/office/excel/2006/main">
          <x14:cfRule type="containsText" priority="207" operator="containsText" id="{3498E6D8-7225-4046-93C9-2583E1784B5A}">
            <xm:f>NOT(ISERROR(SEARCH('Tabla probabilidad'!$B$5,I54)))</xm:f>
            <xm:f>'Tabla probabilidad'!$B$5</xm:f>
            <x14:dxf>
              <font>
                <color rgb="FF006100"/>
              </font>
              <fill>
                <patternFill>
                  <bgColor rgb="FFC6EFCE"/>
                </patternFill>
              </fill>
            </x14:dxf>
          </x14:cfRule>
          <x14:cfRule type="containsText" priority="208" operator="containsText" id="{E63BDDF0-19FD-41FB-A743-3056F46EF7F2}">
            <xm:f>NOT(ISERROR(SEARCH('Tabla probabilidad'!$B$5,I54)))</xm:f>
            <xm:f>'Tabla probabilidad'!$B$5</xm:f>
            <x14:dxf>
              <font>
                <color rgb="FF9C0006"/>
              </font>
              <fill>
                <patternFill>
                  <bgColor rgb="FFFFC7CE"/>
                </patternFill>
              </fill>
            </x14:dxf>
          </x14:cfRule>
          <xm:sqref>I54</xm:sqref>
        </x14:conditionalFormatting>
      </x14:conditionalFormattings>
    </ext>
    <ext xmlns:x14="http://schemas.microsoft.com/office/spreadsheetml/2009/9/main" uri="{CCE6A557-97BC-4b89-ADB6-D9C93CAAB3DF}">
      <x14:dataValidations xmlns:xm="http://schemas.microsoft.com/office/excel/2006/main" xWindow="272" yWindow="758" count="10">
        <x14:dataValidation type="list" allowBlank="1" showInputMessage="1" showErrorMessage="1" xr:uid="{00000000-0002-0000-0400-000001000000}">
          <x14:formula1>
            <xm:f>LISTA!$J$3:$J$4</xm:f>
          </x14:formula1>
          <xm:sqref>AN10 AN14 AN19 AN24 AN29 AN34 AN39 AN44 AN49 AN54</xm:sqref>
        </x14:dataValidation>
        <x14:dataValidation type="list" allowBlank="1" showInputMessage="1" showErrorMessage="1" xr:uid="{00000000-0002-0000-0400-000002000000}">
          <x14:formula1>
            <xm:f>LISTA!$K$3:$K$6</xm:f>
          </x14:formula1>
          <xm:sqref>AH10 AH14 AH24 AH29 AH34 AH39 AH44 AH49 AH54 AH19</xm:sqref>
        </x14:dataValidation>
        <x14:dataValidation type="list" allowBlank="1" showInputMessage="1" showErrorMessage="1" xr:uid="{00000000-0002-0000-0400-000003000000}">
          <x14:formula1>
            <xm:f>LISTA!$E$3:$E$5</xm:f>
          </x14:formula1>
          <xm:sqref>R10:R58</xm:sqref>
        </x14:dataValidation>
        <x14:dataValidation type="list" allowBlank="1" showInputMessage="1" showErrorMessage="1" xr:uid="{00000000-0002-0000-0400-000004000000}">
          <x14:formula1>
            <xm:f>LISTA!$F$3:$F$4</xm:f>
          </x14:formula1>
          <xm:sqref>S10:S58</xm:sqref>
        </x14:dataValidation>
        <x14:dataValidation type="list" allowBlank="1" showInputMessage="1" showErrorMessage="1" xr:uid="{00000000-0002-0000-0400-000005000000}">
          <x14:formula1>
            <xm:f>LISTA!$G$3:$G$4</xm:f>
          </x14:formula1>
          <xm:sqref>U10:U58</xm:sqref>
        </x14:dataValidation>
        <x14:dataValidation type="list" allowBlank="1" showInputMessage="1" showErrorMessage="1" xr:uid="{00000000-0002-0000-0400-000006000000}">
          <x14:formula1>
            <xm:f>LISTA!$H$3:$H$4</xm:f>
          </x14:formula1>
          <xm:sqref>V10:V58</xm:sqref>
        </x14:dataValidation>
        <x14:dataValidation type="list" allowBlank="1" showInputMessage="1" showErrorMessage="1" xr:uid="{00000000-0002-0000-0400-000007000000}">
          <x14:formula1>
            <xm:f>LISTA!$I$3:$I$4</xm:f>
          </x14:formula1>
          <xm:sqref>W10:W58</xm:sqref>
        </x14:dataValidation>
        <x14:dataValidation type="list" allowBlank="1" showInputMessage="1" showErrorMessage="1" xr:uid="{00000000-0002-0000-0400-000008000000}">
          <x14:formula1>
            <xm:f>LISTA!$C$3:$C$10</xm:f>
          </x14:formula1>
          <xm:sqref>G10:G58</xm:sqref>
        </x14:dataValidation>
        <x14:dataValidation type="list" allowBlank="1" showInputMessage="1" showErrorMessage="1" xr:uid="{00000000-0002-0000-0400-000009000000}">
          <x14:formula1>
            <xm:f>LISTA!$B$3:$B$9</xm:f>
          </x14:formula1>
          <xm:sqref>C10:C58</xm:sqref>
        </x14:dataValidation>
        <x14:dataValidation type="list" allowBlank="1" showInputMessage="1" showErrorMessage="1" xr:uid="{00000000-0002-0000-0400-00000A000000}">
          <x14:formula1>
            <xm:f>LISTA!$D$3:$D$31</xm:f>
          </x14:formula1>
          <xm:sqref>K10:K58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1" zoomScale="69" zoomScaleNormal="69" workbookViewId="0">
      <selection activeCell="G7" sqref="G7"/>
    </sheetView>
  </sheetViews>
  <sheetFormatPr baseColWidth="10"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48" t="s">
        <v>12</v>
      </c>
      <c r="B3" s="448"/>
      <c r="C3" s="448"/>
      <c r="D3" s="448"/>
      <c r="E3" s="448"/>
      <c r="F3" s="448"/>
      <c r="G3" s="448"/>
      <c r="H3" s="448"/>
    </row>
    <row r="4" spans="1:9">
      <c r="A4" s="448"/>
      <c r="B4" s="448"/>
      <c r="C4" s="448"/>
      <c r="D4" s="448"/>
      <c r="E4" s="448"/>
      <c r="F4" s="448"/>
      <c r="G4" s="448"/>
      <c r="H4" s="448"/>
    </row>
    <row r="5" spans="1:9" ht="34.5" thickBot="1">
      <c r="A5" s="19"/>
      <c r="B5" s="19"/>
      <c r="C5" s="19"/>
      <c r="D5" s="19"/>
      <c r="E5" s="19"/>
      <c r="F5" s="19"/>
      <c r="G5" s="19"/>
      <c r="H5" s="19"/>
    </row>
    <row r="6" spans="1:9" ht="71.25" customHeight="1" thickBot="1">
      <c r="A6" s="449" t="s">
        <v>12</v>
      </c>
      <c r="B6" s="84" t="s">
        <v>93</v>
      </c>
      <c r="C6" s="85" t="s">
        <v>94</v>
      </c>
      <c r="D6" s="85" t="s">
        <v>95</v>
      </c>
      <c r="E6" s="85" t="s">
        <v>96</v>
      </c>
      <c r="F6" s="85" t="s">
        <v>97</v>
      </c>
      <c r="G6" s="163" t="s">
        <v>98</v>
      </c>
      <c r="H6" s="84" t="s">
        <v>99</v>
      </c>
      <c r="I6" s="84" t="s">
        <v>357</v>
      </c>
    </row>
    <row r="7" spans="1:9" ht="265.5" customHeight="1" thickBot="1">
      <c r="A7" s="450"/>
      <c r="B7" s="20" t="s">
        <v>100</v>
      </c>
      <c r="C7" s="20" t="s">
        <v>101</v>
      </c>
      <c r="D7" s="20" t="s">
        <v>102</v>
      </c>
      <c r="E7" s="20" t="s">
        <v>103</v>
      </c>
      <c r="F7" s="20" t="s">
        <v>104</v>
      </c>
      <c r="G7" s="21" t="s">
        <v>105</v>
      </c>
      <c r="H7" s="192" t="s">
        <v>106</v>
      </c>
      <c r="I7" s="192" t="s">
        <v>358</v>
      </c>
    </row>
  </sheetData>
  <mergeCells count="2">
    <mergeCell ref="A3:H4"/>
    <mergeCell ref="A6:A7"/>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B7" sqref="B7"/>
    </sheetView>
  </sheetViews>
  <sheetFormatPr baseColWidth="10" defaultRowHeight="15"/>
  <cols>
    <col min="2" max="2" width="24.140625" customWidth="1"/>
    <col min="3" max="3" width="75.7109375" customWidth="1"/>
    <col min="4" max="4" width="29.85546875" customWidth="1"/>
    <col min="32" max="137" width="11.42578125" style="121"/>
  </cols>
  <sheetData>
    <row r="1" spans="1:31" s="121" customFormat="1"/>
    <row r="2" spans="1:31" ht="23.25">
      <c r="A2" s="7"/>
      <c r="B2" s="451" t="s">
        <v>107</v>
      </c>
      <c r="C2" s="451"/>
      <c r="D2" s="451"/>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0"/>
      <c r="C3" s="110"/>
      <c r="D3" s="110"/>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4" t="s">
        <v>108</v>
      </c>
      <c r="D4" s="124"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5" t="s">
        <v>110</v>
      </c>
      <c r="C5" s="126" t="s">
        <v>381</v>
      </c>
      <c r="D5" s="127">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8" t="s">
        <v>111</v>
      </c>
      <c r="C6" s="129" t="s">
        <v>112</v>
      </c>
      <c r="D6" s="130">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1" t="s">
        <v>113</v>
      </c>
      <c r="C7" s="129" t="s">
        <v>114</v>
      </c>
      <c r="D7" s="130">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2" t="s">
        <v>115</v>
      </c>
      <c r="C8" s="129" t="s">
        <v>116</v>
      </c>
      <c r="D8" s="130">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3" t="s">
        <v>117</v>
      </c>
      <c r="C9" s="129" t="s">
        <v>118</v>
      </c>
      <c r="D9" s="130">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1" customFormat="1"/>
    <row r="35" spans="1:31" s="121" customFormat="1"/>
    <row r="36" spans="1:31" s="121" customFormat="1"/>
    <row r="37" spans="1:31" s="121" customFormat="1"/>
    <row r="38" spans="1:31" s="121" customFormat="1"/>
    <row r="39" spans="1:31" s="121" customFormat="1"/>
    <row r="40" spans="1:31" s="121" customFormat="1"/>
    <row r="41" spans="1:31" s="121" customFormat="1"/>
    <row r="42" spans="1:31" s="121" customFormat="1"/>
    <row r="43" spans="1:31" s="121" customFormat="1"/>
    <row r="44" spans="1:31" s="121" customFormat="1"/>
    <row r="45" spans="1:31" s="121" customFormat="1"/>
    <row r="46" spans="1:31" s="121" customFormat="1"/>
    <row r="47" spans="1:31" s="121" customFormat="1"/>
    <row r="48" spans="1:31" s="121" customFormat="1"/>
    <row r="49" s="121" customFormat="1"/>
    <row r="50" s="121" customFormat="1"/>
    <row r="51" s="121" customFormat="1"/>
    <row r="52" s="121" customFormat="1"/>
    <row r="53" s="121" customFormat="1"/>
    <row r="54" s="121" customFormat="1"/>
    <row r="55" s="121" customFormat="1"/>
    <row r="56" s="121" customFormat="1"/>
    <row r="57" s="121" customFormat="1"/>
    <row r="58" s="121" customFormat="1"/>
    <row r="59" s="121" customFormat="1"/>
    <row r="60" s="121" customFormat="1"/>
    <row r="61" s="121" customFormat="1"/>
    <row r="62" s="121" customFormat="1"/>
    <row r="63" s="121" customFormat="1"/>
    <row r="64" s="121" customFormat="1"/>
    <row r="65" s="121" customFormat="1"/>
    <row r="66" s="121" customFormat="1"/>
    <row r="67" s="121" customFormat="1"/>
    <row r="68" s="121" customFormat="1"/>
    <row r="69" s="121" customFormat="1"/>
    <row r="70" s="121" customFormat="1"/>
    <row r="71" s="121" customFormat="1"/>
    <row r="72" s="121" customFormat="1"/>
    <row r="73" s="121" customFormat="1"/>
    <row r="74" s="121" customFormat="1"/>
    <row r="75" s="121" customFormat="1"/>
    <row r="76" s="121" customFormat="1"/>
    <row r="77" s="121" customFormat="1"/>
    <row r="78" s="121" customFormat="1"/>
    <row r="79" s="121" customFormat="1"/>
    <row r="80" s="121" customFormat="1"/>
    <row r="81" s="121" customFormat="1"/>
    <row r="82" s="121" customFormat="1"/>
    <row r="83" s="121" customFormat="1"/>
    <row r="84" s="121" customFormat="1"/>
    <row r="85" s="121" customFormat="1"/>
    <row r="86" s="121" customFormat="1"/>
    <row r="87" s="121" customFormat="1"/>
    <row r="88" s="121" customFormat="1"/>
    <row r="89" s="121" customFormat="1"/>
    <row r="90" s="121" customFormat="1"/>
    <row r="91" s="121" customFormat="1"/>
    <row r="92" s="121" customFormat="1"/>
    <row r="93" s="121" customFormat="1"/>
    <row r="94" s="121" customFormat="1"/>
    <row r="95" s="121" customFormat="1"/>
    <row r="96" s="121" customFormat="1"/>
    <row r="97" s="121" customFormat="1"/>
    <row r="98" s="121" customFormat="1"/>
    <row r="99" s="121" customFormat="1"/>
    <row r="100" s="121" customFormat="1"/>
    <row r="101" s="121" customFormat="1"/>
    <row r="102" s="121" customFormat="1"/>
    <row r="103" s="121" customFormat="1"/>
    <row r="104" s="121" customFormat="1"/>
    <row r="105" s="121" customFormat="1"/>
    <row r="106" s="121" customFormat="1"/>
    <row r="107" s="121" customFormat="1"/>
    <row r="108" s="121" customFormat="1"/>
    <row r="109" s="121" customFormat="1"/>
    <row r="110" s="121" customFormat="1"/>
    <row r="111" s="121" customFormat="1"/>
    <row r="112" s="121" customFormat="1"/>
    <row r="113" s="121" customFormat="1"/>
    <row r="114" s="121" customFormat="1"/>
    <row r="115" s="121" customFormat="1"/>
    <row r="116" s="121" customFormat="1"/>
    <row r="117" s="121" customFormat="1"/>
    <row r="118" s="121" customFormat="1"/>
    <row r="119" s="121" customFormat="1"/>
    <row r="120" s="121" customFormat="1"/>
    <row r="121" s="121" customFormat="1"/>
    <row r="122" s="121" customFormat="1"/>
    <row r="123" s="121" customFormat="1"/>
    <row r="124" s="121" customFormat="1"/>
    <row r="125" s="121" customFormat="1"/>
    <row r="126" s="121" customFormat="1"/>
    <row r="127" s="121" customFormat="1"/>
    <row r="128" s="121" customFormat="1"/>
    <row r="129" s="121" customFormat="1"/>
    <row r="130" s="121" customFormat="1"/>
    <row r="131" s="121" customFormat="1"/>
    <row r="132" s="121" customFormat="1"/>
    <row r="133" s="121" customFormat="1"/>
    <row r="134" s="121" customFormat="1"/>
    <row r="135" s="121" customFormat="1"/>
    <row r="136" s="121" customFormat="1"/>
    <row r="137" s="121" customFormat="1"/>
    <row r="138" s="121" customFormat="1"/>
    <row r="139" s="121" customFormat="1"/>
    <row r="140" s="121" customFormat="1"/>
    <row r="141" s="121" customFormat="1"/>
    <row r="142" s="121" customFormat="1"/>
    <row r="143" s="121" customFormat="1"/>
    <row r="144" s="121" customFormat="1"/>
    <row r="145" s="121" customFormat="1"/>
    <row r="146" s="121" customFormat="1"/>
    <row r="147" s="121" customFormat="1"/>
    <row r="148" s="121" customFormat="1"/>
    <row r="149" s="121" customFormat="1"/>
    <row r="150" s="121" customFormat="1"/>
    <row r="151" s="121" customFormat="1"/>
    <row r="152" s="121" customFormat="1"/>
    <row r="153" s="121" customFormat="1"/>
    <row r="154" s="121" customFormat="1"/>
    <row r="155" s="121" customFormat="1"/>
    <row r="156" s="121" customFormat="1"/>
    <row r="157" s="121" customFormat="1"/>
    <row r="158" s="121" customFormat="1"/>
    <row r="159" s="121" customFormat="1"/>
    <row r="160" s="121" customFormat="1"/>
    <row r="161" s="121" customFormat="1"/>
    <row r="162" s="121" customFormat="1"/>
    <row r="163" s="121" customFormat="1"/>
    <row r="164" s="121" customFormat="1"/>
    <row r="165" s="121" customFormat="1"/>
    <row r="166" s="121" customFormat="1"/>
    <row r="167" s="121" customFormat="1"/>
    <row r="168" s="121" customFormat="1"/>
    <row r="169" s="121" customFormat="1"/>
    <row r="170" s="121" customFormat="1"/>
    <row r="171" s="121" customFormat="1"/>
    <row r="172" s="121" customFormat="1"/>
    <row r="173" s="121" customFormat="1"/>
    <row r="174" s="121" customFormat="1"/>
    <row r="175" s="121" customFormat="1"/>
    <row r="176" s="121" customFormat="1"/>
    <row r="177" s="121" customFormat="1"/>
    <row r="178" s="121" customFormat="1"/>
    <row r="179" s="121" customFormat="1"/>
    <row r="180" s="121" customFormat="1"/>
    <row r="181" s="121" customFormat="1"/>
    <row r="182" s="121" customFormat="1"/>
    <row r="183" s="121" customFormat="1"/>
    <row r="184" s="121" customFormat="1"/>
    <row r="185" s="121" customFormat="1"/>
    <row r="186" s="121" customFormat="1"/>
    <row r="187" s="121" customFormat="1"/>
    <row r="188" s="121" customFormat="1"/>
    <row r="189" s="121" customFormat="1"/>
    <row r="190" s="121" customFormat="1"/>
    <row r="191" s="121" customFormat="1"/>
    <row r="192" s="121" customFormat="1"/>
    <row r="193" s="121" customFormat="1"/>
    <row r="194" s="121" customFormat="1"/>
    <row r="195" s="121" customFormat="1"/>
    <row r="196" s="121" customFormat="1"/>
    <row r="197" s="121" customFormat="1"/>
    <row r="198" s="121" customFormat="1"/>
    <row r="199" s="121" customFormat="1"/>
    <row r="200" s="121" customFormat="1"/>
    <row r="201" s="121" customFormat="1"/>
    <row r="202" s="121" customFormat="1"/>
    <row r="203" s="121" customFormat="1"/>
    <row r="204" s="121" customFormat="1"/>
    <row r="205" s="121" customFormat="1"/>
    <row r="206" s="121" customFormat="1"/>
    <row r="207" s="121" customFormat="1"/>
    <row r="208" s="121" customFormat="1"/>
    <row r="209" s="121" customFormat="1"/>
    <row r="210" s="121" customFormat="1"/>
    <row r="211" s="121" customFormat="1"/>
    <row r="212" s="121" customFormat="1"/>
    <row r="213" s="121" customFormat="1"/>
    <row r="214" s="121" customFormat="1"/>
    <row r="215" s="121" customFormat="1"/>
    <row r="216" s="121" customFormat="1"/>
    <row r="217" s="121" customFormat="1"/>
    <row r="218" s="121" customFormat="1"/>
    <row r="219" s="121" customFormat="1"/>
    <row r="220" s="121" customFormat="1"/>
    <row r="221" s="121" customFormat="1"/>
    <row r="222" s="121" customFormat="1"/>
    <row r="223" s="121" customFormat="1"/>
    <row r="224" s="121" customFormat="1"/>
    <row r="225" s="121" customFormat="1"/>
    <row r="226" s="121" customFormat="1"/>
    <row r="227" s="121" customFormat="1"/>
    <row r="228" s="121" customFormat="1"/>
    <row r="229" s="121" customFormat="1"/>
    <row r="230" s="121" customFormat="1"/>
    <row r="231" s="121" customFormat="1"/>
    <row r="232" s="121" customFormat="1"/>
    <row r="233" s="121" customFormat="1"/>
    <row r="234" s="121" customFormat="1"/>
    <row r="235" s="121" customFormat="1"/>
    <row r="236" s="121" customFormat="1"/>
    <row r="237" s="121" customFormat="1"/>
    <row r="238" s="121" customFormat="1"/>
    <row r="239" s="121" customFormat="1"/>
    <row r="240" s="121" customFormat="1"/>
    <row r="241" s="121" customFormat="1"/>
    <row r="242" s="121" customFormat="1"/>
    <row r="243" s="121" customFormat="1"/>
    <row r="244" s="121" customFormat="1"/>
    <row r="245" s="121" customFormat="1"/>
    <row r="246" s="121" customFormat="1"/>
    <row r="247" s="121" customFormat="1"/>
    <row r="248" s="121" customFormat="1"/>
    <row r="249" s="121" customFormat="1"/>
    <row r="250" s="121" customFormat="1"/>
    <row r="251" s="121" customFormat="1"/>
    <row r="252" s="121" customFormat="1"/>
    <row r="253" s="121" customFormat="1"/>
    <row r="254" s="121" customFormat="1"/>
    <row r="255" s="121" customFormat="1"/>
    <row r="256" s="121" customFormat="1"/>
    <row r="257" s="121" customFormat="1"/>
    <row r="258" s="121" customFormat="1"/>
    <row r="259" s="121" customFormat="1"/>
    <row r="260" s="121" customFormat="1"/>
    <row r="261" s="121" customFormat="1"/>
    <row r="262" s="121" customFormat="1"/>
    <row r="263" s="121" customFormat="1"/>
    <row r="264" s="121" customFormat="1"/>
    <row r="265" s="121" customFormat="1"/>
    <row r="266" s="121" customFormat="1"/>
    <row r="267" s="121" customFormat="1"/>
    <row r="268" s="121" customFormat="1"/>
    <row r="269" s="121" customFormat="1"/>
    <row r="270" s="121" customFormat="1"/>
    <row r="271" s="121" customFormat="1"/>
    <row r="272" s="121" customFormat="1"/>
    <row r="273" s="121" customFormat="1"/>
    <row r="274" s="121" customFormat="1"/>
    <row r="275" s="121" customFormat="1"/>
    <row r="276" s="121" customFormat="1"/>
    <row r="277" s="121" customFormat="1"/>
    <row r="278" s="121" customFormat="1"/>
    <row r="279" s="121" customFormat="1"/>
    <row r="280" s="121" customFormat="1"/>
    <row r="281" s="121" customFormat="1"/>
    <row r="282" s="121" customFormat="1"/>
    <row r="283" s="121" customFormat="1"/>
    <row r="284" s="121" customFormat="1"/>
    <row r="285" s="121" customFormat="1"/>
    <row r="286" s="121" customFormat="1"/>
    <row r="287" s="121" customFormat="1"/>
    <row r="288" s="121" customFormat="1"/>
    <row r="289" s="121" customFormat="1"/>
    <row r="290" s="121" customFormat="1"/>
    <row r="291" s="121" customFormat="1"/>
    <row r="292" s="121" customFormat="1"/>
    <row r="293" s="121" customFormat="1"/>
    <row r="294" s="121" customFormat="1"/>
    <row r="295" s="121" customFormat="1"/>
    <row r="296" s="121" customFormat="1"/>
    <row r="297" s="121" customFormat="1"/>
    <row r="298" s="121" customFormat="1"/>
    <row r="299" s="121" customFormat="1"/>
    <row r="300" s="121" customFormat="1"/>
    <row r="301" s="121" customFormat="1"/>
    <row r="302" s="121" customFormat="1"/>
    <row r="303" s="121" customFormat="1"/>
    <row r="304" s="121" customFormat="1"/>
    <row r="305" s="121" customFormat="1"/>
    <row r="306" s="121" customFormat="1"/>
    <row r="307" s="121" customFormat="1"/>
    <row r="308" s="121" customFormat="1"/>
    <row r="309" s="121" customFormat="1"/>
    <row r="310" s="121" customFormat="1"/>
    <row r="311" s="121" customFormat="1"/>
    <row r="312" s="121" customFormat="1"/>
    <row r="313" s="121" customFormat="1"/>
    <row r="314" s="121" customFormat="1"/>
    <row r="315" s="121" customFormat="1"/>
    <row r="316" s="121" customFormat="1"/>
    <row r="317" s="121" customFormat="1"/>
    <row r="318" s="121" customFormat="1"/>
    <row r="319" s="121" customFormat="1"/>
    <row r="320" s="121" customFormat="1"/>
    <row r="321" s="121" customFormat="1"/>
    <row r="322" s="121" customFormat="1"/>
    <row r="323" s="121" customFormat="1"/>
    <row r="324" s="121" customFormat="1"/>
    <row r="325" s="121" customFormat="1"/>
    <row r="326" s="121" customFormat="1"/>
    <row r="327" s="121" customFormat="1"/>
    <row r="328" s="121" customFormat="1"/>
    <row r="329" s="121" customFormat="1"/>
    <row r="330" s="121" customFormat="1"/>
    <row r="331" s="121" customFormat="1"/>
    <row r="332" s="121" customFormat="1"/>
    <row r="333" s="121" customFormat="1"/>
    <row r="334" s="121" customFormat="1"/>
    <row r="335" s="121" customFormat="1"/>
    <row r="336" s="121" customFormat="1"/>
    <row r="337" s="121" customFormat="1"/>
    <row r="338" s="121" customFormat="1"/>
    <row r="339" s="121" customFormat="1"/>
    <row r="340" s="121" customFormat="1"/>
    <row r="341" s="121" customFormat="1"/>
    <row r="342" s="121" customFormat="1"/>
    <row r="343" s="121" customFormat="1"/>
    <row r="344" s="121" customFormat="1"/>
    <row r="345" s="121" customFormat="1"/>
    <row r="346" s="121" customFormat="1"/>
    <row r="347" s="121" customFormat="1"/>
    <row r="348" s="121" customFormat="1"/>
    <row r="349" s="121" customFormat="1"/>
    <row r="350" s="121" customFormat="1"/>
    <row r="351" s="121" customFormat="1"/>
    <row r="352" s="121" customFormat="1"/>
    <row r="353" s="121" customFormat="1"/>
    <row r="354" s="121" customFormat="1"/>
    <row r="355" s="121" customFormat="1"/>
    <row r="356" s="121" customFormat="1"/>
    <row r="357" s="121" customFormat="1"/>
    <row r="358" s="121" customFormat="1"/>
    <row r="359" s="121" customFormat="1"/>
    <row r="360" s="121" customFormat="1"/>
    <row r="361" s="121" customFormat="1"/>
    <row r="362" s="121" customFormat="1"/>
    <row r="363" s="121" customFormat="1"/>
    <row r="364" s="121" customFormat="1"/>
    <row r="365" s="121" customFormat="1"/>
    <row r="366" s="121" customFormat="1"/>
    <row r="367" s="121" customFormat="1"/>
    <row r="368" s="121" customFormat="1"/>
    <row r="369" s="121" customFormat="1"/>
    <row r="370" s="121" customFormat="1"/>
    <row r="371" s="121" customFormat="1"/>
    <row r="372" s="121" customFormat="1"/>
    <row r="373" s="121" customFormat="1"/>
    <row r="374" s="121" customFormat="1"/>
    <row r="375" s="121" customFormat="1"/>
    <row r="376" s="121" customFormat="1"/>
    <row r="377" s="121" customFormat="1"/>
    <row r="378" s="121" customFormat="1"/>
    <row r="379" s="121" customFormat="1"/>
    <row r="380" s="121" customFormat="1"/>
    <row r="381" s="121" customFormat="1"/>
    <row r="382" s="121" customFormat="1"/>
    <row r="383" s="121" customFormat="1"/>
    <row r="384" s="121" customFormat="1"/>
    <row r="385" s="121" customFormat="1"/>
    <row r="386" s="121" customFormat="1"/>
    <row r="387" s="121" customFormat="1"/>
    <row r="388" s="121" customFormat="1"/>
    <row r="389" s="121" customFormat="1"/>
    <row r="390" s="121" customFormat="1"/>
    <row r="391" s="121" customFormat="1"/>
    <row r="392" s="121" customFormat="1"/>
    <row r="393" s="121" customFormat="1"/>
    <row r="394" s="121" customFormat="1"/>
    <row r="395" s="121" customFormat="1"/>
    <row r="396" s="121" customFormat="1"/>
    <row r="397" s="121" customFormat="1"/>
    <row r="398" s="121" customFormat="1"/>
    <row r="399" s="121" customFormat="1"/>
    <row r="400" s="121" customFormat="1"/>
    <row r="401" s="121" customFormat="1"/>
    <row r="402" s="121" customFormat="1"/>
    <row r="403" s="121" customFormat="1"/>
    <row r="404" s="121" customFormat="1"/>
    <row r="405" s="121" customFormat="1"/>
    <row r="406" s="121" customFormat="1"/>
    <row r="407" s="121" customFormat="1"/>
    <row r="408" s="121" customFormat="1"/>
    <row r="409" s="121" customFormat="1"/>
    <row r="410" s="121" customFormat="1"/>
    <row r="411" s="121" customFormat="1"/>
    <row r="412" s="121" customFormat="1"/>
    <row r="413" s="121" customFormat="1"/>
    <row r="414" s="121" customFormat="1"/>
    <row r="415" s="121" customFormat="1"/>
    <row r="416" s="121" customFormat="1"/>
    <row r="417" s="121" customFormat="1"/>
    <row r="418" s="121" customFormat="1"/>
    <row r="419" s="121" customFormat="1"/>
    <row r="420" s="121" customFormat="1"/>
    <row r="421" s="121" customFormat="1"/>
    <row r="422" s="121" customFormat="1"/>
    <row r="423" s="121" customFormat="1"/>
    <row r="424" s="121" customFormat="1"/>
    <row r="425" s="121" customFormat="1"/>
    <row r="426" s="121" customFormat="1"/>
    <row r="427" s="121" customFormat="1"/>
    <row r="428" s="121" customFormat="1"/>
    <row r="429" s="121" customFormat="1"/>
    <row r="430" s="121" customFormat="1"/>
    <row r="431" s="121" customFormat="1"/>
    <row r="432" s="121" customFormat="1"/>
    <row r="433" s="121" customFormat="1"/>
    <row r="434" s="121" customFormat="1"/>
    <row r="435" s="121" customFormat="1"/>
    <row r="436" s="121" customFormat="1"/>
    <row r="437" s="121" customFormat="1"/>
    <row r="438" s="121" customFormat="1"/>
    <row r="439" s="121" customFormat="1"/>
    <row r="440" s="121" customFormat="1"/>
    <row r="441" s="121" customFormat="1"/>
    <row r="442" s="121" customFormat="1"/>
    <row r="443" s="121" customFormat="1"/>
    <row r="444" s="121" customFormat="1"/>
    <row r="445" s="121" customFormat="1"/>
    <row r="446" s="121" customFormat="1"/>
    <row r="447" s="121" customFormat="1"/>
    <row r="448" s="121" customFormat="1"/>
    <row r="449" s="121" customFormat="1"/>
    <row r="450" s="121" customFormat="1"/>
    <row r="451" s="121" customFormat="1"/>
    <row r="452" s="121" customFormat="1"/>
    <row r="453" s="121" customFormat="1"/>
    <row r="454" s="121" customFormat="1"/>
    <row r="455" s="121" customFormat="1"/>
    <row r="456" s="121" customFormat="1"/>
    <row r="457" s="121" customFormat="1"/>
    <row r="458" s="121" customFormat="1"/>
    <row r="459" s="121" customFormat="1"/>
    <row r="460" s="121" customFormat="1"/>
    <row r="461" s="121" customFormat="1"/>
    <row r="462" s="121" customFormat="1"/>
    <row r="463" s="121" customFormat="1"/>
    <row r="464" s="121" customFormat="1"/>
    <row r="465" s="121" customFormat="1"/>
    <row r="466" s="121" customFormat="1"/>
    <row r="467" s="121" customFormat="1"/>
    <row r="468" s="121" customFormat="1"/>
    <row r="469" s="121" customFormat="1"/>
    <row r="470" s="121" customFormat="1"/>
    <row r="471" s="121" customFormat="1"/>
    <row r="472" s="121" customFormat="1"/>
    <row r="473" s="121" customFormat="1"/>
    <row r="474" s="121" customFormat="1"/>
    <row r="475" s="121" customFormat="1"/>
    <row r="476" s="121" customFormat="1"/>
    <row r="477" s="121" customFormat="1"/>
    <row r="478" s="121" customFormat="1"/>
    <row r="479" s="121" customFormat="1"/>
    <row r="480" s="121" customFormat="1"/>
    <row r="481" s="121" customFormat="1"/>
    <row r="482" s="121" customFormat="1"/>
    <row r="483" s="121" customFormat="1"/>
    <row r="484" s="121" customFormat="1"/>
    <row r="485" s="121" customFormat="1"/>
    <row r="486" s="121" customFormat="1"/>
    <row r="487" s="121" customFormat="1"/>
    <row r="488" s="121" customFormat="1"/>
    <row r="489" s="121" customFormat="1"/>
    <row r="490" s="121" customFormat="1"/>
    <row r="491" s="121" customFormat="1"/>
    <row r="492" s="121" customFormat="1"/>
    <row r="493" s="121" customFormat="1"/>
    <row r="494" s="121" customFormat="1"/>
    <row r="495" s="121" customFormat="1"/>
    <row r="496" s="121" customFormat="1"/>
    <row r="497" s="121" customFormat="1"/>
    <row r="498" s="121" customFormat="1"/>
    <row r="499" s="121" customFormat="1"/>
    <row r="500" s="121" customFormat="1"/>
    <row r="501" s="121" customFormat="1"/>
    <row r="502" s="121" customFormat="1"/>
    <row r="503" s="121" customFormat="1"/>
    <row r="504" s="121" customFormat="1"/>
    <row r="505" s="121" customFormat="1"/>
    <row r="506" s="121" customFormat="1"/>
    <row r="507" s="121" customFormat="1"/>
    <row r="508" s="121" customFormat="1"/>
    <row r="509" s="121" customFormat="1"/>
    <row r="510" s="121" customFormat="1"/>
    <row r="511" s="121" customFormat="1"/>
    <row r="512" s="121" customFormat="1"/>
    <row r="513" s="121" customFormat="1"/>
    <row r="514" s="121" customFormat="1"/>
    <row r="515" s="121" customFormat="1"/>
    <row r="516" s="121" customFormat="1"/>
    <row r="517" s="121" customFormat="1"/>
    <row r="518" s="121" customFormat="1"/>
    <row r="519" s="121" customFormat="1"/>
    <row r="520" s="121" customFormat="1"/>
    <row r="521" s="121" customFormat="1"/>
    <row r="522" s="121" customFormat="1"/>
    <row r="523" s="121" customFormat="1"/>
    <row r="524" s="121" customFormat="1"/>
    <row r="525" s="121" customFormat="1"/>
    <row r="526" s="121" customFormat="1"/>
    <row r="527" s="121" customFormat="1"/>
    <row r="528" s="121" customFormat="1"/>
    <row r="529" s="121" customFormat="1"/>
    <row r="530" s="121" customFormat="1"/>
    <row r="531" s="121" customFormat="1"/>
    <row r="532" s="121" customFormat="1"/>
    <row r="533" s="121" customFormat="1"/>
    <row r="534" s="121" customFormat="1"/>
    <row r="535" s="121" customFormat="1"/>
    <row r="536" s="121" customFormat="1"/>
    <row r="537" s="121" customFormat="1"/>
    <row r="538" s="121" customFormat="1"/>
    <row r="539" s="121" customFormat="1"/>
    <row r="540" s="121" customFormat="1"/>
    <row r="541" s="121" customFormat="1"/>
    <row r="542" s="121" customFormat="1"/>
    <row r="543" s="121" customFormat="1"/>
    <row r="544" s="121" customFormat="1"/>
    <row r="545" s="121" customFormat="1"/>
    <row r="546" s="121" customFormat="1"/>
    <row r="547" s="121" customFormat="1"/>
    <row r="548" s="121" customFormat="1"/>
    <row r="549" s="121" customFormat="1"/>
    <row r="550" s="121" customFormat="1"/>
    <row r="551" s="121" customFormat="1"/>
    <row r="552" s="121" customFormat="1"/>
    <row r="553" s="121" customFormat="1"/>
    <row r="554" s="121" customFormat="1"/>
    <row r="555" s="121" customFormat="1"/>
    <row r="556" s="121" customFormat="1"/>
    <row r="557" s="121" customFormat="1"/>
    <row r="558" s="121" customFormat="1"/>
    <row r="559" s="121" customFormat="1"/>
    <row r="560" s="121" customFormat="1"/>
    <row r="561" s="121" customFormat="1"/>
    <row r="562" s="121" customFormat="1"/>
    <row r="563" s="121" customFormat="1"/>
    <row r="564" s="121" customFormat="1"/>
    <row r="565" s="121" customFormat="1"/>
    <row r="566" s="121" customFormat="1"/>
    <row r="567" s="121" customFormat="1"/>
    <row r="568" s="121" customFormat="1"/>
    <row r="569" s="121" customFormat="1"/>
    <row r="570" s="121" customFormat="1"/>
    <row r="571" s="121" customFormat="1"/>
    <row r="572" s="121" customFormat="1"/>
    <row r="573" s="121" customFormat="1"/>
    <row r="574" s="121" customFormat="1"/>
    <row r="575" s="121" customFormat="1"/>
    <row r="576" s="121" customFormat="1"/>
    <row r="577" s="121" customFormat="1"/>
    <row r="578" s="121" customFormat="1"/>
    <row r="579" s="121" customFormat="1"/>
    <row r="580" s="121" customFormat="1"/>
    <row r="581" s="121" customFormat="1"/>
    <row r="582" s="121" customFormat="1"/>
    <row r="583" s="121" customFormat="1"/>
    <row r="584" s="121" customFormat="1"/>
    <row r="585" s="121" customFormat="1"/>
    <row r="586" s="121" customFormat="1"/>
    <row r="587" s="121" customFormat="1"/>
    <row r="588" s="121" customFormat="1"/>
    <row r="589" s="121" customFormat="1"/>
    <row r="590" s="121" customFormat="1"/>
    <row r="591" s="121" customFormat="1"/>
    <row r="592" s="121" customFormat="1"/>
    <row r="593" s="121" customFormat="1"/>
    <row r="594" s="121" customFormat="1"/>
    <row r="595" s="121" customFormat="1"/>
    <row r="596" s="121" customFormat="1"/>
    <row r="597" s="121" customFormat="1"/>
    <row r="598" s="121" customFormat="1"/>
    <row r="599" s="121" customFormat="1"/>
    <row r="600" s="121" customFormat="1"/>
    <row r="601" s="121" customFormat="1"/>
    <row r="602" s="121" customFormat="1"/>
    <row r="603" s="121" customFormat="1"/>
    <row r="604" s="121" customFormat="1"/>
    <row r="605" s="121" customFormat="1"/>
    <row r="606" s="121" customFormat="1"/>
    <row r="607" s="121" customFormat="1"/>
    <row r="608" s="121" customFormat="1"/>
    <row r="609" s="121" customFormat="1"/>
    <row r="610" s="121" customFormat="1"/>
    <row r="611" s="121" customFormat="1"/>
    <row r="612" s="121" customFormat="1"/>
    <row r="613" s="121" customFormat="1"/>
    <row r="614" s="121" customFormat="1"/>
    <row r="615" s="121" customFormat="1"/>
    <row r="616" s="121" customFormat="1"/>
    <row r="617" s="121" customFormat="1"/>
    <row r="618" s="121" customFormat="1"/>
    <row r="619" s="121" customFormat="1"/>
    <row r="620" s="121" customFormat="1"/>
    <row r="621" s="121" customFormat="1"/>
    <row r="622" s="121" customFormat="1"/>
    <row r="623" s="121" customFormat="1"/>
    <row r="624" s="121" customFormat="1"/>
    <row r="625" s="121" customFormat="1"/>
    <row r="626" s="121" customFormat="1"/>
    <row r="627" s="121" customFormat="1"/>
    <row r="628" s="121" customFormat="1"/>
    <row r="629" s="121" customFormat="1"/>
    <row r="630" s="121" customFormat="1"/>
    <row r="631" s="121" customFormat="1"/>
    <row r="632" s="121" customFormat="1"/>
    <row r="633" s="121" customFormat="1"/>
    <row r="634" s="121" customFormat="1"/>
    <row r="635" s="121" customFormat="1"/>
    <row r="636" s="121" customFormat="1"/>
    <row r="637" s="121" customFormat="1"/>
    <row r="638" s="121" customFormat="1"/>
    <row r="639" s="121" customFormat="1"/>
    <row r="640" s="121" customFormat="1"/>
    <row r="641" s="121" customFormat="1"/>
    <row r="642" s="121" customFormat="1"/>
    <row r="643" s="121" customFormat="1"/>
    <row r="644" s="121" customFormat="1"/>
    <row r="645" s="121" customFormat="1"/>
    <row r="646" s="121" customFormat="1"/>
    <row r="647" s="121" customFormat="1"/>
    <row r="648" s="121" customFormat="1"/>
    <row r="649" s="121" customFormat="1"/>
    <row r="650" s="121" customFormat="1"/>
    <row r="651" s="121" customFormat="1"/>
    <row r="652" s="121" customFormat="1"/>
    <row r="653" s="121" customFormat="1"/>
    <row r="654" s="121" customFormat="1"/>
    <row r="655" s="121" customFormat="1"/>
    <row r="656" s="121" customFormat="1"/>
    <row r="657" s="121" customFormat="1"/>
    <row r="658" s="121" customFormat="1"/>
    <row r="659" s="121" customFormat="1"/>
    <row r="660" s="121" customFormat="1"/>
    <row r="661" s="121" customFormat="1"/>
    <row r="662" s="121" customFormat="1"/>
    <row r="663" s="121" customFormat="1"/>
    <row r="664" s="121" customFormat="1"/>
    <row r="665" s="121" customFormat="1"/>
    <row r="666" s="121" customFormat="1"/>
    <row r="667" s="121" customFormat="1"/>
    <row r="668" s="121" customFormat="1"/>
    <row r="669" s="121" customFormat="1"/>
    <row r="670" s="121" customFormat="1"/>
    <row r="671" s="121" customFormat="1"/>
    <row r="672" s="121" customFormat="1"/>
    <row r="673" s="121" customFormat="1"/>
    <row r="674" s="121" customFormat="1"/>
    <row r="675" s="121" customFormat="1"/>
    <row r="676" s="121" customFormat="1"/>
    <row r="677" s="121" customFormat="1"/>
    <row r="678" s="121" customFormat="1"/>
    <row r="679" s="121" customFormat="1"/>
    <row r="680" s="121" customFormat="1"/>
    <row r="681" s="121" customFormat="1"/>
    <row r="682" s="121" customFormat="1"/>
    <row r="683" s="121" customFormat="1"/>
    <row r="684" s="121" customFormat="1"/>
    <row r="685" s="121" customFormat="1"/>
    <row r="686" s="121" customFormat="1"/>
    <row r="687" s="121" customFormat="1"/>
    <row r="688" s="121" customFormat="1"/>
    <row r="689" s="121" customFormat="1"/>
    <row r="690" s="121" customFormat="1"/>
    <row r="691" s="121" customFormat="1"/>
    <row r="692" s="121" customFormat="1"/>
    <row r="693" s="121" customFormat="1"/>
    <row r="694" s="121" customFormat="1"/>
    <row r="695" s="121" customFormat="1"/>
    <row r="696" s="121" customFormat="1"/>
    <row r="697" s="121" customFormat="1"/>
    <row r="698" s="121" customFormat="1"/>
    <row r="699" s="121" customFormat="1"/>
    <row r="700" s="121" customFormat="1"/>
    <row r="701" s="121" customFormat="1"/>
    <row r="702" s="121" customFormat="1"/>
    <row r="703" s="121" customFormat="1"/>
    <row r="704" s="121" customFormat="1"/>
    <row r="705" s="121" customFormat="1"/>
    <row r="706" s="121" customFormat="1"/>
    <row r="707" s="121" customFormat="1"/>
    <row r="708" s="121" customFormat="1"/>
    <row r="709" s="121" customFormat="1"/>
    <row r="710" s="121" customFormat="1"/>
    <row r="711" s="121" customFormat="1"/>
    <row r="712" s="121" customFormat="1"/>
    <row r="713" s="121" customFormat="1"/>
    <row r="714" s="121" customFormat="1"/>
    <row r="715" s="121" customFormat="1"/>
    <row r="716" s="121" customFormat="1"/>
    <row r="717" s="121" customFormat="1"/>
    <row r="718" s="121" customFormat="1"/>
    <row r="719" s="121" customFormat="1"/>
    <row r="720" s="121" customFormat="1"/>
    <row r="721" s="121" customFormat="1"/>
    <row r="722" s="121" customFormat="1"/>
    <row r="723" s="121" customFormat="1"/>
    <row r="724" s="121" customFormat="1"/>
    <row r="725" s="121" customFormat="1"/>
    <row r="726" s="121" customFormat="1"/>
    <row r="727" s="121" customFormat="1"/>
    <row r="728" s="121" customFormat="1"/>
    <row r="729" s="121" customFormat="1"/>
    <row r="730" s="121" customFormat="1"/>
    <row r="731" s="121" customFormat="1"/>
    <row r="732" s="121" customFormat="1"/>
    <row r="733" s="121" customFormat="1"/>
    <row r="734" s="121" customFormat="1"/>
    <row r="735" s="121"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zoomScale="67" zoomScaleNormal="67" workbookViewId="0">
      <selection activeCell="E22" sqref="E22"/>
    </sheetView>
  </sheetViews>
  <sheetFormatPr baseColWidth="10" defaultRowHeight="15"/>
  <cols>
    <col min="2" max="2" width="40.42578125" customWidth="1"/>
    <col min="3" max="3" width="74.85546875" hidden="1" customWidth="1"/>
    <col min="4" max="4" width="147.85546875" customWidth="1"/>
    <col min="5" max="5" width="26.140625" style="134" customWidth="1"/>
    <col min="11" max="258" width="11.42578125" style="121"/>
  </cols>
  <sheetData>
    <row r="1" spans="1:10" s="121" customFormat="1">
      <c r="E1" s="141"/>
    </row>
    <row r="2" spans="1:10" ht="33.75">
      <c r="A2" s="7"/>
      <c r="B2" s="452" t="s">
        <v>119</v>
      </c>
      <c r="C2" s="452"/>
      <c r="D2" s="452"/>
      <c r="E2" s="452"/>
      <c r="F2" s="7"/>
      <c r="G2" s="7"/>
      <c r="H2" s="7"/>
      <c r="I2" s="7"/>
      <c r="J2" s="7"/>
    </row>
    <row r="3" spans="1:10">
      <c r="A3" s="7"/>
      <c r="B3" s="110"/>
      <c r="C3" s="110"/>
      <c r="D3" s="110"/>
      <c r="E3" s="139"/>
      <c r="F3" s="7"/>
      <c r="G3" s="7"/>
      <c r="H3" s="7"/>
      <c r="I3" s="7"/>
      <c r="J3" s="7"/>
    </row>
    <row r="4" spans="1:10" ht="60">
      <c r="A4" s="7"/>
      <c r="B4" s="25"/>
      <c r="C4" s="111" t="s">
        <v>120</v>
      </c>
      <c r="D4" s="111" t="s">
        <v>121</v>
      </c>
      <c r="E4" s="139"/>
      <c r="F4" s="7"/>
      <c r="G4" s="7"/>
      <c r="H4" s="7"/>
      <c r="I4" s="7"/>
      <c r="J4" s="7"/>
    </row>
    <row r="5" spans="1:10" ht="76.5" customHeight="1">
      <c r="A5" s="26" t="s">
        <v>122</v>
      </c>
      <c r="B5" s="112" t="s">
        <v>282</v>
      </c>
      <c r="C5" s="113" t="s">
        <v>123</v>
      </c>
      <c r="D5" s="114" t="s">
        <v>47</v>
      </c>
      <c r="E5" s="140">
        <v>0.2</v>
      </c>
      <c r="F5" s="7"/>
      <c r="G5" s="7"/>
      <c r="H5" s="7"/>
      <c r="I5" s="7"/>
      <c r="J5" s="7"/>
    </row>
    <row r="6" spans="1:10" ht="99">
      <c r="A6" s="26" t="s">
        <v>124</v>
      </c>
      <c r="B6" s="115" t="s">
        <v>124</v>
      </c>
      <c r="C6" s="116" t="s">
        <v>125</v>
      </c>
      <c r="D6" s="117" t="s">
        <v>48</v>
      </c>
      <c r="E6" s="140">
        <v>0.4</v>
      </c>
      <c r="F6" s="7"/>
      <c r="G6" s="7"/>
      <c r="H6" s="7"/>
      <c r="I6" s="7"/>
      <c r="J6" s="7"/>
    </row>
    <row r="7" spans="1:10" ht="66">
      <c r="A7" s="26" t="s">
        <v>127</v>
      </c>
      <c r="B7" s="118" t="s">
        <v>283</v>
      </c>
      <c r="C7" s="116" t="s">
        <v>128</v>
      </c>
      <c r="D7" s="117" t="s">
        <v>129</v>
      </c>
      <c r="E7" s="140">
        <v>0.6</v>
      </c>
      <c r="F7" s="7"/>
      <c r="G7" s="7"/>
      <c r="H7" s="7"/>
      <c r="I7" s="7"/>
      <c r="J7" s="7"/>
    </row>
    <row r="8" spans="1:10" ht="66">
      <c r="A8" s="26" t="s">
        <v>130</v>
      </c>
      <c r="B8" s="119" t="s">
        <v>284</v>
      </c>
      <c r="C8" s="116" t="s">
        <v>131</v>
      </c>
      <c r="D8" s="117" t="s">
        <v>313</v>
      </c>
      <c r="E8" s="140">
        <v>0.8</v>
      </c>
      <c r="F8" s="7"/>
      <c r="G8" s="7"/>
      <c r="H8" s="7"/>
      <c r="I8" s="7"/>
      <c r="J8" s="7"/>
    </row>
    <row r="9" spans="1:10" ht="66">
      <c r="A9" s="26" t="s">
        <v>132</v>
      </c>
      <c r="B9" s="120" t="s">
        <v>285</v>
      </c>
      <c r="C9" s="116" t="s">
        <v>133</v>
      </c>
      <c r="D9" s="117" t="s">
        <v>50</v>
      </c>
      <c r="E9" s="140">
        <v>1</v>
      </c>
      <c r="F9" s="7"/>
      <c r="G9" s="7"/>
      <c r="H9" s="7"/>
      <c r="I9" s="7"/>
      <c r="J9" s="7"/>
    </row>
    <row r="10" spans="1:10" ht="20.25">
      <c r="A10" s="26"/>
      <c r="B10" s="26"/>
      <c r="C10" s="27"/>
      <c r="D10" s="27"/>
      <c r="E10" s="139"/>
      <c r="F10" s="7"/>
      <c r="G10" s="7"/>
      <c r="H10" s="7"/>
      <c r="I10" s="7"/>
      <c r="J10" s="7"/>
    </row>
    <row r="11" spans="1:10" ht="60">
      <c r="A11" s="26"/>
      <c r="B11" s="25"/>
      <c r="C11" s="111" t="s">
        <v>120</v>
      </c>
      <c r="D11" s="111" t="s">
        <v>298</v>
      </c>
      <c r="E11" s="139"/>
      <c r="F11" s="7"/>
      <c r="G11" s="7"/>
      <c r="H11" s="7"/>
      <c r="I11" s="7"/>
      <c r="J11" s="7"/>
    </row>
    <row r="12" spans="1:10" ht="79.5" customHeight="1">
      <c r="A12" s="26"/>
      <c r="B12" s="112" t="s">
        <v>282</v>
      </c>
      <c r="C12" s="113" t="s">
        <v>123</v>
      </c>
      <c r="D12" s="152" t="s">
        <v>304</v>
      </c>
      <c r="E12" s="140">
        <v>0.2</v>
      </c>
      <c r="F12" s="7"/>
      <c r="G12" s="7"/>
      <c r="H12" s="7"/>
      <c r="I12" s="7"/>
      <c r="J12" s="7"/>
    </row>
    <row r="13" spans="1:10" ht="33">
      <c r="A13" s="26"/>
      <c r="B13" s="115" t="s">
        <v>124</v>
      </c>
      <c r="C13" s="116" t="s">
        <v>125</v>
      </c>
      <c r="D13" s="152" t="s">
        <v>305</v>
      </c>
      <c r="E13" s="140">
        <v>0.4</v>
      </c>
      <c r="F13" s="7"/>
      <c r="G13" s="7"/>
      <c r="H13" s="7"/>
      <c r="I13" s="7"/>
      <c r="J13" s="7"/>
    </row>
    <row r="14" spans="1:10" ht="33">
      <c r="A14" s="26"/>
      <c r="B14" s="118" t="s">
        <v>283</v>
      </c>
      <c r="C14" s="116" t="s">
        <v>128</v>
      </c>
      <c r="D14" s="152" t="s">
        <v>306</v>
      </c>
      <c r="E14" s="140">
        <v>0.6</v>
      </c>
      <c r="F14" s="7"/>
      <c r="G14" s="7"/>
      <c r="H14" s="7"/>
      <c r="I14" s="7"/>
      <c r="J14" s="7"/>
    </row>
    <row r="15" spans="1:10" ht="33">
      <c r="A15" s="26"/>
      <c r="B15" s="119" t="s">
        <v>284</v>
      </c>
      <c r="C15" s="116" t="s">
        <v>131</v>
      </c>
      <c r="D15" s="152" t="s">
        <v>307</v>
      </c>
      <c r="E15" s="140">
        <v>0.8</v>
      </c>
      <c r="F15" s="7"/>
      <c r="G15" s="7"/>
      <c r="H15" s="7"/>
      <c r="I15" s="7"/>
      <c r="J15" s="7"/>
    </row>
    <row r="16" spans="1:10" ht="46.5" customHeight="1">
      <c r="A16" s="26"/>
      <c r="B16" s="120" t="s">
        <v>285</v>
      </c>
      <c r="C16" s="116" t="s">
        <v>133</v>
      </c>
      <c r="D16" s="152" t="s">
        <v>308</v>
      </c>
      <c r="E16" s="140">
        <v>1</v>
      </c>
      <c r="F16" s="7"/>
      <c r="G16" s="7"/>
      <c r="H16" s="7"/>
      <c r="I16" s="7"/>
      <c r="J16" s="7"/>
    </row>
    <row r="17" spans="1:10" ht="20.25">
      <c r="A17" s="26"/>
      <c r="B17" s="26"/>
      <c r="C17" s="27"/>
      <c r="D17" s="27"/>
      <c r="E17" s="139"/>
      <c r="F17" s="7"/>
      <c r="G17" s="7"/>
      <c r="H17" s="7"/>
      <c r="I17" s="7"/>
      <c r="J17" s="7"/>
    </row>
    <row r="18" spans="1:10" ht="16.5">
      <c r="A18" s="26"/>
      <c r="B18" s="28"/>
      <c r="C18" s="28"/>
      <c r="D18" s="28"/>
      <c r="E18" s="139"/>
      <c r="F18" s="7"/>
      <c r="G18" s="7"/>
      <c r="H18" s="7"/>
      <c r="I18" s="7"/>
      <c r="J18" s="7"/>
    </row>
    <row r="19" spans="1:10" ht="60">
      <c r="A19" s="26"/>
      <c r="B19" s="25"/>
      <c r="C19" s="111" t="s">
        <v>120</v>
      </c>
      <c r="D19" s="111" t="s">
        <v>311</v>
      </c>
      <c r="E19" s="139"/>
      <c r="F19" s="7"/>
      <c r="G19" s="7"/>
      <c r="H19" s="7"/>
      <c r="I19" s="7"/>
      <c r="J19" s="7"/>
    </row>
    <row r="20" spans="1:10" ht="57.75" customHeight="1">
      <c r="A20" s="26"/>
      <c r="B20" s="112" t="s">
        <v>282</v>
      </c>
      <c r="C20" s="113" t="s">
        <v>123</v>
      </c>
      <c r="D20" s="152" t="s">
        <v>299</v>
      </c>
      <c r="E20" s="140">
        <v>0.2</v>
      </c>
      <c r="F20" s="7"/>
      <c r="G20" s="7"/>
      <c r="H20" s="7"/>
      <c r="I20" s="7"/>
      <c r="J20" s="7"/>
    </row>
    <row r="21" spans="1:10" ht="54" customHeight="1">
      <c r="A21" s="26"/>
      <c r="B21" s="115" t="s">
        <v>124</v>
      </c>
      <c r="C21" s="116" t="s">
        <v>125</v>
      </c>
      <c r="D21" s="152" t="s">
        <v>300</v>
      </c>
      <c r="E21" s="140">
        <v>0.4</v>
      </c>
      <c r="F21" s="7"/>
      <c r="G21" s="7"/>
      <c r="H21" s="7"/>
      <c r="I21" s="7"/>
      <c r="J21" s="7"/>
    </row>
    <row r="22" spans="1:10" ht="64.5" customHeight="1">
      <c r="A22" s="26"/>
      <c r="B22" s="118" t="s">
        <v>283</v>
      </c>
      <c r="C22" s="116" t="s">
        <v>128</v>
      </c>
      <c r="D22" s="152" t="s">
        <v>301</v>
      </c>
      <c r="E22" s="140">
        <v>0.6</v>
      </c>
      <c r="F22" s="7"/>
      <c r="G22" s="7"/>
      <c r="H22" s="7"/>
      <c r="I22" s="7"/>
      <c r="J22" s="7"/>
    </row>
    <row r="23" spans="1:10" ht="51.75" customHeight="1">
      <c r="A23" s="26"/>
      <c r="B23" s="119" t="s">
        <v>284</v>
      </c>
      <c r="C23" s="116" t="s">
        <v>131</v>
      </c>
      <c r="D23" s="152" t="s">
        <v>302</v>
      </c>
      <c r="E23" s="140">
        <v>0.8</v>
      </c>
      <c r="F23" s="7"/>
      <c r="G23" s="7"/>
      <c r="H23" s="7"/>
      <c r="I23" s="7"/>
      <c r="J23" s="7"/>
    </row>
    <row r="24" spans="1:10" ht="51.75" customHeight="1">
      <c r="A24" s="26"/>
      <c r="B24" s="120" t="s">
        <v>285</v>
      </c>
      <c r="C24" s="116" t="s">
        <v>133</v>
      </c>
      <c r="D24" s="152" t="s">
        <v>303</v>
      </c>
      <c r="E24" s="140">
        <v>1</v>
      </c>
      <c r="F24" s="7"/>
      <c r="G24" s="7"/>
      <c r="H24" s="7"/>
      <c r="I24" s="7"/>
      <c r="J24" s="7"/>
    </row>
    <row r="25" spans="1:10" ht="16.5">
      <c r="A25" s="26"/>
      <c r="B25" s="28"/>
      <c r="C25" s="28"/>
      <c r="D25" s="28"/>
      <c r="E25" s="139"/>
      <c r="F25" s="7"/>
      <c r="G25" s="7"/>
      <c r="H25" s="7"/>
      <c r="I25" s="7"/>
      <c r="J25" s="7"/>
    </row>
    <row r="26" spans="1:10" ht="16.5">
      <c r="A26" s="26"/>
      <c r="B26" s="28"/>
      <c r="C26" s="28"/>
      <c r="D26" s="28"/>
      <c r="E26" s="139"/>
      <c r="F26" s="7"/>
      <c r="G26" s="7"/>
      <c r="H26" s="7"/>
      <c r="I26" s="7"/>
      <c r="J26" s="7"/>
    </row>
    <row r="27" spans="1:10" ht="16.5">
      <c r="A27" s="26"/>
      <c r="B27" s="28"/>
      <c r="C27" s="28"/>
      <c r="D27" s="28"/>
      <c r="E27" s="139"/>
      <c r="F27" s="7"/>
      <c r="G27" s="7"/>
      <c r="H27" s="7"/>
      <c r="I27" s="7"/>
      <c r="J27" s="7"/>
    </row>
    <row r="28" spans="1:10" ht="16.5">
      <c r="A28" s="26"/>
      <c r="B28" s="28"/>
      <c r="C28" s="28"/>
      <c r="D28" s="28"/>
      <c r="E28" s="139"/>
      <c r="F28" s="7"/>
      <c r="G28" s="7"/>
      <c r="H28" s="7"/>
      <c r="I28" s="7"/>
      <c r="J28" s="7"/>
    </row>
    <row r="29" spans="1:10" ht="60">
      <c r="A29" s="26"/>
      <c r="B29" s="25"/>
      <c r="C29" s="111" t="s">
        <v>120</v>
      </c>
      <c r="D29" s="111" t="s">
        <v>309</v>
      </c>
      <c r="E29" s="139"/>
      <c r="F29" s="7"/>
      <c r="G29" s="7"/>
      <c r="H29" s="7"/>
      <c r="I29" s="7"/>
      <c r="J29" s="7"/>
    </row>
    <row r="30" spans="1:10" ht="75.75" customHeight="1">
      <c r="A30" s="26"/>
      <c r="B30" s="112" t="s">
        <v>282</v>
      </c>
      <c r="C30" s="113" t="s">
        <v>123</v>
      </c>
      <c r="D30" s="152" t="s">
        <v>316</v>
      </c>
      <c r="E30" s="140">
        <v>0.2</v>
      </c>
      <c r="F30" s="7"/>
      <c r="G30" s="7"/>
      <c r="H30" s="7"/>
      <c r="I30" s="7"/>
      <c r="J30" s="7"/>
    </row>
    <row r="31" spans="1:10" ht="65.25" customHeight="1">
      <c r="A31" s="26"/>
      <c r="B31" s="115" t="s">
        <v>124</v>
      </c>
      <c r="C31" s="116" t="s">
        <v>125</v>
      </c>
      <c r="D31" s="152" t="s">
        <v>317</v>
      </c>
      <c r="E31" s="140">
        <v>0.4</v>
      </c>
      <c r="F31" s="7"/>
      <c r="G31" s="7"/>
      <c r="H31" s="7"/>
      <c r="I31" s="7"/>
      <c r="J31" s="7"/>
    </row>
    <row r="32" spans="1:10" ht="57" customHeight="1">
      <c r="A32" s="26"/>
      <c r="B32" s="118" t="s">
        <v>283</v>
      </c>
      <c r="C32" s="116" t="s">
        <v>128</v>
      </c>
      <c r="D32" s="152" t="s">
        <v>310</v>
      </c>
      <c r="E32" s="140">
        <v>0.6</v>
      </c>
      <c r="F32" s="7"/>
      <c r="G32" s="7"/>
      <c r="H32" s="7"/>
      <c r="I32" s="7"/>
      <c r="J32" s="7"/>
    </row>
    <row r="33" spans="1:10" ht="66.75" customHeight="1">
      <c r="A33" s="26"/>
      <c r="B33" s="119" t="s">
        <v>284</v>
      </c>
      <c r="C33" s="116" t="s">
        <v>131</v>
      </c>
      <c r="D33" s="152" t="s">
        <v>318</v>
      </c>
      <c r="E33" s="140">
        <v>0.8</v>
      </c>
      <c r="F33" s="7"/>
      <c r="G33" s="7"/>
      <c r="H33" s="7"/>
      <c r="I33" s="7"/>
      <c r="J33" s="7"/>
    </row>
    <row r="34" spans="1:10" ht="79.5" customHeight="1">
      <c r="A34" s="26"/>
      <c r="B34" s="120" t="s">
        <v>285</v>
      </c>
      <c r="C34" s="116" t="s">
        <v>133</v>
      </c>
      <c r="D34" s="152" t="s">
        <v>319</v>
      </c>
      <c r="E34" s="140">
        <v>1</v>
      </c>
      <c r="F34" s="7"/>
      <c r="G34" s="7"/>
      <c r="H34" s="7"/>
      <c r="I34" s="7"/>
      <c r="J34" s="7"/>
    </row>
    <row r="35" spans="1:10">
      <c r="A35" s="26"/>
      <c r="B35" s="26"/>
      <c r="C35" s="26" t="s">
        <v>134</v>
      </c>
      <c r="D35" s="26" t="s">
        <v>135</v>
      </c>
      <c r="E35" s="139"/>
      <c r="F35" s="7"/>
      <c r="G35" s="7"/>
      <c r="H35" s="7"/>
      <c r="I35" s="7"/>
      <c r="J35" s="7"/>
    </row>
    <row r="36" spans="1:10">
      <c r="A36" s="26"/>
      <c r="B36" s="26"/>
      <c r="C36" s="26"/>
      <c r="D36" s="26"/>
      <c r="E36" s="139"/>
      <c r="F36" s="7"/>
      <c r="G36" s="7"/>
      <c r="H36" s="7"/>
      <c r="I36" s="7"/>
      <c r="J36" s="7"/>
    </row>
    <row r="37" spans="1:10">
      <c r="A37" s="26"/>
      <c r="B37" s="26"/>
      <c r="C37" s="26"/>
      <c r="D37" s="26"/>
      <c r="E37" s="139"/>
      <c r="F37" s="7"/>
      <c r="G37" s="7"/>
      <c r="H37" s="7"/>
      <c r="I37" s="7"/>
      <c r="J37" s="7"/>
    </row>
    <row r="38" spans="1:10" ht="60">
      <c r="A38" s="26"/>
      <c r="B38" s="25"/>
      <c r="C38" s="111" t="s">
        <v>120</v>
      </c>
      <c r="D38" s="111" t="s">
        <v>329</v>
      </c>
      <c r="E38" s="139"/>
      <c r="F38" s="7"/>
      <c r="G38" s="7"/>
      <c r="H38" s="7"/>
      <c r="I38" s="7"/>
      <c r="J38" s="7"/>
    </row>
    <row r="39" spans="1:10" ht="99">
      <c r="A39" s="26"/>
      <c r="B39" s="112" t="s">
        <v>282</v>
      </c>
      <c r="C39" s="113" t="s">
        <v>123</v>
      </c>
      <c r="D39" s="153" t="s">
        <v>325</v>
      </c>
      <c r="E39" s="140">
        <v>0.2</v>
      </c>
      <c r="F39" s="7"/>
      <c r="G39" s="7"/>
      <c r="H39" s="7"/>
      <c r="I39" s="7"/>
      <c r="J39" s="7"/>
    </row>
    <row r="40" spans="1:10" ht="99">
      <c r="A40" s="26"/>
      <c r="B40" s="115" t="s">
        <v>124</v>
      </c>
      <c r="C40" s="116" t="s">
        <v>125</v>
      </c>
      <c r="D40" s="153" t="s">
        <v>326</v>
      </c>
      <c r="E40" s="140">
        <v>0.4</v>
      </c>
      <c r="F40" s="7"/>
      <c r="G40" s="7"/>
      <c r="H40" s="7"/>
      <c r="I40" s="7"/>
      <c r="J40" s="7"/>
    </row>
    <row r="41" spans="1:10" ht="99">
      <c r="A41" s="26"/>
      <c r="B41" s="118" t="s">
        <v>283</v>
      </c>
      <c r="C41" s="116" t="s">
        <v>128</v>
      </c>
      <c r="D41" s="153" t="s">
        <v>327</v>
      </c>
      <c r="E41" s="140">
        <v>0.6</v>
      </c>
      <c r="F41" s="7"/>
      <c r="G41" s="7"/>
      <c r="H41" s="7"/>
      <c r="I41" s="7"/>
      <c r="J41" s="7"/>
    </row>
    <row r="42" spans="1:10" ht="99">
      <c r="A42" s="26"/>
      <c r="B42" s="119" t="s">
        <v>284</v>
      </c>
      <c r="C42" s="116" t="s">
        <v>131</v>
      </c>
      <c r="D42" s="153" t="s">
        <v>328</v>
      </c>
      <c r="E42" s="140">
        <v>0.8</v>
      </c>
      <c r="F42" s="7"/>
      <c r="G42" s="7"/>
      <c r="H42" s="7"/>
      <c r="I42" s="7"/>
      <c r="J42" s="7"/>
    </row>
    <row r="43" spans="1:10" ht="99">
      <c r="A43" s="26"/>
      <c r="B43" s="120" t="s">
        <v>285</v>
      </c>
      <c r="C43" s="116" t="s">
        <v>133</v>
      </c>
      <c r="D43" s="153" t="s">
        <v>330</v>
      </c>
      <c r="E43" s="140">
        <v>1</v>
      </c>
      <c r="F43" s="7"/>
      <c r="G43" s="7"/>
      <c r="H43" s="7"/>
      <c r="I43" s="7"/>
      <c r="J43" s="7"/>
    </row>
    <row r="44" spans="1:10">
      <c r="A44" s="26"/>
      <c r="B44" s="26"/>
      <c r="C44" s="26"/>
      <c r="D44" s="26"/>
      <c r="E44" s="139"/>
      <c r="F44" s="7"/>
      <c r="G44" s="7"/>
      <c r="H44" s="7"/>
      <c r="I44" s="7"/>
      <c r="J44" s="7"/>
    </row>
    <row r="45" spans="1:10" ht="56.25" customHeight="1">
      <c r="A45" s="26"/>
      <c r="B45" s="26"/>
      <c r="C45" s="26"/>
      <c r="D45" s="111" t="s">
        <v>297</v>
      </c>
      <c r="E45" s="139"/>
      <c r="F45" s="7"/>
      <c r="G45" s="7"/>
      <c r="H45" s="7"/>
      <c r="I45" s="7"/>
      <c r="J45" s="7"/>
    </row>
    <row r="46" spans="1:10" ht="94.5" customHeight="1">
      <c r="A46" s="26"/>
      <c r="B46" s="119" t="s">
        <v>284</v>
      </c>
      <c r="C46" s="26"/>
      <c r="D46" s="117" t="s">
        <v>393</v>
      </c>
      <c r="E46" s="140">
        <v>0.8</v>
      </c>
      <c r="F46" s="7"/>
      <c r="G46" s="7"/>
      <c r="H46" s="7"/>
      <c r="I46" s="7"/>
      <c r="J46" s="7"/>
    </row>
    <row r="47" spans="1:10" ht="105.75" customHeight="1">
      <c r="A47" s="26"/>
      <c r="B47" s="120" t="s">
        <v>285</v>
      </c>
      <c r="C47" s="27"/>
      <c r="D47" s="117" t="s">
        <v>391</v>
      </c>
      <c r="E47" s="140">
        <v>1</v>
      </c>
      <c r="F47" s="7"/>
      <c r="G47" s="7"/>
      <c r="H47" s="7"/>
      <c r="I47" s="7"/>
      <c r="J47" s="7"/>
    </row>
    <row r="48" spans="1:10">
      <c r="A48" s="26"/>
      <c r="B48" s="23"/>
      <c r="C48" s="23"/>
      <c r="D48" s="23"/>
      <c r="E48" s="139"/>
      <c r="F48" s="7"/>
      <c r="G48" s="7"/>
      <c r="H48" s="7"/>
      <c r="I48" s="7"/>
      <c r="J48" s="7"/>
    </row>
    <row r="49" spans="1:10">
      <c r="A49" s="26"/>
      <c r="B49" s="23"/>
      <c r="C49" s="23"/>
      <c r="D49" s="23"/>
      <c r="E49" s="139"/>
      <c r="F49" s="7"/>
      <c r="G49" s="7"/>
      <c r="H49" s="7"/>
      <c r="I49" s="7"/>
      <c r="J49" s="7"/>
    </row>
    <row r="50" spans="1:10" ht="20.25">
      <c r="A50" s="26"/>
      <c r="B50" s="26"/>
      <c r="C50" s="27"/>
      <c r="D50" s="27"/>
      <c r="E50" s="139"/>
      <c r="F50" s="7"/>
      <c r="G50" s="7"/>
      <c r="H50" s="7"/>
      <c r="I50" s="7"/>
      <c r="J50" s="7"/>
    </row>
    <row r="51" spans="1:10" ht="46.5" customHeight="1">
      <c r="A51" s="26"/>
      <c r="B51" s="26"/>
      <c r="C51" s="26"/>
      <c r="D51" s="111" t="s">
        <v>396</v>
      </c>
      <c r="E51" s="139"/>
      <c r="F51" s="7"/>
      <c r="G51" s="7"/>
      <c r="H51" s="7"/>
      <c r="I51" s="7"/>
      <c r="J51" s="7"/>
    </row>
    <row r="52" spans="1:10" ht="90" customHeight="1">
      <c r="A52" s="26"/>
      <c r="B52" s="119" t="s">
        <v>284</v>
      </c>
      <c r="C52" s="26"/>
      <c r="D52" s="117" t="s">
        <v>314</v>
      </c>
      <c r="E52" s="140">
        <v>0.8</v>
      </c>
      <c r="F52" s="7"/>
      <c r="G52" s="7"/>
      <c r="H52" s="7"/>
      <c r="I52" s="7"/>
      <c r="J52" s="7"/>
    </row>
    <row r="53" spans="1:10" ht="66">
      <c r="A53" s="26"/>
      <c r="B53" s="120" t="s">
        <v>285</v>
      </c>
      <c r="C53" s="27"/>
      <c r="D53" s="117" t="s">
        <v>315</v>
      </c>
      <c r="E53" s="140">
        <v>1</v>
      </c>
      <c r="F53" s="7"/>
      <c r="G53" s="7"/>
      <c r="H53" s="7"/>
      <c r="I53" s="7"/>
      <c r="J53" s="7"/>
    </row>
    <row r="54" spans="1:10" ht="20.25">
      <c r="A54" s="26"/>
      <c r="B54" s="26"/>
      <c r="C54" s="27"/>
      <c r="D54" s="27"/>
      <c r="E54" s="139"/>
      <c r="F54" s="7"/>
      <c r="G54" s="7"/>
      <c r="H54" s="7"/>
      <c r="I54" s="7"/>
      <c r="J54" s="7"/>
    </row>
    <row r="55" spans="1:10" ht="20.25">
      <c r="A55" s="26"/>
      <c r="B55" s="26"/>
      <c r="C55" s="27"/>
      <c r="D55" s="27"/>
      <c r="E55" s="139"/>
      <c r="F55" s="7"/>
      <c r="G55" s="7"/>
      <c r="H55" s="7"/>
      <c r="I55" s="7"/>
      <c r="J55" s="7"/>
    </row>
    <row r="56" spans="1:10" ht="20.25">
      <c r="A56" s="26"/>
      <c r="B56" s="26"/>
      <c r="C56" s="27"/>
      <c r="D56" s="27"/>
      <c r="E56" s="139"/>
      <c r="F56" s="7"/>
      <c r="G56" s="7"/>
      <c r="H56" s="7"/>
      <c r="I56" s="7"/>
      <c r="J56" s="7"/>
    </row>
    <row r="57" spans="1:10" ht="20.25">
      <c r="A57" s="26"/>
      <c r="B57" s="26"/>
      <c r="C57" s="27"/>
      <c r="D57" s="27"/>
      <c r="E57" s="139"/>
      <c r="F57" s="7"/>
      <c r="G57" s="7"/>
      <c r="H57" s="7"/>
      <c r="I57" s="7"/>
      <c r="J57" s="7"/>
    </row>
    <row r="58" spans="1:10" ht="20.25">
      <c r="A58" s="26"/>
      <c r="B58" s="26"/>
      <c r="C58" s="27"/>
      <c r="D58" s="27"/>
      <c r="E58" s="139"/>
      <c r="F58" s="7"/>
      <c r="G58" s="7"/>
      <c r="H58" s="7"/>
      <c r="I58" s="7"/>
      <c r="J58" s="7"/>
    </row>
    <row r="59" spans="1:10" ht="20.25">
      <c r="A59" s="26"/>
      <c r="B59" s="26"/>
      <c r="C59" s="27"/>
      <c r="D59" s="27"/>
      <c r="E59" s="139"/>
      <c r="F59" s="7"/>
      <c r="G59" s="7"/>
      <c r="H59" s="7"/>
      <c r="I59" s="7"/>
      <c r="J59" s="7"/>
    </row>
    <row r="60" spans="1:10" ht="20.25">
      <c r="A60" s="26"/>
      <c r="B60" s="26"/>
      <c r="C60" s="27"/>
      <c r="D60" s="27"/>
      <c r="E60" s="139"/>
      <c r="F60" s="7"/>
      <c r="G60" s="7"/>
      <c r="H60" s="7"/>
      <c r="I60" s="7"/>
      <c r="J60" s="7"/>
    </row>
    <row r="61" spans="1:10" ht="20.25">
      <c r="A61" s="26"/>
      <c r="B61" s="26"/>
      <c r="C61" s="27"/>
      <c r="D61" s="27"/>
      <c r="E61" s="139"/>
      <c r="F61" s="7"/>
      <c r="G61" s="7"/>
      <c r="H61" s="7"/>
      <c r="I61" s="7"/>
      <c r="J61" s="7"/>
    </row>
    <row r="62" spans="1:10" ht="20.25">
      <c r="A62" s="26"/>
      <c r="B62" s="26"/>
      <c r="C62" s="27"/>
      <c r="D62" s="27"/>
      <c r="E62" s="139"/>
      <c r="F62" s="7"/>
      <c r="G62" s="7"/>
      <c r="H62" s="7"/>
      <c r="I62" s="7"/>
      <c r="J62" s="7"/>
    </row>
    <row r="63" spans="1:10" ht="20.25">
      <c r="A63" s="26"/>
      <c r="B63" s="26"/>
      <c r="C63" s="27"/>
      <c r="D63" s="27"/>
      <c r="E63" s="139"/>
      <c r="F63" s="7"/>
      <c r="G63" s="7"/>
      <c r="H63" s="7"/>
      <c r="I63" s="7"/>
      <c r="J63" s="7"/>
    </row>
    <row r="64" spans="1:10" ht="20.25">
      <c r="A64" s="26"/>
      <c r="B64" s="26"/>
      <c r="C64" s="27"/>
      <c r="D64" s="27"/>
      <c r="E64" s="139"/>
      <c r="F64" s="7"/>
      <c r="G64" s="7"/>
      <c r="H64" s="7"/>
      <c r="I64" s="7"/>
      <c r="J64" s="7"/>
    </row>
    <row r="65" spans="1:10" ht="20.25">
      <c r="A65" s="26"/>
      <c r="B65" s="26"/>
      <c r="C65" s="27"/>
      <c r="D65" s="27"/>
      <c r="E65" s="139"/>
      <c r="F65" s="7"/>
      <c r="G65" s="7"/>
      <c r="H65" s="7"/>
      <c r="I65" s="7"/>
      <c r="J65" s="7"/>
    </row>
    <row r="66" spans="1:10" ht="20.25">
      <c r="A66" s="26"/>
      <c r="B66" s="26"/>
      <c r="C66" s="27"/>
      <c r="D66" s="27"/>
      <c r="E66" s="139"/>
      <c r="F66" s="7"/>
      <c r="G66" s="7"/>
      <c r="H66" s="7"/>
      <c r="I66" s="7"/>
      <c r="J66" s="7"/>
    </row>
    <row r="67" spans="1:10" ht="20.25">
      <c r="A67" s="26"/>
      <c r="B67" s="26"/>
      <c r="C67" s="27"/>
      <c r="D67" s="27"/>
      <c r="E67" s="139"/>
      <c r="F67" s="7"/>
      <c r="G67" s="7"/>
      <c r="H67" s="7"/>
      <c r="I67" s="7"/>
      <c r="J67" s="7"/>
    </row>
    <row r="68" spans="1:10" ht="20.25">
      <c r="A68" s="26"/>
      <c r="B68" s="26"/>
      <c r="C68" s="27"/>
      <c r="D68" s="27"/>
      <c r="E68" s="139"/>
      <c r="F68" s="7"/>
      <c r="G68" s="7"/>
      <c r="H68" s="7"/>
      <c r="I68" s="7"/>
      <c r="J68" s="7"/>
    </row>
    <row r="69" spans="1:10" ht="20.25">
      <c r="A69" s="26"/>
      <c r="B69" s="26"/>
      <c r="C69" s="27"/>
      <c r="D69" s="27"/>
      <c r="E69" s="139"/>
      <c r="F69" s="7"/>
      <c r="G69" s="7"/>
      <c r="H69" s="7"/>
      <c r="I69" s="7"/>
      <c r="J69" s="7"/>
    </row>
    <row r="70" spans="1:10" ht="20.25">
      <c r="A70" s="26"/>
      <c r="B70" s="26"/>
      <c r="C70" s="27"/>
      <c r="D70" s="27"/>
      <c r="E70" s="139"/>
      <c r="F70" s="7"/>
      <c r="G70" s="7"/>
      <c r="H70" s="7"/>
      <c r="I70" s="7"/>
      <c r="J70" s="7"/>
    </row>
    <row r="71" spans="1:10" ht="20.25">
      <c r="A71" s="26"/>
      <c r="B71" s="26"/>
      <c r="C71" s="27"/>
      <c r="D71" s="27"/>
      <c r="E71" s="139"/>
      <c r="F71" s="7"/>
      <c r="G71" s="7"/>
      <c r="H71" s="7"/>
      <c r="I71" s="7"/>
      <c r="J71" s="7"/>
    </row>
    <row r="72" spans="1:10" ht="20.25">
      <c r="A72" s="26"/>
      <c r="B72" s="26"/>
      <c r="C72" s="27"/>
      <c r="D72" s="27"/>
      <c r="E72" s="139"/>
      <c r="F72" s="7"/>
      <c r="G72" s="7"/>
      <c r="H72" s="7"/>
      <c r="I72" s="7"/>
      <c r="J72" s="7"/>
    </row>
    <row r="73" spans="1:10" ht="20.25">
      <c r="A73" s="26"/>
      <c r="B73" s="26"/>
      <c r="C73" s="27"/>
      <c r="D73" s="27"/>
      <c r="E73" s="139"/>
      <c r="F73" s="7"/>
      <c r="G73" s="7"/>
      <c r="H73" s="7"/>
      <c r="I73" s="7"/>
      <c r="J73" s="7"/>
    </row>
    <row r="74" spans="1:10" ht="20.25">
      <c r="A74" s="26"/>
      <c r="B74" s="26"/>
      <c r="C74" s="27"/>
      <c r="D74" s="27"/>
      <c r="E74" s="139"/>
      <c r="F74" s="7"/>
      <c r="G74" s="7"/>
      <c r="H74" s="7"/>
      <c r="I74" s="7"/>
      <c r="J74" s="7"/>
    </row>
    <row r="75" spans="1:10" ht="20.25">
      <c r="A75" s="26"/>
      <c r="B75" s="26"/>
      <c r="C75" s="27"/>
      <c r="D75" s="27"/>
      <c r="E75" s="139"/>
      <c r="F75" s="7"/>
      <c r="G75" s="7"/>
      <c r="H75" s="7"/>
      <c r="I75" s="7"/>
      <c r="J75" s="7"/>
    </row>
    <row r="76" spans="1:10" ht="20.25">
      <c r="A76" s="26"/>
      <c r="B76" s="26"/>
      <c r="C76" s="27"/>
      <c r="D76" s="27"/>
      <c r="E76" s="139"/>
      <c r="F76" s="7"/>
      <c r="G76" s="7"/>
      <c r="H76" s="7"/>
      <c r="I76" s="7"/>
      <c r="J76" s="7"/>
    </row>
    <row r="77" spans="1:10" ht="20.25">
      <c r="A77" s="26"/>
      <c r="B77" s="26"/>
      <c r="C77" s="27"/>
      <c r="D77" s="27"/>
      <c r="E77" s="139"/>
      <c r="F77" s="7"/>
      <c r="G77" s="7"/>
      <c r="H77" s="7"/>
      <c r="I77" s="7"/>
      <c r="J77" s="7"/>
    </row>
    <row r="78" spans="1:10" ht="20.25">
      <c r="A78" s="26"/>
      <c r="B78" s="26"/>
      <c r="C78" s="27"/>
      <c r="D78" s="27"/>
      <c r="E78" s="139"/>
      <c r="F78" s="7"/>
      <c r="G78" s="7"/>
      <c r="H78" s="7"/>
      <c r="I78" s="7"/>
      <c r="J78" s="7"/>
    </row>
    <row r="79" spans="1:10" ht="20.25">
      <c r="A79" s="26"/>
      <c r="B79" s="26"/>
      <c r="C79" s="27"/>
      <c r="D79" s="27"/>
      <c r="E79" s="139"/>
      <c r="F79" s="7"/>
      <c r="G79" s="7"/>
      <c r="H79" s="7"/>
      <c r="I79" s="7"/>
      <c r="J79" s="7"/>
    </row>
    <row r="80" spans="1:10" s="121" customFormat="1" ht="20.25">
      <c r="A80" s="122"/>
      <c r="B80" s="122"/>
      <c r="C80" s="123"/>
      <c r="D80" s="123"/>
      <c r="E80" s="141"/>
    </row>
    <row r="81" spans="1:5" s="121" customFormat="1" ht="20.25">
      <c r="A81" s="122"/>
      <c r="B81" s="122"/>
      <c r="C81" s="123"/>
      <c r="D81" s="123"/>
      <c r="E81" s="141"/>
    </row>
    <row r="82" spans="1:5" s="121" customFormat="1" ht="20.25">
      <c r="A82" s="122"/>
      <c r="B82" s="122"/>
      <c r="C82" s="123"/>
      <c r="D82" s="123"/>
      <c r="E82" s="141"/>
    </row>
    <row r="83" spans="1:5" s="121" customFormat="1" ht="20.25">
      <c r="A83" s="122"/>
      <c r="B83" s="122"/>
      <c r="C83" s="123"/>
      <c r="D83" s="123"/>
      <c r="E83" s="141"/>
    </row>
    <row r="84" spans="1:5" s="121" customFormat="1" ht="20.25">
      <c r="A84" s="122"/>
      <c r="B84" s="122"/>
      <c r="C84" s="123"/>
      <c r="D84" s="123"/>
      <c r="E84" s="141"/>
    </row>
    <row r="85" spans="1:5" s="121" customFormat="1" ht="20.25">
      <c r="A85" s="122"/>
      <c r="B85" s="122"/>
      <c r="C85" s="123"/>
      <c r="D85" s="123"/>
      <c r="E85" s="141"/>
    </row>
    <row r="86" spans="1:5" s="121" customFormat="1" ht="20.25">
      <c r="A86" s="122"/>
      <c r="B86" s="122"/>
      <c r="C86" s="123"/>
      <c r="D86" s="123"/>
      <c r="E86" s="141"/>
    </row>
    <row r="87" spans="1:5" s="121" customFormat="1" ht="20.25">
      <c r="A87" s="122"/>
      <c r="B87" s="122"/>
      <c r="C87" s="123"/>
      <c r="D87" s="123"/>
      <c r="E87" s="141"/>
    </row>
    <row r="88" spans="1:5" s="121" customFormat="1" ht="20.25">
      <c r="A88" s="122"/>
      <c r="B88" s="122"/>
      <c r="C88" s="123"/>
      <c r="D88" s="123"/>
      <c r="E88" s="141"/>
    </row>
    <row r="89" spans="1:5" s="121" customFormat="1" ht="20.25">
      <c r="A89" s="122"/>
      <c r="B89" s="122"/>
      <c r="C89" s="123"/>
      <c r="D89" s="123"/>
      <c r="E89" s="141"/>
    </row>
    <row r="90" spans="1:5" s="121" customFormat="1" ht="20.25">
      <c r="A90" s="122"/>
      <c r="B90" s="122"/>
      <c r="C90" s="123"/>
      <c r="D90" s="123"/>
      <c r="E90" s="141"/>
    </row>
    <row r="91" spans="1:5" s="121" customFormat="1" ht="20.25">
      <c r="A91" s="122"/>
      <c r="B91" s="122"/>
      <c r="C91" s="123"/>
      <c r="D91" s="123"/>
      <c r="E91" s="141"/>
    </row>
    <row r="92" spans="1:5" s="121" customFormat="1" ht="20.25">
      <c r="A92" s="122"/>
      <c r="B92" s="122"/>
      <c r="C92" s="123"/>
      <c r="D92" s="123"/>
      <c r="E92" s="141"/>
    </row>
    <row r="93" spans="1:5" s="121" customFormat="1" ht="20.25">
      <c r="A93" s="122"/>
      <c r="B93" s="122"/>
      <c r="C93" s="123"/>
      <c r="D93" s="123"/>
      <c r="E93" s="141"/>
    </row>
    <row r="94" spans="1:5" s="121" customFormat="1" ht="20.25">
      <c r="A94" s="122"/>
      <c r="B94" s="122"/>
      <c r="C94" s="123"/>
      <c r="D94" s="123"/>
      <c r="E94" s="141"/>
    </row>
    <row r="95" spans="1:5" s="121" customFormat="1" ht="20.25">
      <c r="A95" s="122"/>
      <c r="B95" s="122"/>
      <c r="C95" s="123"/>
      <c r="D95" s="123"/>
      <c r="E95" s="141"/>
    </row>
    <row r="96" spans="1:5" s="121" customFormat="1" ht="20.25">
      <c r="A96" s="122"/>
      <c r="B96" s="122"/>
      <c r="C96" s="123"/>
      <c r="D96" s="123"/>
      <c r="E96" s="141"/>
    </row>
    <row r="97" spans="1:5" s="121" customFormat="1" ht="20.25">
      <c r="A97" s="122"/>
      <c r="B97" s="122"/>
      <c r="C97" s="123"/>
      <c r="D97" s="123"/>
      <c r="E97" s="141"/>
    </row>
    <row r="98" spans="1:5" s="121" customFormat="1" ht="20.25">
      <c r="A98" s="122"/>
      <c r="B98" s="122"/>
      <c r="C98" s="123"/>
      <c r="D98" s="123"/>
      <c r="E98" s="141"/>
    </row>
    <row r="99" spans="1:5" s="121" customFormat="1" ht="20.25">
      <c r="A99" s="122"/>
      <c r="B99" s="122"/>
      <c r="C99" s="123"/>
      <c r="D99" s="123"/>
      <c r="E99" s="141"/>
    </row>
    <row r="100" spans="1:5" s="121" customFormat="1" ht="20.25">
      <c r="A100" s="122"/>
      <c r="B100" s="122"/>
      <c r="C100" s="123"/>
      <c r="D100" s="123"/>
      <c r="E100" s="141"/>
    </row>
    <row r="101" spans="1:5" s="121" customFormat="1" ht="20.25">
      <c r="A101" s="122"/>
      <c r="B101" s="122"/>
      <c r="C101" s="123"/>
      <c r="D101" s="123"/>
      <c r="E101" s="141"/>
    </row>
    <row r="102" spans="1:5" s="121" customFormat="1" ht="20.25">
      <c r="A102" s="122"/>
      <c r="B102" s="122"/>
      <c r="C102" s="123"/>
      <c r="D102" s="123"/>
      <c r="E102" s="141"/>
    </row>
    <row r="103" spans="1:5" s="121" customFormat="1" ht="20.25">
      <c r="A103" s="122"/>
      <c r="B103" s="122"/>
      <c r="C103" s="123"/>
      <c r="D103" s="123"/>
      <c r="E103" s="141"/>
    </row>
    <row r="104" spans="1:5" s="121" customFormat="1" ht="20.25">
      <c r="A104" s="122"/>
      <c r="B104" s="122"/>
      <c r="C104" s="123"/>
      <c r="D104" s="123"/>
      <c r="E104" s="141"/>
    </row>
    <row r="105" spans="1:5" s="121" customFormat="1" ht="20.25">
      <c r="A105" s="122"/>
      <c r="B105" s="122"/>
      <c r="C105" s="123"/>
      <c r="D105" s="123"/>
      <c r="E105" s="141"/>
    </row>
    <row r="106" spans="1:5" s="121" customFormat="1" ht="20.25">
      <c r="A106" s="122"/>
      <c r="B106" s="122"/>
      <c r="C106" s="123"/>
      <c r="D106" s="123"/>
      <c r="E106" s="141"/>
    </row>
    <row r="107" spans="1:5" s="121" customFormat="1" ht="20.25">
      <c r="A107" s="122"/>
      <c r="B107" s="122"/>
      <c r="C107" s="123"/>
      <c r="D107" s="123"/>
      <c r="E107" s="141"/>
    </row>
    <row r="108" spans="1:5" s="121" customFormat="1" ht="20.25">
      <c r="A108" s="122"/>
      <c r="B108" s="122"/>
      <c r="C108" s="123"/>
      <c r="D108" s="123"/>
      <c r="E108" s="141"/>
    </row>
    <row r="109" spans="1:5" s="121" customFormat="1" ht="20.25">
      <c r="A109" s="122"/>
      <c r="B109" s="122"/>
      <c r="C109" s="123"/>
      <c r="D109" s="123"/>
      <c r="E109" s="141"/>
    </row>
    <row r="110" spans="1:5" s="121" customFormat="1" ht="20.25">
      <c r="A110" s="122"/>
      <c r="B110" s="122"/>
      <c r="C110" s="123"/>
      <c r="D110" s="123"/>
      <c r="E110" s="141"/>
    </row>
    <row r="111" spans="1:5" s="121" customFormat="1" ht="20.25">
      <c r="A111" s="122"/>
      <c r="B111" s="122"/>
      <c r="C111" s="123"/>
      <c r="D111" s="123"/>
      <c r="E111" s="141"/>
    </row>
    <row r="112" spans="1:5" s="121" customFormat="1" ht="20.25">
      <c r="A112" s="122"/>
      <c r="B112" s="122"/>
      <c r="C112" s="123"/>
      <c r="D112" s="123"/>
      <c r="E112" s="141"/>
    </row>
    <row r="113" spans="1:5" s="121" customFormat="1" ht="20.25">
      <c r="A113" s="122"/>
      <c r="B113" s="122"/>
      <c r="C113" s="123"/>
      <c r="D113" s="123"/>
      <c r="E113" s="141"/>
    </row>
    <row r="114" spans="1:5" s="121" customFormat="1" ht="20.25">
      <c r="A114" s="122"/>
      <c r="B114" s="122"/>
      <c r="C114" s="123"/>
      <c r="D114" s="123"/>
      <c r="E114" s="141"/>
    </row>
    <row r="115" spans="1:5" s="121" customFormat="1" ht="20.25">
      <c r="A115" s="122"/>
      <c r="B115" s="122"/>
      <c r="C115" s="123"/>
      <c r="D115" s="123"/>
      <c r="E115" s="141"/>
    </row>
    <row r="116" spans="1:5" s="121" customFormat="1" ht="20.25">
      <c r="A116" s="122"/>
      <c r="B116" s="122"/>
      <c r="C116" s="123"/>
      <c r="D116" s="123"/>
      <c r="E116" s="141"/>
    </row>
    <row r="117" spans="1:5" s="121" customFormat="1" ht="20.25">
      <c r="A117" s="122"/>
      <c r="B117" s="122"/>
      <c r="C117" s="123"/>
      <c r="D117" s="123"/>
      <c r="E117" s="141"/>
    </row>
    <row r="118" spans="1:5" s="121" customFormat="1" ht="20.25">
      <c r="A118" s="122"/>
      <c r="B118" s="122"/>
      <c r="C118" s="123"/>
      <c r="D118" s="123"/>
      <c r="E118" s="141"/>
    </row>
    <row r="119" spans="1:5" s="121" customFormat="1" ht="20.25">
      <c r="A119" s="122"/>
      <c r="B119" s="122"/>
      <c r="C119" s="123"/>
      <c r="D119" s="123"/>
      <c r="E119" s="141"/>
    </row>
    <row r="120" spans="1:5" s="121" customFormat="1" ht="20.25">
      <c r="A120" s="122"/>
      <c r="B120" s="122"/>
      <c r="C120" s="123"/>
      <c r="D120" s="123"/>
      <c r="E120" s="141"/>
    </row>
    <row r="121" spans="1:5" s="121" customFormat="1" ht="20.25">
      <c r="A121" s="122"/>
      <c r="B121" s="122"/>
      <c r="C121" s="123"/>
      <c r="D121" s="123"/>
      <c r="E121" s="141"/>
    </row>
    <row r="122" spans="1:5" s="121" customFormat="1" ht="20.25">
      <c r="A122" s="122"/>
      <c r="B122" s="122"/>
      <c r="C122" s="123"/>
      <c r="D122" s="123"/>
      <c r="E122" s="141"/>
    </row>
    <row r="123" spans="1:5" s="121" customFormat="1" ht="20.25">
      <c r="A123" s="122"/>
      <c r="B123" s="122"/>
      <c r="C123" s="123"/>
      <c r="D123" s="123"/>
      <c r="E123" s="141"/>
    </row>
    <row r="124" spans="1:5" s="121" customFormat="1" ht="20.25">
      <c r="A124" s="122"/>
      <c r="B124" s="122"/>
      <c r="C124" s="123"/>
      <c r="D124" s="123"/>
      <c r="E124" s="141"/>
    </row>
    <row r="125" spans="1:5" s="121" customFormat="1" ht="20.25">
      <c r="A125" s="122"/>
      <c r="B125" s="122"/>
      <c r="C125" s="123"/>
      <c r="D125" s="123"/>
      <c r="E125" s="141"/>
    </row>
    <row r="126" spans="1:5" s="121" customFormat="1" ht="20.25">
      <c r="A126" s="122"/>
      <c r="B126" s="122"/>
      <c r="C126" s="123"/>
      <c r="D126" s="123"/>
      <c r="E126" s="141"/>
    </row>
    <row r="127" spans="1:5" s="121" customFormat="1" ht="20.25">
      <c r="A127" s="122"/>
      <c r="B127" s="122"/>
      <c r="C127" s="123"/>
      <c r="D127" s="123"/>
      <c r="E127" s="141"/>
    </row>
    <row r="128" spans="1:5" s="121" customFormat="1" ht="20.25">
      <c r="A128" s="122"/>
      <c r="B128" s="122"/>
      <c r="C128" s="123"/>
      <c r="D128" s="123"/>
      <c r="E128" s="141"/>
    </row>
    <row r="129" spans="1:5" s="121" customFormat="1" ht="20.25">
      <c r="A129" s="122"/>
      <c r="B129" s="122"/>
      <c r="C129" s="123"/>
      <c r="D129" s="123"/>
      <c r="E129" s="141"/>
    </row>
    <row r="130" spans="1:5" s="121" customFormat="1" ht="20.25">
      <c r="A130" s="122"/>
      <c r="B130" s="122"/>
      <c r="C130" s="123"/>
      <c r="D130" s="123"/>
      <c r="E130" s="141"/>
    </row>
    <row r="131" spans="1:5" s="121" customFormat="1" ht="20.25">
      <c r="A131" s="122"/>
      <c r="B131" s="122"/>
      <c r="C131" s="123"/>
      <c r="D131" s="123"/>
      <c r="E131" s="141"/>
    </row>
    <row r="132" spans="1:5" s="121" customFormat="1" ht="20.25">
      <c r="A132" s="122"/>
      <c r="B132" s="122"/>
      <c r="C132" s="123"/>
      <c r="D132" s="123"/>
      <c r="E132" s="141"/>
    </row>
    <row r="133" spans="1:5" s="121" customFormat="1" ht="20.25">
      <c r="A133" s="122"/>
      <c r="B133" s="122"/>
      <c r="C133" s="123"/>
      <c r="D133" s="123"/>
      <c r="E133" s="141"/>
    </row>
    <row r="134" spans="1:5" s="121" customFormat="1" ht="20.25">
      <c r="A134" s="122"/>
      <c r="B134" s="122"/>
      <c r="C134" s="123"/>
      <c r="D134" s="123"/>
      <c r="E134" s="141"/>
    </row>
    <row r="135" spans="1:5" s="121" customFormat="1" ht="20.25">
      <c r="A135" s="122"/>
      <c r="B135" s="122"/>
      <c r="C135" s="123"/>
      <c r="D135" s="123"/>
      <c r="E135" s="141"/>
    </row>
    <row r="136" spans="1:5" s="121" customFormat="1" ht="20.25">
      <c r="A136" s="122"/>
      <c r="B136" s="122"/>
      <c r="C136" s="123"/>
      <c r="D136" s="123"/>
      <c r="E136" s="141"/>
    </row>
    <row r="137" spans="1:5" s="121" customFormat="1" ht="20.25">
      <c r="A137" s="122"/>
      <c r="B137" s="122"/>
      <c r="C137" s="123"/>
      <c r="D137" s="123"/>
      <c r="E137" s="141"/>
    </row>
    <row r="138" spans="1:5" s="121" customFormat="1" ht="20.25">
      <c r="A138" s="122"/>
      <c r="B138" s="122"/>
      <c r="C138" s="123"/>
      <c r="D138" s="123"/>
      <c r="E138" s="141"/>
    </row>
    <row r="139" spans="1:5" s="121" customFormat="1" ht="20.25">
      <c r="A139" s="122"/>
      <c r="B139" s="122"/>
      <c r="C139" s="123"/>
      <c r="D139" s="123"/>
      <c r="E139" s="141"/>
    </row>
    <row r="140" spans="1:5" s="121" customFormat="1" ht="20.25">
      <c r="A140" s="122"/>
      <c r="B140" s="122"/>
      <c r="C140" s="123"/>
      <c r="D140" s="123"/>
      <c r="E140" s="141"/>
    </row>
    <row r="141" spans="1:5" s="121" customFormat="1" ht="20.25">
      <c r="A141" s="122"/>
      <c r="B141" s="122"/>
      <c r="C141" s="123"/>
      <c r="D141" s="123"/>
      <c r="E141" s="141"/>
    </row>
    <row r="142" spans="1:5" s="121" customFormat="1" ht="20.25">
      <c r="A142" s="122"/>
      <c r="B142" s="122"/>
      <c r="C142" s="123"/>
      <c r="D142" s="123"/>
      <c r="E142" s="141"/>
    </row>
    <row r="143" spans="1:5" s="121" customFormat="1" ht="20.25">
      <c r="A143" s="122"/>
      <c r="B143" s="122"/>
      <c r="C143" s="123"/>
      <c r="D143" s="123"/>
      <c r="E143" s="141"/>
    </row>
    <row r="144" spans="1:5" s="121" customFormat="1" ht="20.25">
      <c r="A144" s="122"/>
      <c r="B144" s="122"/>
      <c r="C144" s="123"/>
      <c r="D144" s="123"/>
      <c r="E144" s="141"/>
    </row>
    <row r="145" spans="1:5" s="121" customFormat="1" ht="20.25">
      <c r="A145" s="122"/>
      <c r="B145" s="122"/>
      <c r="C145" s="123"/>
      <c r="D145" s="123"/>
      <c r="E145" s="141"/>
    </row>
    <row r="146" spans="1:5" s="121" customFormat="1" ht="20.25">
      <c r="A146" s="122"/>
      <c r="B146" s="122"/>
      <c r="C146" s="123"/>
      <c r="D146" s="123"/>
      <c r="E146" s="141"/>
    </row>
    <row r="147" spans="1:5" s="121" customFormat="1" ht="20.25">
      <c r="A147" s="122"/>
      <c r="B147" s="122"/>
      <c r="C147" s="123"/>
      <c r="D147" s="123"/>
      <c r="E147" s="141"/>
    </row>
    <row r="148" spans="1:5" s="121" customFormat="1" ht="20.25">
      <c r="A148" s="122"/>
      <c r="B148" s="122"/>
      <c r="C148" s="123"/>
      <c r="D148" s="123"/>
      <c r="E148" s="141"/>
    </row>
    <row r="149" spans="1:5" s="121" customFormat="1" ht="20.25">
      <c r="A149" s="122"/>
      <c r="B149" s="122"/>
      <c r="C149" s="123"/>
      <c r="D149" s="123"/>
      <c r="E149" s="141"/>
    </row>
    <row r="150" spans="1:5" s="121" customFormat="1" ht="20.25">
      <c r="A150" s="122"/>
      <c r="B150" s="122"/>
      <c r="C150" s="123"/>
      <c r="D150" s="123"/>
      <c r="E150" s="141"/>
    </row>
    <row r="151" spans="1:5" s="121" customFormat="1" ht="20.25">
      <c r="A151" s="122"/>
      <c r="B151" s="122"/>
      <c r="C151" s="123"/>
      <c r="D151" s="123"/>
      <c r="E151" s="141"/>
    </row>
    <row r="152" spans="1:5" s="121" customFormat="1" ht="20.25">
      <c r="A152" s="122"/>
      <c r="B152" s="122"/>
      <c r="C152" s="123"/>
      <c r="D152" s="123"/>
      <c r="E152" s="141"/>
    </row>
    <row r="153" spans="1:5" s="121" customFormat="1" ht="20.25">
      <c r="A153" s="122"/>
      <c r="B153" s="122"/>
      <c r="C153" s="123"/>
      <c r="D153" s="123"/>
      <c r="E153" s="141"/>
    </row>
    <row r="154" spans="1:5" s="121" customFormat="1" ht="20.25">
      <c r="A154" s="122"/>
      <c r="B154" s="122"/>
      <c r="C154" s="123"/>
      <c r="D154" s="123"/>
      <c r="E154" s="141"/>
    </row>
    <row r="155" spans="1:5" s="121" customFormat="1" ht="20.25">
      <c r="A155" s="122"/>
      <c r="B155" s="122"/>
      <c r="C155" s="123"/>
      <c r="D155" s="123"/>
      <c r="E155" s="141"/>
    </row>
    <row r="156" spans="1:5" s="121" customFormat="1" ht="20.25">
      <c r="A156" s="122"/>
      <c r="B156" s="122"/>
      <c r="C156" s="123"/>
      <c r="D156" s="123"/>
      <c r="E156" s="141"/>
    </row>
    <row r="157" spans="1:5" s="121" customFormat="1" ht="20.25">
      <c r="A157" s="122"/>
      <c r="B157" s="122"/>
      <c r="C157" s="123"/>
      <c r="D157" s="123"/>
      <c r="E157" s="141"/>
    </row>
    <row r="158" spans="1:5" s="121" customFormat="1" ht="20.25">
      <c r="A158" s="122"/>
      <c r="B158" s="122"/>
      <c r="C158" s="123"/>
      <c r="D158" s="123"/>
      <c r="E158" s="141"/>
    </row>
    <row r="159" spans="1:5" s="121" customFormat="1" ht="20.25">
      <c r="A159" s="122"/>
      <c r="B159" s="122"/>
      <c r="C159" s="123"/>
      <c r="D159" s="123"/>
      <c r="E159" s="141"/>
    </row>
    <row r="160" spans="1:5" s="121" customFormat="1" ht="20.25">
      <c r="A160" s="122"/>
      <c r="B160" s="122"/>
      <c r="C160" s="123"/>
      <c r="D160" s="123"/>
      <c r="E160" s="141"/>
    </row>
    <row r="161" spans="1:5" s="121" customFormat="1" ht="20.25">
      <c r="A161" s="122"/>
      <c r="B161" s="122"/>
      <c r="C161" s="123"/>
      <c r="D161" s="123"/>
      <c r="E161" s="141"/>
    </row>
    <row r="162" spans="1:5" s="121" customFormat="1" ht="20.25">
      <c r="A162" s="122"/>
      <c r="B162" s="122"/>
      <c r="C162" s="123"/>
      <c r="D162" s="123"/>
      <c r="E162" s="141"/>
    </row>
    <row r="163" spans="1:5" s="121" customFormat="1" ht="20.25">
      <c r="A163" s="122"/>
      <c r="B163" s="122"/>
      <c r="C163" s="123"/>
      <c r="D163" s="123"/>
      <c r="E163" s="141"/>
    </row>
    <row r="164" spans="1:5" s="121" customFormat="1" ht="20.25">
      <c r="A164" s="122"/>
      <c r="B164" s="122"/>
      <c r="C164" s="123"/>
      <c r="D164" s="123"/>
      <c r="E164" s="141"/>
    </row>
    <row r="165" spans="1:5" s="121" customFormat="1" ht="20.25">
      <c r="A165" s="122"/>
      <c r="B165" s="122"/>
      <c r="C165" s="123"/>
      <c r="D165" s="123"/>
      <c r="E165" s="141"/>
    </row>
    <row r="166" spans="1:5" s="121" customFormat="1" ht="20.25">
      <c r="A166" s="122"/>
      <c r="B166" s="122"/>
      <c r="C166" s="123"/>
      <c r="D166" s="123"/>
      <c r="E166" s="141"/>
    </row>
    <row r="167" spans="1:5" s="121" customFormat="1" ht="20.25">
      <c r="A167" s="122"/>
      <c r="B167" s="122"/>
      <c r="C167" s="123"/>
      <c r="D167" s="123"/>
      <c r="E167" s="141"/>
    </row>
    <row r="168" spans="1:5" s="121" customFormat="1" ht="20.25">
      <c r="A168" s="122"/>
      <c r="B168" s="122"/>
      <c r="C168" s="123"/>
      <c r="D168" s="123"/>
      <c r="E168" s="141"/>
    </row>
    <row r="169" spans="1:5" s="121" customFormat="1" ht="20.25">
      <c r="A169" s="122"/>
      <c r="B169" s="122"/>
      <c r="C169" s="123"/>
      <c r="D169" s="123"/>
      <c r="E169" s="141"/>
    </row>
    <row r="170" spans="1:5" s="121" customFormat="1" ht="20.25">
      <c r="A170" s="122"/>
      <c r="B170" s="122"/>
      <c r="C170" s="123"/>
      <c r="D170" s="123"/>
      <c r="E170" s="141"/>
    </row>
    <row r="171" spans="1:5" s="121" customFormat="1" ht="20.25">
      <c r="A171" s="122"/>
      <c r="B171" s="122"/>
      <c r="C171" s="123"/>
      <c r="D171" s="123"/>
      <c r="E171" s="141"/>
    </row>
    <row r="172" spans="1:5" s="121" customFormat="1" ht="20.25">
      <c r="A172" s="122"/>
      <c r="B172" s="122"/>
      <c r="C172" s="123"/>
      <c r="D172" s="123"/>
      <c r="E172" s="141"/>
    </row>
    <row r="173" spans="1:5" s="121" customFormat="1" ht="20.25">
      <c r="A173" s="122"/>
      <c r="B173" s="122"/>
      <c r="C173" s="123"/>
      <c r="D173" s="123"/>
      <c r="E173" s="141"/>
    </row>
    <row r="174" spans="1:5" s="121" customFormat="1" ht="20.25">
      <c r="A174" s="122"/>
      <c r="B174" s="122"/>
      <c r="C174" s="123"/>
      <c r="D174" s="123"/>
      <c r="E174" s="141"/>
    </row>
    <row r="175" spans="1:5" s="121" customFormat="1" ht="20.25">
      <c r="A175" s="122"/>
      <c r="B175" s="122"/>
      <c r="C175" s="123"/>
      <c r="D175" s="123"/>
      <c r="E175" s="141"/>
    </row>
    <row r="176" spans="1:5" s="121" customFormat="1" ht="20.25">
      <c r="A176" s="122"/>
      <c r="B176" s="122"/>
      <c r="C176" s="123"/>
      <c r="D176" s="123"/>
      <c r="E176" s="141"/>
    </row>
    <row r="177" spans="1:5" s="121" customFormat="1" ht="20.25">
      <c r="A177" s="122"/>
      <c r="B177" s="122"/>
      <c r="C177" s="123"/>
      <c r="D177" s="123"/>
      <c r="E177" s="141"/>
    </row>
    <row r="178" spans="1:5" s="121" customFormat="1" ht="20.25">
      <c r="A178" s="122"/>
      <c r="B178" s="122"/>
      <c r="C178" s="123"/>
      <c r="D178" s="123"/>
      <c r="E178" s="141"/>
    </row>
    <row r="179" spans="1:5" s="121" customFormat="1" ht="20.25">
      <c r="A179" s="122"/>
      <c r="B179" s="122"/>
      <c r="C179" s="123"/>
      <c r="D179" s="123"/>
      <c r="E179" s="141"/>
    </row>
    <row r="180" spans="1:5" s="121" customFormat="1" ht="20.25">
      <c r="A180" s="122"/>
      <c r="B180" s="122"/>
      <c r="C180" s="123"/>
      <c r="D180" s="123"/>
      <c r="E180" s="141"/>
    </row>
    <row r="181" spans="1:5" s="121" customFormat="1" ht="20.25">
      <c r="A181" s="122"/>
      <c r="B181" s="122"/>
      <c r="C181" s="123"/>
      <c r="D181" s="123"/>
      <c r="E181" s="141"/>
    </row>
    <row r="182" spans="1:5" s="121" customFormat="1" ht="20.25">
      <c r="A182" s="122"/>
      <c r="B182" s="122"/>
      <c r="C182" s="123"/>
      <c r="D182" s="123"/>
      <c r="E182" s="141"/>
    </row>
    <row r="183" spans="1:5" s="121" customFormat="1" ht="20.25">
      <c r="A183" s="122"/>
      <c r="B183" s="122"/>
      <c r="C183" s="123"/>
      <c r="D183" s="123"/>
      <c r="E183" s="141"/>
    </row>
    <row r="184" spans="1:5" s="121" customFormat="1" ht="20.25">
      <c r="A184" s="122"/>
      <c r="B184" s="122"/>
      <c r="C184" s="123"/>
      <c r="D184" s="123"/>
      <c r="E184" s="141"/>
    </row>
    <row r="185" spans="1:5" s="121" customFormat="1" ht="20.25">
      <c r="A185" s="122"/>
      <c r="B185" s="122"/>
      <c r="C185" s="123"/>
      <c r="D185" s="123"/>
      <c r="E185" s="141"/>
    </row>
    <row r="186" spans="1:5" s="121" customFormat="1" ht="20.25">
      <c r="A186" s="122"/>
      <c r="B186" s="122"/>
      <c r="C186" s="123"/>
      <c r="D186" s="123"/>
      <c r="E186" s="141"/>
    </row>
    <row r="187" spans="1:5" s="121" customFormat="1" ht="20.25">
      <c r="A187" s="122"/>
      <c r="B187" s="122"/>
      <c r="C187" s="123"/>
      <c r="D187" s="123"/>
      <c r="E187" s="141"/>
    </row>
    <row r="188" spans="1:5" s="121" customFormat="1" ht="20.25">
      <c r="A188" s="122"/>
      <c r="B188" s="122"/>
      <c r="C188" s="123"/>
      <c r="D188" s="123"/>
      <c r="E188" s="141"/>
    </row>
    <row r="189" spans="1:5" s="121" customFormat="1" ht="20.25">
      <c r="A189" s="122"/>
      <c r="B189" s="122"/>
      <c r="C189" s="123"/>
      <c r="D189" s="123"/>
      <c r="E189" s="141"/>
    </row>
    <row r="190" spans="1:5" s="121" customFormat="1" ht="20.25">
      <c r="A190" s="122"/>
      <c r="B190" s="122"/>
      <c r="C190" s="123"/>
      <c r="D190" s="123"/>
      <c r="E190" s="141"/>
    </row>
    <row r="191" spans="1:5" s="121" customFormat="1" ht="20.25">
      <c r="A191" s="122"/>
      <c r="B191" s="122"/>
      <c r="C191" s="123"/>
      <c r="D191" s="123"/>
      <c r="E191" s="141"/>
    </row>
    <row r="192" spans="1:5" s="121" customFormat="1" ht="20.25">
      <c r="A192" s="122"/>
      <c r="B192" s="122"/>
      <c r="C192" s="123"/>
      <c r="D192" s="123"/>
      <c r="E192" s="141"/>
    </row>
    <row r="193" spans="1:5" s="121" customFormat="1" ht="20.25">
      <c r="A193" s="122"/>
      <c r="B193" s="122"/>
      <c r="C193" s="123"/>
      <c r="D193" s="123"/>
      <c r="E193" s="141"/>
    </row>
    <row r="194" spans="1:5" s="121" customFormat="1" ht="20.25">
      <c r="A194" s="122"/>
      <c r="B194" s="122"/>
      <c r="C194" s="123"/>
      <c r="D194" s="123"/>
      <c r="E194" s="141"/>
    </row>
    <row r="195" spans="1:5" s="121" customFormat="1" ht="20.25">
      <c r="A195" s="122"/>
      <c r="B195" s="122"/>
      <c r="C195" s="123"/>
      <c r="D195" s="123"/>
      <c r="E195" s="141"/>
    </row>
    <row r="196" spans="1:5" s="121" customFormat="1" ht="20.25">
      <c r="A196" s="122"/>
      <c r="B196" s="122"/>
      <c r="C196" s="123"/>
      <c r="D196" s="123"/>
      <c r="E196" s="141"/>
    </row>
    <row r="197" spans="1:5" s="121" customFormat="1" ht="20.25">
      <c r="A197" s="122"/>
      <c r="B197" s="122"/>
      <c r="C197" s="123"/>
      <c r="D197" s="123"/>
      <c r="E197" s="141"/>
    </row>
    <row r="198" spans="1:5" s="121" customFormat="1" ht="20.25">
      <c r="A198" s="122"/>
      <c r="B198" s="122"/>
      <c r="C198" s="123"/>
      <c r="D198" s="123"/>
      <c r="E198" s="141"/>
    </row>
    <row r="199" spans="1:5" s="121" customFormat="1" ht="20.25">
      <c r="A199" s="122"/>
      <c r="B199" s="122"/>
      <c r="C199" s="123"/>
      <c r="D199" s="123"/>
      <c r="E199" s="141"/>
    </row>
    <row r="200" spans="1:5" s="121" customFormat="1" ht="20.25">
      <c r="A200" s="122"/>
      <c r="B200" s="122"/>
      <c r="C200" s="123"/>
      <c r="D200" s="123"/>
      <c r="E200" s="141"/>
    </row>
    <row r="201" spans="1:5" s="121" customFormat="1" ht="20.25">
      <c r="A201" s="122"/>
      <c r="B201" s="122"/>
      <c r="C201" s="123"/>
      <c r="D201" s="123"/>
      <c r="E201" s="141"/>
    </row>
    <row r="202" spans="1:5" s="121" customFormat="1" ht="20.25">
      <c r="A202" s="122"/>
      <c r="B202" s="122"/>
      <c r="C202" s="123"/>
      <c r="D202" s="123"/>
      <c r="E202" s="141"/>
    </row>
    <row r="203" spans="1:5" s="121" customFormat="1" ht="20.25">
      <c r="A203" s="122"/>
      <c r="B203" s="122"/>
      <c r="C203" s="123"/>
      <c r="D203" s="123"/>
      <c r="E203" s="141"/>
    </row>
    <row r="204" spans="1:5" s="121" customFormat="1" ht="20.25">
      <c r="A204" s="122"/>
      <c r="B204" s="122"/>
      <c r="C204" s="123"/>
      <c r="D204" s="123"/>
      <c r="E204" s="141"/>
    </row>
    <row r="205" spans="1:5" s="121" customFormat="1" ht="20.25">
      <c r="A205" s="122"/>
      <c r="B205" s="122"/>
      <c r="C205" s="123"/>
      <c r="D205" s="123"/>
      <c r="E205" s="141"/>
    </row>
    <row r="206" spans="1:5" s="121" customFormat="1" ht="20.25">
      <c r="A206" s="122"/>
      <c r="B206" s="122"/>
      <c r="C206" s="123"/>
      <c r="D206" s="123"/>
      <c r="E206" s="141"/>
    </row>
    <row r="207" spans="1:5" s="121" customFormat="1" ht="20.25">
      <c r="A207" s="122"/>
      <c r="B207" s="122"/>
      <c r="C207" s="123"/>
      <c r="D207" s="123"/>
      <c r="E207" s="141"/>
    </row>
    <row r="208" spans="1:5" s="121" customFormat="1" ht="20.25">
      <c r="A208" s="122"/>
      <c r="B208" s="122"/>
      <c r="C208" s="123"/>
      <c r="D208" s="123"/>
      <c r="E208" s="141"/>
    </row>
    <row r="209" spans="1:5" s="121" customFormat="1" ht="20.25">
      <c r="A209" s="122"/>
      <c r="B209" s="122"/>
      <c r="C209" s="123"/>
      <c r="D209" s="123"/>
      <c r="E209" s="141"/>
    </row>
    <row r="210" spans="1:5" s="121" customFormat="1" ht="20.25">
      <c r="A210" s="122"/>
      <c r="B210" s="122"/>
      <c r="C210" s="123"/>
      <c r="D210" s="123"/>
      <c r="E210" s="141"/>
    </row>
    <row r="211" spans="1:5" s="121" customFormat="1" ht="20.25">
      <c r="A211" s="122"/>
      <c r="B211" s="122"/>
      <c r="C211" s="123"/>
      <c r="D211" s="123"/>
      <c r="E211" s="141"/>
    </row>
    <row r="212" spans="1:5" s="121" customFormat="1" ht="20.25">
      <c r="A212" s="122"/>
      <c r="B212" s="122"/>
      <c r="C212" s="123"/>
      <c r="D212" s="123"/>
      <c r="E212" s="141"/>
    </row>
    <row r="213" spans="1:5" s="121" customFormat="1" ht="20.25">
      <c r="A213" s="122"/>
      <c r="B213" s="122"/>
      <c r="C213" s="123"/>
      <c r="D213" s="123"/>
      <c r="E213" s="141"/>
    </row>
    <row r="214" spans="1:5" s="121" customFormat="1" ht="20.25">
      <c r="A214" s="122"/>
      <c r="B214" s="122"/>
      <c r="C214" s="123"/>
      <c r="D214" s="123"/>
      <c r="E214" s="141"/>
    </row>
    <row r="215" spans="1:5" s="121" customFormat="1" ht="20.25">
      <c r="A215" s="122"/>
      <c r="B215" s="122"/>
      <c r="C215" s="123"/>
      <c r="D215" s="123"/>
      <c r="E215" s="141"/>
    </row>
    <row r="216" spans="1:5" s="121" customFormat="1" ht="20.25">
      <c r="A216" s="122"/>
      <c r="B216" s="122"/>
      <c r="C216" s="123"/>
      <c r="D216" s="123"/>
      <c r="E216" s="141"/>
    </row>
    <row r="217" spans="1:5" s="121" customFormat="1" ht="20.25">
      <c r="A217" s="122"/>
      <c r="B217" s="122"/>
      <c r="C217" s="123"/>
      <c r="D217" s="123"/>
      <c r="E217" s="141"/>
    </row>
    <row r="218" spans="1:5" s="121" customFormat="1" ht="20.25">
      <c r="A218" s="122"/>
      <c r="B218" s="122"/>
      <c r="C218" s="123"/>
      <c r="D218" s="123"/>
      <c r="E218" s="141"/>
    </row>
    <row r="219" spans="1:5" s="121" customFormat="1" ht="20.25">
      <c r="A219" s="122"/>
      <c r="B219" s="122"/>
      <c r="C219" s="123"/>
      <c r="D219" s="123"/>
      <c r="E219" s="141"/>
    </row>
    <row r="220" spans="1:5" s="121" customFormat="1" ht="20.25">
      <c r="A220" s="122"/>
      <c r="B220" s="122"/>
      <c r="C220" s="123"/>
      <c r="D220" s="123"/>
      <c r="E220" s="141"/>
    </row>
    <row r="221" spans="1:5" s="121" customFormat="1" ht="20.25">
      <c r="A221" s="122"/>
      <c r="B221" s="122"/>
      <c r="C221" s="123"/>
      <c r="D221" s="123"/>
      <c r="E221" s="141"/>
    </row>
    <row r="222" spans="1:5" s="121" customFormat="1" ht="20.25">
      <c r="A222" s="122"/>
      <c r="B222" s="122"/>
      <c r="C222" s="123"/>
      <c r="D222" s="123"/>
      <c r="E222" s="141"/>
    </row>
    <row r="223" spans="1:5" s="121" customFormat="1" ht="20.25">
      <c r="A223" s="122"/>
      <c r="B223" s="122"/>
      <c r="C223" s="123"/>
      <c r="D223" s="123"/>
      <c r="E223" s="141"/>
    </row>
    <row r="224" spans="1:5" s="121" customFormat="1" ht="20.25">
      <c r="A224" s="122"/>
      <c r="B224" s="122"/>
      <c r="C224" s="123"/>
      <c r="D224" s="123"/>
      <c r="E224" s="141"/>
    </row>
    <row r="225" spans="1:7" s="121" customFormat="1" ht="20.25">
      <c r="A225" s="122"/>
      <c r="B225" s="122"/>
      <c r="C225" s="123"/>
      <c r="D225" s="123"/>
      <c r="E225" s="141"/>
    </row>
    <row r="226" spans="1:7" s="121" customFormat="1" ht="20.25">
      <c r="A226" s="122"/>
      <c r="B226" s="122"/>
      <c r="C226" s="123"/>
      <c r="D226" s="123"/>
      <c r="E226" s="141"/>
    </row>
    <row r="227" spans="1:7" s="121" customFormat="1" ht="20.25">
      <c r="A227" s="122"/>
      <c r="B227" s="122"/>
      <c r="C227" s="123"/>
      <c r="D227" s="123"/>
      <c r="E227" s="141"/>
    </row>
    <row r="228" spans="1:7" s="121" customFormat="1" ht="20.25">
      <c r="A228" s="122"/>
      <c r="B228" s="122"/>
      <c r="C228" s="123"/>
      <c r="D228" s="123"/>
      <c r="E228" s="141"/>
    </row>
    <row r="229" spans="1:7" s="121" customFormat="1" ht="20.25">
      <c r="A229" s="122"/>
      <c r="B229" s="122"/>
      <c r="C229" s="123"/>
      <c r="D229" s="123"/>
      <c r="E229" s="141"/>
    </row>
    <row r="230" spans="1:7" s="121" customFormat="1" ht="20.25">
      <c r="A230" s="122"/>
      <c r="B230" s="122"/>
      <c r="C230" s="123"/>
      <c r="D230" s="123"/>
      <c r="E230" s="141"/>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4" t="s">
        <v>137</v>
      </c>
    </row>
    <row r="238" spans="1:7" ht="21">
      <c r="A238" s="7"/>
      <c r="B238" s="32" t="s">
        <v>138</v>
      </c>
      <c r="C238" s="32" t="s">
        <v>139</v>
      </c>
      <c r="D238" t="s">
        <v>138</v>
      </c>
      <c r="F238" t="s">
        <v>138</v>
      </c>
      <c r="G238" t="str">
        <f ca="1">IF(NOT(ISERROR(MATCH(F238,_xlfn.ANCHORARRAY(B249),0))),#REF!&amp;"Por favor no seleccionar los criterios de impacto",F238)</f>
        <v>Afectación Económica o presupuestal</v>
      </c>
    </row>
    <row r="239" spans="1:7" ht="21">
      <c r="A239" s="7"/>
      <c r="B239" s="32" t="s">
        <v>138</v>
      </c>
      <c r="C239" s="32" t="s">
        <v>125</v>
      </c>
      <c r="E239" s="134" t="s">
        <v>139</v>
      </c>
    </row>
    <row r="240" spans="1:7" ht="21">
      <c r="A240" s="7"/>
      <c r="B240" s="32" t="s">
        <v>138</v>
      </c>
      <c r="C240" s="32" t="s">
        <v>128</v>
      </c>
      <c r="E240" s="134" t="s">
        <v>125</v>
      </c>
    </row>
    <row r="241" spans="1:5" ht="21">
      <c r="A241" s="7"/>
      <c r="B241" s="32" t="s">
        <v>138</v>
      </c>
      <c r="C241" s="32" t="s">
        <v>131</v>
      </c>
      <c r="E241" s="134" t="s">
        <v>128</v>
      </c>
    </row>
    <row r="242" spans="1:5" ht="21">
      <c r="A242" s="7"/>
      <c r="B242" s="32" t="s">
        <v>138</v>
      </c>
      <c r="C242" s="32" t="s">
        <v>133</v>
      </c>
      <c r="E242" s="134" t="s">
        <v>131</v>
      </c>
    </row>
    <row r="243" spans="1:5" ht="21">
      <c r="A243" s="7"/>
      <c r="B243" s="32" t="s">
        <v>121</v>
      </c>
      <c r="C243" s="32" t="s">
        <v>47</v>
      </c>
      <c r="E243" s="134" t="s">
        <v>133</v>
      </c>
    </row>
    <row r="244" spans="1:5" ht="21">
      <c r="A244" s="7"/>
      <c r="B244" s="32" t="s">
        <v>121</v>
      </c>
      <c r="C244" s="32" t="s">
        <v>126</v>
      </c>
      <c r="D244" t="s">
        <v>121</v>
      </c>
    </row>
    <row r="245" spans="1:5" ht="21">
      <c r="A245" s="7"/>
      <c r="B245" s="32" t="s">
        <v>121</v>
      </c>
      <c r="C245" s="32" t="s">
        <v>129</v>
      </c>
      <c r="E245" s="134" t="s">
        <v>47</v>
      </c>
    </row>
    <row r="246" spans="1:5" ht="21">
      <c r="A246" s="7"/>
      <c r="B246" s="32" t="s">
        <v>121</v>
      </c>
      <c r="C246" s="32" t="s">
        <v>49</v>
      </c>
      <c r="E246" s="134" t="s">
        <v>126</v>
      </c>
    </row>
    <row r="247" spans="1:5" ht="21">
      <c r="A247" s="7"/>
      <c r="B247" s="32" t="s">
        <v>121</v>
      </c>
      <c r="C247" s="32" t="s">
        <v>50</v>
      </c>
      <c r="E247" s="134" t="s">
        <v>129</v>
      </c>
    </row>
    <row r="248" spans="1:5">
      <c r="A248" s="7"/>
      <c r="B248" s="33"/>
      <c r="C248" s="33"/>
      <c r="E248" s="134" t="s">
        <v>49</v>
      </c>
    </row>
    <row r="249" spans="1:5">
      <c r="A249" s="7"/>
      <c r="B249" s="33" t="e" cm="1">
        <f t="array" aca="1" ref="B249:B251" ca="1">_xlfn.UNIQUE(Tabla1[[#All],[Criterios]])</f>
        <v>#NAME?</v>
      </c>
      <c r="C249" s="33"/>
      <c r="E249" s="134" t="s">
        <v>50</v>
      </c>
    </row>
    <row r="250" spans="1:5">
      <c r="A250" s="7"/>
      <c r="B250" s="33" t="e">
        <f ca="1"/>
        <v>#NAME?</v>
      </c>
      <c r="C250" s="33"/>
    </row>
    <row r="251" spans="1:5">
      <c r="B251" s="33" t="e">
        <f ca="1"/>
        <v>#NAME?</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workbookViewId="0">
      <selection activeCell="B1" sqref="B1:F1"/>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54" t="s">
        <v>140</v>
      </c>
      <c r="C1" s="455"/>
      <c r="D1" s="455"/>
      <c r="E1" s="455"/>
      <c r="F1" s="456"/>
    </row>
    <row r="2" spans="2:11" ht="16.5" thickBot="1">
      <c r="B2" s="36"/>
      <c r="C2" s="36"/>
      <c r="D2" s="36"/>
      <c r="E2" s="36"/>
      <c r="F2" s="36"/>
      <c r="I2" s="144"/>
      <c r="J2" s="162" t="s">
        <v>56</v>
      </c>
      <c r="K2" s="162" t="s">
        <v>57</v>
      </c>
    </row>
    <row r="3" spans="2:11" ht="16.5" thickBot="1">
      <c r="B3" s="457" t="s">
        <v>141</v>
      </c>
      <c r="C3" s="458"/>
      <c r="D3" s="458"/>
      <c r="E3" s="37" t="s">
        <v>142</v>
      </c>
      <c r="F3" s="38" t="s">
        <v>143</v>
      </c>
      <c r="I3" s="161" t="s">
        <v>52</v>
      </c>
      <c r="J3" s="150">
        <v>0.5</v>
      </c>
      <c r="K3" s="150">
        <v>0.45</v>
      </c>
    </row>
    <row r="4" spans="2:11" ht="31.5">
      <c r="B4" s="459" t="s">
        <v>144</v>
      </c>
      <c r="C4" s="461" t="s">
        <v>31</v>
      </c>
      <c r="D4" s="39" t="s">
        <v>52</v>
      </c>
      <c r="E4" s="40" t="s">
        <v>145</v>
      </c>
      <c r="F4" s="41">
        <v>0.25</v>
      </c>
      <c r="I4" s="162" t="s">
        <v>53</v>
      </c>
      <c r="J4" s="150">
        <v>0.4</v>
      </c>
      <c r="K4" s="150">
        <v>0.35</v>
      </c>
    </row>
    <row r="5" spans="2:11" ht="47.25">
      <c r="B5" s="460"/>
      <c r="C5" s="462"/>
      <c r="D5" s="42" t="s">
        <v>53</v>
      </c>
      <c r="E5" s="43" t="s">
        <v>146</v>
      </c>
      <c r="F5" s="44">
        <v>0.15</v>
      </c>
      <c r="I5" s="162" t="s">
        <v>54</v>
      </c>
      <c r="J5" s="150">
        <v>0.35</v>
      </c>
      <c r="K5" s="150">
        <v>0.3</v>
      </c>
    </row>
    <row r="6" spans="2:11" ht="47.25">
      <c r="B6" s="460"/>
      <c r="C6" s="462"/>
      <c r="D6" s="42" t="s">
        <v>54</v>
      </c>
      <c r="E6" s="43" t="s">
        <v>147</v>
      </c>
      <c r="F6" s="44">
        <v>0.1</v>
      </c>
    </row>
    <row r="7" spans="2:11" ht="63">
      <c r="B7" s="460"/>
      <c r="C7" s="462" t="s">
        <v>32</v>
      </c>
      <c r="D7" s="42" t="s">
        <v>56</v>
      </c>
      <c r="E7" s="43" t="s">
        <v>148</v>
      </c>
      <c r="F7" s="44">
        <v>0.25</v>
      </c>
      <c r="G7" s="145"/>
    </row>
    <row r="8" spans="2:11" ht="31.5">
      <c r="B8" s="460"/>
      <c r="C8" s="462"/>
      <c r="D8" s="42" t="s">
        <v>57</v>
      </c>
      <c r="E8" s="43" t="s">
        <v>149</v>
      </c>
      <c r="F8" s="44">
        <v>0.2</v>
      </c>
      <c r="G8" s="145"/>
    </row>
    <row r="9" spans="2:11" ht="47.25">
      <c r="B9" s="460" t="s">
        <v>150</v>
      </c>
      <c r="C9" s="462" t="s">
        <v>34</v>
      </c>
      <c r="D9" s="42" t="s">
        <v>59</v>
      </c>
      <c r="E9" s="43" t="s">
        <v>151</v>
      </c>
      <c r="F9" s="45" t="s">
        <v>152</v>
      </c>
    </row>
    <row r="10" spans="2:11" ht="63">
      <c r="B10" s="460"/>
      <c r="C10" s="462"/>
      <c r="D10" s="42" t="s">
        <v>153</v>
      </c>
      <c r="E10" s="43" t="s">
        <v>154</v>
      </c>
      <c r="F10" s="45" t="s">
        <v>152</v>
      </c>
    </row>
    <row r="11" spans="2:11" ht="47.25">
      <c r="B11" s="460"/>
      <c r="C11" s="462" t="s">
        <v>35</v>
      </c>
      <c r="D11" s="42" t="s">
        <v>62</v>
      </c>
      <c r="E11" s="43" t="s">
        <v>155</v>
      </c>
      <c r="F11" s="45" t="s">
        <v>152</v>
      </c>
    </row>
    <row r="12" spans="2:11" ht="47.25">
      <c r="B12" s="460"/>
      <c r="C12" s="462"/>
      <c r="D12" s="42" t="s">
        <v>63</v>
      </c>
      <c r="E12" s="43" t="s">
        <v>156</v>
      </c>
      <c r="F12" s="45" t="s">
        <v>152</v>
      </c>
    </row>
    <row r="13" spans="2:11" ht="31.5">
      <c r="B13" s="460"/>
      <c r="C13" s="462" t="s">
        <v>36</v>
      </c>
      <c r="D13" s="42" t="s">
        <v>65</v>
      </c>
      <c r="E13" s="43" t="s">
        <v>157</v>
      </c>
      <c r="F13" s="45" t="s">
        <v>152</v>
      </c>
    </row>
    <row r="14" spans="2:11" ht="32.25" thickBot="1">
      <c r="B14" s="463"/>
      <c r="C14" s="464"/>
      <c r="D14" s="46" t="s">
        <v>66</v>
      </c>
      <c r="E14" s="47" t="s">
        <v>158</v>
      </c>
      <c r="F14" s="48" t="s">
        <v>152</v>
      </c>
    </row>
    <row r="15" spans="2:11" ht="49.5" customHeight="1">
      <c r="B15" s="453" t="s">
        <v>159</v>
      </c>
      <c r="C15" s="453"/>
      <c r="D15" s="453"/>
      <c r="E15" s="453"/>
      <c r="F15" s="453"/>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8D6EEDB54A3344A8AC93A71F40A74B" ma:contentTypeVersion="14" ma:contentTypeDescription="Crear nuevo documento." ma:contentTypeScope="" ma:versionID="40079528f4b391cb2932e3c01c0bfb2b">
  <xsd:schema xmlns:xsd="http://www.w3.org/2001/XMLSchema" xmlns:xs="http://www.w3.org/2001/XMLSchema" xmlns:p="http://schemas.microsoft.com/office/2006/metadata/properties" xmlns:ns3="640b4be8-5341-4294-b9ce-4c4e9f3c445e" xmlns:ns4="10b1f735-7678-48f1-8e7b-d42fce806f5b" targetNamespace="http://schemas.microsoft.com/office/2006/metadata/properties" ma:root="true" ma:fieldsID="127d125db5453fe7c1970fda54a72b5d" ns3:_="" ns4:_="">
    <xsd:import namespace="640b4be8-5341-4294-b9ce-4c4e9f3c445e"/>
    <xsd:import namespace="10b1f735-7678-48f1-8e7b-d42fce806f5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b4be8-5341-4294-b9ce-4c4e9f3c445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b1f735-7678-48f1-8e7b-d42fce806f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C0339-1A20-488E-936E-FD3149E7F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0b4be8-5341-4294-b9ce-4c4e9f3c445e"/>
    <ds:schemaRef ds:uri="10b1f735-7678-48f1-8e7b-d42fce806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645D4B-732D-41DE-8343-E158A32AAA4F}">
  <ds:schemaRefs>
    <ds:schemaRef ds:uri="http://www.w3.org/XML/1998/namespace"/>
    <ds:schemaRef ds:uri="640b4be8-5341-4294-b9ce-4c4e9f3c445e"/>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10b1f735-7678-48f1-8e7b-d42fce806f5b"/>
  </ds:schemaRefs>
</ds:datastoreItem>
</file>

<file path=customXml/itemProps3.xml><?xml version="1.0" encoding="utf-8"?>
<ds:datastoreItem xmlns:ds="http://schemas.openxmlformats.org/officeDocument/2006/customXml" ds:itemID="{F0C6EE6A-300A-4669-A732-76E954103B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Yasminy Chaparro Puerto</cp:lastModifiedBy>
  <dcterms:created xsi:type="dcterms:W3CDTF">2021-04-16T16:11:31Z</dcterms:created>
  <dcterms:modified xsi:type="dcterms:W3CDTF">2023-01-13T21:22:51Z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7dd68-c1dd-44d2-ba6c-4773849eac9b_Enabled">
    <vt:lpwstr>True</vt:lpwstr>
  </property>
  <property fmtid="{D5CDD505-2E9C-101B-9397-08002B2CF9AE}" pid="3" name="MSIP_Label_08d7dd68-c1dd-44d2-ba6c-4773849eac9b_SiteId">
    <vt:lpwstr>622cba98-80f8-41f3-8df5-8eb99901598b</vt:lpwstr>
  </property>
  <property fmtid="{D5CDD505-2E9C-101B-9397-08002B2CF9AE}" pid="4" name="MSIP_Label_08d7dd68-c1dd-44d2-ba6c-4773849eac9b_Owner">
    <vt:lpwstr>ychaparp@deaj.ramajudicial.gov.co</vt:lpwstr>
  </property>
  <property fmtid="{D5CDD505-2E9C-101B-9397-08002B2CF9AE}" pid="5" name="MSIP_Label_08d7dd68-c1dd-44d2-ba6c-4773849eac9b_SetDate">
    <vt:lpwstr>2021-08-11T19:35:36.7665271Z</vt:lpwstr>
  </property>
  <property fmtid="{D5CDD505-2E9C-101B-9397-08002B2CF9AE}" pid="6" name="MSIP_Label_08d7dd68-c1dd-44d2-ba6c-4773849eac9b_Name">
    <vt:lpwstr>Personal</vt:lpwstr>
  </property>
  <property fmtid="{D5CDD505-2E9C-101B-9397-08002B2CF9AE}" pid="7" name="MSIP_Label_08d7dd68-c1dd-44d2-ba6c-4773849eac9b_Application">
    <vt:lpwstr>Microsoft Azure Information Protection</vt:lpwstr>
  </property>
  <property fmtid="{D5CDD505-2E9C-101B-9397-08002B2CF9AE}" pid="8" name="MSIP_Label_08d7dd68-c1dd-44d2-ba6c-4773849eac9b_ActionId">
    <vt:lpwstr>abd4cd57-aff9-4ffd-a0ff-38cd466aa9dc</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y fmtid="{D5CDD505-2E9C-101B-9397-08002B2CF9AE}" pid="11" name="ContentTypeId">
    <vt:lpwstr>0x010100358D6EEDB54A3344A8AC93A71F40A74B</vt:lpwstr>
  </property>
</Properties>
</file>