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crodriges\Documents\CSJ\Evidencias\2022\Matrices\"/>
    </mc:Choice>
  </mc:AlternateContent>
  <xr:revisionPtr revIDLastSave="0" documentId="13_ncr:1_{4D2E893E-363C-4424-981D-2A58B70BA870}" xr6:coauthVersionLast="36" xr6:coauthVersionMax="36" xr10:uidLastSave="{00000000-0000-0000-0000-000000000000}"/>
  <bookViews>
    <workbookView xWindow="-120" yWindow="-120" windowWidth="29040" windowHeight="15840" firstSheet="1" activeTab="1" xr2:uid="{00000000-000D-0000-FFFF-FFFF00000000}"/>
  </bookViews>
  <sheets>
    <sheet name="Matriz de Riesgos" sheetId="1" state="hidden" r:id="rId1"/>
    <sheet name="Matriz" sheetId="8" r:id="rId2"/>
    <sheet name="Matriz 1" sheetId="4" r:id="rId3"/>
    <sheet name="Calificación del Riesgo" sheetId="3" state="hidden" r:id="rId4"/>
    <sheet name="Matriz O" sheetId="7" r:id="rId5"/>
    <sheet name="Información" sheetId="9"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1" hidden="1">Matriz!$A$7:$BO$29</definedName>
    <definedName name="año">[1]Listas!$K$27:$K$34</definedName>
    <definedName name="_xlnm.Print_Area" localSheetId="1">Matriz!$A$1:$AO$29</definedName>
    <definedName name="blank_map">#REF!</definedName>
    <definedName name="BuiltIn_AutoFilter___3">#REF!</definedName>
    <definedName name="Ciclo_Orden_de_Trabajo_OT">#REF!</definedName>
    <definedName name="Contexto_Externo">'[2]Listas Nuevas'!$A$2:$A$7</definedName>
    <definedName name="Contexto_Interno">'[2]Listas Nuevas'!$B$2:$B$7</definedName>
    <definedName name="Contexto_Proceso">'[2]Listas Nuevas'!$C$2:$C$8</definedName>
    <definedName name="Control_Existente">[1]Listas!$F$3:$F$5</definedName>
    <definedName name="corte">[1]Listas!$K$23:$K$26</definedName>
    <definedName name="DEPENDENCIAS">[1]Listas!$N$30:$N$71</definedName>
    <definedName name="desplcorplist">'[3]Listados Focus Estrategicos'!$B$49:$F$56</definedName>
    <definedName name="e_IMPACTO">[4]Escala!$E$4:$E$8</definedName>
    <definedName name="e_PROBABILIDAD">[4]Escala!$C$4:$C$8</definedName>
    <definedName name="EVALUACION">'Matriz 1'!$B$17:$G$21</definedName>
    <definedName name="Evento">[5]Scale!$A$9:$A$10</definedName>
    <definedName name="Example">#REF!</definedName>
    <definedName name="EXTERNO">[1]Listas!$J$4:$J$10</definedName>
    <definedName name="factor">[1]Listas!$J$3:$K$3</definedName>
    <definedName name="footnote">#REF!</definedName>
    <definedName name="FRECUENCIA">[1]Listas!$A$12:$A$16</definedName>
    <definedName name="Home11">#REF!</definedName>
    <definedName name="Home12">#REF!</definedName>
    <definedName name="Home7">#REF!</definedName>
    <definedName name="Instructions">#REF!</definedName>
    <definedName name="INTERNO">[1]Listas!$K$4:$K$10</definedName>
    <definedName name="ListFocusCorp">'[3]Listados Focus Estrategicos'!$B$49:$F$49</definedName>
    <definedName name="Matriz">'Matriz 1'!$A$56:$G$68</definedName>
    <definedName name="Measurement_Basics">#REF!</definedName>
    <definedName name="MEDIDAS">'Matriz 1'!$B$27:$G$31</definedName>
    <definedName name="Nivel_de_indicador">[6]Listas!$B$3:$B$5</definedName>
    <definedName name="No_aplica">[1]Listas!#REF!</definedName>
    <definedName name="OP">'Matriz O'!$C$21:$H$25</definedName>
    <definedName name="OPOR">'Matriz 1'!$B$43:$E$45</definedName>
    <definedName name="OPOREVAL">'Matriz 1'!$B$43:$E$45</definedName>
    <definedName name="Período">[6]Listas!$H$3:$H$6</definedName>
    <definedName name="PRIO">'Matriz O'!$C$30:$H$34</definedName>
    <definedName name="PRIORIZACION">'Matriz 1'!$B$50:$E$52</definedName>
    <definedName name="Probabilidad">[1]Listas!$C$12:$C$16</definedName>
    <definedName name="Procesos">[1]Listas!$N$2:$N$23</definedName>
    <definedName name="Requiere_acción">[6]Listas!$J$3:$J$4</definedName>
    <definedName name="requisicion">#REF!</definedName>
    <definedName name="Tipo_de_acción">[6]Listas!$L$3:$L$5</definedName>
    <definedName name="Tipo_de_Indicador">[6]Listas!$D$3:$D$5</definedName>
    <definedName name="Tipo_de_Riesgo">[1]Listas!$R$3:$Y$3</definedName>
    <definedName name="TipoR">'[4]Tablas de Valoracion'!$B$3:$J$3</definedName>
    <definedName name="VALOR">[7]Identificación!#REF!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8" l="1"/>
  <c r="J26" i="8"/>
  <c r="I26" i="8"/>
  <c r="AB17" i="8" l="1"/>
  <c r="AA17" i="8"/>
  <c r="Z17" i="8"/>
  <c r="V17" i="8"/>
  <c r="W17" i="8" s="1"/>
  <c r="K17" i="8"/>
  <c r="J17" i="8"/>
  <c r="I17" i="8"/>
  <c r="AB13" i="8"/>
  <c r="AA13" i="8"/>
  <c r="Z13" i="8"/>
  <c r="V13" i="8"/>
  <c r="W13" i="8" s="1"/>
  <c r="K13" i="8"/>
  <c r="J13" i="8"/>
  <c r="I13" i="8"/>
  <c r="AA25" i="8" l="1"/>
  <c r="AB25" i="8"/>
  <c r="V25" i="8"/>
  <c r="W25" i="8" s="1"/>
  <c r="J25" i="8"/>
  <c r="K25" i="8"/>
  <c r="I25" i="8"/>
  <c r="V24" i="8" l="1"/>
  <c r="W24" i="8" s="1"/>
  <c r="K24" i="8"/>
  <c r="J24" i="8"/>
  <c r="I24" i="8"/>
  <c r="V22" i="8"/>
  <c r="W22" i="8" s="1"/>
  <c r="AA21" i="8"/>
  <c r="AB21" i="8"/>
  <c r="AA20" i="8"/>
  <c r="AB20" i="8"/>
  <c r="Z20" i="8"/>
  <c r="AA19" i="8"/>
  <c r="AB19" i="8"/>
  <c r="Z19" i="8"/>
  <c r="AA18" i="8"/>
  <c r="AB18" i="8"/>
  <c r="Z18" i="8"/>
  <c r="AA16" i="8" l="1"/>
  <c r="AB16" i="8"/>
  <c r="Z16" i="8"/>
  <c r="AA15" i="8"/>
  <c r="AB15" i="8"/>
  <c r="V15" i="8"/>
  <c r="W15" i="8" s="1"/>
  <c r="V16" i="8"/>
  <c r="W16" i="8" s="1"/>
  <c r="V18" i="8"/>
  <c r="W18" i="8" s="1"/>
  <c r="V19" i="8"/>
  <c r="W19" i="8" s="1"/>
  <c r="V20" i="8"/>
  <c r="W20" i="8" s="1"/>
  <c r="V21" i="8"/>
  <c r="W21" i="8" s="1"/>
  <c r="V23" i="8"/>
  <c r="W23" i="8" s="1"/>
  <c r="Z15" i="8"/>
  <c r="I14" i="8" l="1"/>
  <c r="J14" i="8"/>
  <c r="K14" i="8"/>
  <c r="I15" i="8"/>
  <c r="J15" i="8"/>
  <c r="K15" i="8"/>
  <c r="I16" i="8"/>
  <c r="J16" i="8"/>
  <c r="K16" i="8"/>
  <c r="I18" i="8"/>
  <c r="J18" i="8"/>
  <c r="K18" i="8"/>
  <c r="I19" i="8"/>
  <c r="J19" i="8"/>
  <c r="K19" i="8"/>
  <c r="I20" i="8"/>
  <c r="J20" i="8"/>
  <c r="K20" i="8"/>
  <c r="I21" i="8"/>
  <c r="J21" i="8"/>
  <c r="K21" i="8"/>
  <c r="I22" i="8"/>
  <c r="J22" i="8"/>
  <c r="K22" i="8"/>
  <c r="I23" i="8"/>
  <c r="J23" i="8"/>
  <c r="K23" i="8"/>
  <c r="AB12" i="8"/>
  <c r="AA12" i="8"/>
  <c r="Z12" i="8"/>
  <c r="V12" i="8"/>
  <c r="W12" i="8" s="1"/>
  <c r="K12" i="8"/>
  <c r="J12" i="8"/>
  <c r="I12" i="8"/>
  <c r="AB10" i="8" l="1"/>
  <c r="AA10" i="8"/>
  <c r="Z10" i="8"/>
  <c r="V10" i="8"/>
  <c r="W10" i="8" s="1"/>
  <c r="K10" i="8"/>
  <c r="J10" i="8"/>
  <c r="I10" i="8"/>
  <c r="AB8" i="8"/>
  <c r="AA8" i="8"/>
  <c r="Z8" i="8"/>
  <c r="V8" i="8"/>
  <c r="W8" i="8" s="1"/>
  <c r="V9" i="8" l="1"/>
  <c r="W9" i="8" s="1"/>
  <c r="V11" i="8"/>
  <c r="W11" i="8" s="1"/>
  <c r="V14" i="8"/>
  <c r="W14" i="8" s="1"/>
  <c r="AB9" i="8" l="1"/>
  <c r="Z9" i="8"/>
  <c r="AA9" i="8"/>
  <c r="K9" i="8" l="1"/>
  <c r="I8" i="8"/>
  <c r="J8" i="8"/>
  <c r="I9" i="8"/>
  <c r="J9" i="8"/>
  <c r="AB14" i="8" l="1"/>
  <c r="AA14" i="8"/>
  <c r="Z14" i="8"/>
  <c r="AB11" i="8"/>
  <c r="AA11" i="8"/>
  <c r="Z11" i="8"/>
  <c r="K8" i="8"/>
  <c r="J11" i="8"/>
  <c r="K11" i="8"/>
  <c r="I11" i="8" l="1"/>
  <c r="I27" i="8" l="1"/>
  <c r="V6" i="1" l="1"/>
  <c r="V7" i="1"/>
  <c r="V8" i="1"/>
  <c r="V9" i="1"/>
  <c r="V10" i="1"/>
  <c r="V11" i="1"/>
  <c r="V12" i="1"/>
  <c r="V14" i="1"/>
  <c r="V15" i="1"/>
  <c r="V16" i="1"/>
  <c r="V17" i="1"/>
  <c r="V18" i="1"/>
  <c r="V19" i="1"/>
  <c r="V20" i="1"/>
  <c r="V21" i="1"/>
  <c r="V22" i="1"/>
  <c r="V23" i="1"/>
  <c r="V24" i="1"/>
  <c r="V25" i="1"/>
  <c r="V27" i="1"/>
  <c r="V28" i="1"/>
  <c r="V29" i="1"/>
  <c r="V30" i="1"/>
  <c r="V31" i="1"/>
  <c r="V32" i="1"/>
  <c r="V33" i="1"/>
  <c r="V34" i="1"/>
  <c r="V35" i="1"/>
  <c r="V36" i="1"/>
  <c r="V37" i="1"/>
  <c r="V38" i="1"/>
  <c r="V39" i="1"/>
  <c r="V40" i="1"/>
  <c r="V42" i="1"/>
  <c r="V43" i="1"/>
  <c r="V44" i="1"/>
  <c r="V45" i="1"/>
  <c r="V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Aida Paola Guevara Morales</author>
    <author>JUAN PIÑEROS</author>
  </authors>
  <commentList>
    <comment ref="A7" authorId="0" shapeId="0" xr:uid="{00000000-0006-0000-0100-000001000000}">
      <text>
        <r>
          <rPr>
            <b/>
            <sz val="9"/>
            <color indexed="81"/>
            <rFont val="Tahoma"/>
            <family val="2"/>
          </rPr>
          <t>Pc:</t>
        </r>
        <r>
          <rPr>
            <sz val="9"/>
            <color indexed="81"/>
            <rFont val="Tahoma"/>
            <family val="2"/>
          </rPr>
          <t xml:space="preserve">
Oportunidad
Riesgo</t>
        </r>
      </text>
    </comment>
    <comment ref="C7" authorId="1" shapeId="0" xr:uid="{00000000-0006-0000-0100-000002000000}">
      <text>
        <r>
          <rPr>
            <sz val="9"/>
            <color indexed="81"/>
            <rFont val="Tahoma"/>
            <family val="2"/>
          </rPr>
          <t xml:space="preserve">
Para facilitar la consolidación
</t>
        </r>
      </text>
    </comment>
    <comment ref="G7" authorId="2" shapeId="0" xr:uid="{00000000-0006-0000-0100-000003000000}">
      <text>
        <r>
          <rPr>
            <sz val="9"/>
            <color indexed="81"/>
            <rFont val="Tahoma"/>
            <family val="2"/>
          </rPr>
          <t xml:space="preserve">1 Raro 
2 Improbable 
3 Posible
4 Probable
5 Casi seguro
</t>
        </r>
      </text>
    </comment>
    <comment ref="H7" authorId="0" shapeId="0" xr:uid="{00000000-0006-0000-0100-000004000000}">
      <text>
        <r>
          <rPr>
            <b/>
            <sz val="9"/>
            <color indexed="81"/>
            <rFont val="Tahoma"/>
            <family val="2"/>
          </rPr>
          <t>Pc: Riesgos  / Oport</t>
        </r>
        <r>
          <rPr>
            <sz val="9"/>
            <color indexed="81"/>
            <rFont val="Tahoma"/>
            <family val="2"/>
          </rPr>
          <t xml:space="preserve">
1 Insignificante 
2 Menor 
3 Moderado
4 Mayor
5 Catastrófico / Alto
</t>
        </r>
        <r>
          <rPr>
            <b/>
            <sz val="9"/>
            <color indexed="81"/>
            <rFont val="Tahoma"/>
            <family val="2"/>
          </rPr>
          <t xml:space="preserve">
</t>
        </r>
      </text>
    </comment>
    <comment ref="M7" authorId="0" shapeId="0" xr:uid="{00000000-0006-0000-0100-000005000000}">
      <text>
        <r>
          <rPr>
            <b/>
            <sz val="9"/>
            <color indexed="81"/>
            <rFont val="Tahoma"/>
            <family val="2"/>
          </rPr>
          <t>Pc:</t>
        </r>
        <r>
          <rPr>
            <sz val="9"/>
            <color indexed="81"/>
            <rFont val="Tahoma"/>
            <family val="2"/>
          </rPr>
          <t xml:space="preserve">
Naturaleza del control </t>
        </r>
      </text>
    </comment>
    <comment ref="O7" authorId="1" shapeId="0" xr:uid="{00000000-0006-0000-0100-000006000000}">
      <text>
        <r>
          <rPr>
            <sz val="9"/>
            <color indexed="81"/>
            <rFont val="Tahoma"/>
            <family val="2"/>
          </rPr>
          <t xml:space="preserve">
Es quien debe reportar el moniotreo del riesgo</t>
        </r>
      </text>
    </comment>
    <comment ref="P7" authorId="0" shapeId="0" xr:uid="{00000000-0006-0000-0100-000007000000}">
      <text>
        <r>
          <rPr>
            <b/>
            <sz val="9"/>
            <color indexed="81"/>
            <rFont val="Tahoma"/>
            <family val="2"/>
          </rPr>
          <t>Pc:</t>
        </r>
        <r>
          <rPr>
            <sz val="9"/>
            <color indexed="81"/>
            <rFont val="Tahoma"/>
            <family val="2"/>
          </rPr>
          <t xml:space="preserve">
Formato o registro establecido 
</t>
        </r>
      </text>
    </comment>
    <comment ref="X7" authorId="2" shapeId="0" xr:uid="{00000000-0006-0000-0100-000008000000}">
      <text>
        <r>
          <rPr>
            <sz val="9"/>
            <color indexed="81"/>
            <rFont val="Tahoma"/>
            <family val="2"/>
          </rPr>
          <t xml:space="preserve">1 Raro 
2 Improbable 
3 Posible
4 Probable
5 Casi seguro
</t>
        </r>
      </text>
    </comment>
    <comment ref="Y7" authorId="0" shapeId="0" xr:uid="{00000000-0006-0000-0100-000009000000}">
      <text>
        <r>
          <rPr>
            <b/>
            <sz val="9"/>
            <color indexed="81"/>
            <rFont val="Tahoma"/>
            <family val="2"/>
          </rPr>
          <t>Pc: Riesgos  / Oport</t>
        </r>
        <r>
          <rPr>
            <sz val="9"/>
            <color indexed="81"/>
            <rFont val="Tahoma"/>
            <family val="2"/>
          </rPr>
          <t xml:space="preserve">
1 Insignificante 
2 Menor 
3 Moderado
4 Mayor
5 Catastrófico / Alto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PIÑEROS</author>
  </authors>
  <commentList>
    <comment ref="AK1" authorId="0" shapeId="0" xr:uid="{00000000-0006-0000-0500-000001000000}">
      <text>
        <r>
          <rPr>
            <sz val="9"/>
            <color indexed="81"/>
            <rFont val="Tahoma"/>
            <family val="2"/>
          </rPr>
          <t xml:space="preserve">1 Raro 
2 Improbable 
3 Posible
4 Probable
5 Casi seguro 
</t>
        </r>
        <r>
          <rPr>
            <b/>
            <sz val="9"/>
            <color indexed="81"/>
            <rFont val="Tahoma"/>
            <family val="2"/>
          </rPr>
          <t>Oportunidad</t>
        </r>
        <r>
          <rPr>
            <sz val="9"/>
            <color indexed="81"/>
            <rFont val="Tahoma"/>
            <family val="2"/>
          </rPr>
          <t xml:space="preserve">
3 Elevada
2 Moderada 
1 Baja
</t>
        </r>
      </text>
    </comment>
    <comment ref="AQ1" authorId="0" shapeId="0" xr:uid="{00000000-0006-0000-0500-000002000000}">
      <text>
        <r>
          <rPr>
            <sz val="9"/>
            <color indexed="81"/>
            <rFont val="Tahoma"/>
            <family val="2"/>
          </rPr>
          <t xml:space="preserve">1 Raro 
2 Improbable 
3 Posible
4 Probable
5 Casi seguro 
</t>
        </r>
        <r>
          <rPr>
            <b/>
            <sz val="9"/>
            <color indexed="81"/>
            <rFont val="Tahoma"/>
            <family val="2"/>
          </rPr>
          <t>Oportunidad</t>
        </r>
        <r>
          <rPr>
            <sz val="9"/>
            <color indexed="81"/>
            <rFont val="Tahoma"/>
            <family val="2"/>
          </rPr>
          <t xml:space="preserve">
3 Elevada
2 Moderada 
1 Baja
</t>
        </r>
      </text>
    </comment>
  </commentList>
</comments>
</file>

<file path=xl/sharedStrings.xml><?xml version="1.0" encoding="utf-8"?>
<sst xmlns="http://schemas.openxmlformats.org/spreadsheetml/2006/main" count="1605" uniqueCount="515">
  <si>
    <t>PROCESO</t>
  </si>
  <si>
    <t>Aspectos/peligros ambientales</t>
  </si>
  <si>
    <t>Debido al</t>
  </si>
  <si>
    <t xml:space="preserve">Puede ocurrir </t>
  </si>
  <si>
    <t xml:space="preserve">Efecto/Consecuencia </t>
  </si>
  <si>
    <t>Clasificación del riesgo</t>
  </si>
  <si>
    <t>Calificación</t>
  </si>
  <si>
    <t>Tipo de Impacto</t>
  </si>
  <si>
    <t>Evaluación</t>
  </si>
  <si>
    <t>Medidas de respuesta</t>
  </si>
  <si>
    <t>Controles</t>
  </si>
  <si>
    <t>Tipo de Control</t>
  </si>
  <si>
    <r>
      <t xml:space="preserve">Puntaje
</t>
    </r>
    <r>
      <rPr>
        <sz val="11"/>
        <color theme="1"/>
        <rFont val="Arial"/>
        <family val="2"/>
      </rPr>
      <t>Manejo de la herramienta</t>
    </r>
  </si>
  <si>
    <r>
      <t xml:space="preserve">Puntaje
</t>
    </r>
    <r>
      <rPr>
        <sz val="11"/>
        <color theme="1"/>
        <rFont val="Arial"/>
        <family val="2"/>
      </rPr>
      <t>Herramienta para ejercer el control</t>
    </r>
  </si>
  <si>
    <r>
      <t xml:space="preserve">Puntaje
</t>
    </r>
    <r>
      <rPr>
        <sz val="11"/>
        <color theme="1"/>
        <rFont val="Arial"/>
        <family val="2"/>
      </rPr>
      <t>Efectividad</t>
    </r>
  </si>
  <si>
    <r>
      <t xml:space="preserve">Puntaje
</t>
    </r>
    <r>
      <rPr>
        <sz val="11"/>
        <color theme="1"/>
        <rFont val="Arial"/>
        <family val="2"/>
      </rPr>
      <t>Responsables</t>
    </r>
  </si>
  <si>
    <r>
      <t xml:space="preserve">Puntaje
</t>
    </r>
    <r>
      <rPr>
        <sz val="11"/>
        <color theme="1"/>
        <rFont val="Arial"/>
        <family val="2"/>
      </rPr>
      <t>Frecuencia</t>
    </r>
  </si>
  <si>
    <t>Puntaje Final</t>
  </si>
  <si>
    <t>Nueva Evaluación</t>
  </si>
  <si>
    <t xml:space="preserve">Opción de tratamiento </t>
  </si>
  <si>
    <t>Acciones</t>
  </si>
  <si>
    <t>Indicador</t>
  </si>
  <si>
    <t>Causas</t>
  </si>
  <si>
    <t>Riesgo (incidentes potenciales)</t>
  </si>
  <si>
    <t>Receptor/Ambiente circundante</t>
  </si>
  <si>
    <t xml:space="preserve">Impactos Ambientales </t>
  </si>
  <si>
    <t>Probabilidad</t>
  </si>
  <si>
    <t>Impacto</t>
  </si>
  <si>
    <t>Probabilidad/Impacto</t>
  </si>
  <si>
    <t>Consecuencias potenciales</t>
  </si>
  <si>
    <t xml:space="preserve">Estratégicos </t>
  </si>
  <si>
    <t xml:space="preserve">Misionales </t>
  </si>
  <si>
    <t xml:space="preserve">Apoyo </t>
  </si>
  <si>
    <t>NIVELES DEL PROCESO</t>
  </si>
  <si>
    <t>No cumplir con los Objetivos y Lineamientos propuestos</t>
  </si>
  <si>
    <t>Incumplimiento del Acuerdo PSAA14-10160</t>
  </si>
  <si>
    <t>Contaminación de recursos naturales, Aumento de consumo de recursos naturales</t>
  </si>
  <si>
    <t>Riesgo de cumplimiento
Riesgo de imagén 
Riesgo operativo</t>
  </si>
  <si>
    <t xml:space="preserve">Ambiental </t>
  </si>
  <si>
    <t>M: Zona de Riesgo Moderada</t>
  </si>
  <si>
    <t>Asumir riesgo; reducir riesgo</t>
  </si>
  <si>
    <t>Lineamientos de Gestión Ambiental; Capacitación y sensibilización en gestión ambiental</t>
  </si>
  <si>
    <t xml:space="preserve">B: Zona de riesgo baja </t>
  </si>
  <si>
    <t>Asumir el riesgo</t>
  </si>
  <si>
    <t>Cumplir los objetivos ambiental del Acuerdo PSAA14-10160</t>
  </si>
  <si>
    <t>Indicador de efectividad</t>
  </si>
  <si>
    <t xml:space="preserve">• Generación de residuos sólidos
•Generación de residuos sólidos peligrosos
•Consumo de agua
•Consumo de energía
•Emisiones atmosféricas
•Consumo de papel </t>
  </si>
  <si>
    <t>• Riesgo de cumplimiento
• Riesgo de imagen 
• Riesgo operativo</t>
  </si>
  <si>
    <t xml:space="preserve">Planeación Estratégica, Gestión para la Integración de Listas de Altas Cortes, Comunicación Institucional, Mejoramiento del Sistema Integrado de Gestión y Control de la Calidad </t>
  </si>
  <si>
    <t>Consumo de papel y elementos de oficina</t>
  </si>
  <si>
    <t>Consumo de alimentos, bebidas, limpieza de oficinas y unidades sanitarias.</t>
  </si>
  <si>
    <t>Sistemas ahorradores en batería sanitarias</t>
  </si>
  <si>
    <t xml:space="preserve">Iluminación y sistemas ahorradores de energía. </t>
  </si>
  <si>
    <t xml:space="preserve">Recurso consumido para el funcionamiento de los computadores y periféricos, así como iluminación de las oficinas y otros. </t>
  </si>
  <si>
    <t>uso en limpieza y desinfección de oficinas y áreas comunes, uso en consumo humano y sanitarios</t>
  </si>
  <si>
    <t xml:space="preserve">Generados por el uso de materiales y equipos que contienen sustancias químicas. </t>
  </si>
  <si>
    <t>Uso de aparatos electrónicos, electricos, luminarias, toneres.</t>
  </si>
  <si>
    <t>Zona de ubicación de la sede, debido a las lluvias</t>
  </si>
  <si>
    <t>Inadecuada manipulación de sustancias químicas.</t>
  </si>
  <si>
    <t xml:space="preserve">Inadecuada separación </t>
  </si>
  <si>
    <t xml:space="preserve">Contaminación de material potencialmente aprovechable en otros procesos productivos. </t>
  </si>
  <si>
    <t>Recurso suelo</t>
  </si>
  <si>
    <t>Contaminación del suelo</t>
  </si>
  <si>
    <t>Ambiental (contaminación del suelo)</t>
  </si>
  <si>
    <t xml:space="preserve">Zona A: Alta </t>
  </si>
  <si>
    <t>Reducir el riesgo. Evitar, compartir o
transferir</t>
  </si>
  <si>
    <t>Lineamiento de manejo de residuos no peligrosos.</t>
  </si>
  <si>
    <t>B: Zona de Riesgo Baja: Asumir el Riesgo</t>
  </si>
  <si>
    <t xml:space="preserve">Realizar capacitaciones de separación en la fuente de residuos sólidos no peligrosos a cada uno de los servidores judiciales y funcionarios. </t>
  </si>
  <si>
    <t>Zona B. Zona de riesgo Baja</t>
  </si>
  <si>
    <t>Asumir el riesgo.</t>
  </si>
  <si>
    <t>Inadecuado operación</t>
  </si>
  <si>
    <t>Aumento de consumo del recurso hidríco</t>
  </si>
  <si>
    <t>Recurso Hidríco</t>
  </si>
  <si>
    <t>Contaminación del agua</t>
  </si>
  <si>
    <t>Ambiental (Agotamiento de recursos naturales).</t>
  </si>
  <si>
    <t xml:space="preserve">Lineamiento de Ahorro y uso adecuado del recurso Hidríco. </t>
  </si>
  <si>
    <t xml:space="preserve">Realizar capacitaciones de en el uso y ahorro del recurso hidríco a cada uno de los servidores judiciales y funcionarios. </t>
  </si>
  <si>
    <t>Aumento de consumo del recurso energético</t>
  </si>
  <si>
    <t xml:space="preserve">Recurso energético </t>
  </si>
  <si>
    <t>Agotamiento del recurso energético</t>
  </si>
  <si>
    <t xml:space="preserve">Lineamiento de Ahorro y uso adecuado del recurso energético. </t>
  </si>
  <si>
    <t xml:space="preserve">Realizar capacitaciones de en el uso y ahorro del recurso energético a cada uno de los servidores judiciales y funcionarios. </t>
  </si>
  <si>
    <t>Desperdicio del recurso energético</t>
  </si>
  <si>
    <t>Inadecuada operación</t>
  </si>
  <si>
    <t>Intoxicación por inhalación de sustancias tóxicas</t>
  </si>
  <si>
    <t>Afectación a la salud humana</t>
  </si>
  <si>
    <t>Personas/emisiones atmosfericas</t>
  </si>
  <si>
    <t>Contaminación del aire</t>
  </si>
  <si>
    <t>Ambiental (contaminación del suelo y contaminación del aire)</t>
  </si>
  <si>
    <t xml:space="preserve">Procedimiento de trabajo seguro por parte del contratista. </t>
  </si>
  <si>
    <t xml:space="preserve">Incluir en las clausulas de los contratos, capacitación de manejo de sustanciasquimicas. </t>
  </si>
  <si>
    <t>Contaminación del recurso suelo</t>
  </si>
  <si>
    <t>Lineamiento de manejo de residuos  peligrosos.</t>
  </si>
  <si>
    <t>Inundación de sedes</t>
  </si>
  <si>
    <t xml:space="preserve">Contaminación del recurso Hidríco </t>
  </si>
  <si>
    <t>Recurso Hidrico</t>
  </si>
  <si>
    <t>Plan de contiengencias y emergencias</t>
  </si>
  <si>
    <t>Realizar capacitación a brigadistas en manejo de contingencias relacionadas.</t>
  </si>
  <si>
    <t>Daños en salud humana e infraestructura</t>
  </si>
  <si>
    <t>Contaminación de recurso aire</t>
  </si>
  <si>
    <t>Recurso Aire</t>
  </si>
  <si>
    <t>Emisión gases</t>
  </si>
  <si>
    <t>Contaminación ambiental (emisión de gases)</t>
  </si>
  <si>
    <t>Dañosen salud humana y al ambiente</t>
  </si>
  <si>
    <t>No difundir la información de la gestión ambiental de la Rama Judicial.</t>
  </si>
  <si>
    <t xml:space="preserve">• Riesgo de cumplimiento
• Riesgo de imagen 
</t>
  </si>
  <si>
    <t xml:space="preserve">Modernización de la Gestión Judicial, Reordenamiento Judicial, Mejoramiento de la Infraestructura Física, Administración de la Carrera Judicial, Gestión de la Formación Judicial, Gestión de la Información Judicial, Registro y Control de Abogados y Auxiliares de la Justicia , </t>
  </si>
  <si>
    <t>Formación inadecuada en Gestión Ambiental a servidores judiciales.</t>
  </si>
  <si>
    <t>Incumplimiento de la normatividad relacionada con obras civiles</t>
  </si>
  <si>
    <t xml:space="preserve">Insuficiencia de contenido técnico para la sensibilización </t>
  </si>
  <si>
    <t>Uso inadecuado de recursos naturales.</t>
  </si>
  <si>
    <t>Contaminación de rercursos naturales</t>
  </si>
  <si>
    <t>recursos naturales</t>
  </si>
  <si>
    <t>Contaminación de los recursos naturales</t>
  </si>
  <si>
    <t>Contaminación ambiental</t>
  </si>
  <si>
    <t xml:space="preserve">Plan de formación de servidores judiciales en el componente ambiental </t>
  </si>
  <si>
    <t># de servidores capacitados/# de servidores en la sede</t>
  </si>
  <si>
    <t>Incumplimiento por parte del contratista e interventor de las obligaciones contractuales</t>
  </si>
  <si>
    <t xml:space="preserve">Incumplimiento de la normatividad ambiental </t>
  </si>
  <si>
    <t>Cumplir los objetivos ambiental del Acuerdo PSAA14-10160 y Lineamientos de Gestión Ambiental</t>
  </si>
  <si>
    <t xml:space="preserve">Gestión Documental, Gestión Humana,  Gestión de Seguridad y Salud Ocupacional , Gestión Tecnológica, Administración de la Seguridad , Gestión de Información Estadística, Auditoría Interna , Adquisición Bienes y Servicios, Gestión Financiera y Presupuestal, Asistencia Legal </t>
  </si>
  <si>
    <t>Incumplimiento de la normatividad relacionada con contratos de adquisición bienes y servicios</t>
  </si>
  <si>
    <t>Rama Judicial
Consejo Superior de la Judicatura
Matriz de Evaluación de Riesgos</t>
  </si>
  <si>
    <t>PROBABILIDAD DE OCURRENCIA</t>
  </si>
  <si>
    <t>DESCRIPCIÓN</t>
  </si>
  <si>
    <t>1 Insignificante</t>
  </si>
  <si>
    <t>2 Menor</t>
  </si>
  <si>
    <t>3 Moderado</t>
  </si>
  <si>
    <t>4  Mayor</t>
  </si>
  <si>
    <t>5 Catastrófico</t>
  </si>
  <si>
    <t>FRECUENCIA</t>
  </si>
  <si>
    <t>1 Raro</t>
  </si>
  <si>
    <t>No se ha presentado en los últimos 5 años.</t>
  </si>
  <si>
    <t>2 Improbable</t>
  </si>
  <si>
    <t>El evento puede ocurrir en algún momento</t>
  </si>
  <si>
    <t>Al menos de 1 vez en los últimos 5 años.</t>
  </si>
  <si>
    <t>3 Posible</t>
  </si>
  <si>
    <t>Al menos de 1 vez en los últimos 2 años.</t>
  </si>
  <si>
    <t>4 Probable</t>
  </si>
  <si>
    <t>Al menos de 1 vez en el último año.</t>
  </si>
  <si>
    <t>5 Casi Seguro</t>
  </si>
  <si>
    <t>Más de 1 vez al año.</t>
  </si>
  <si>
    <t>IMPACTO</t>
  </si>
  <si>
    <t>PROBABILIDAD</t>
  </si>
  <si>
    <t xml:space="preserve">Partes Interesadas </t>
  </si>
  <si>
    <t>INSIGNIFICANTE (1)</t>
  </si>
  <si>
    <t>MENOR (2)</t>
  </si>
  <si>
    <t>MODERADO (3)</t>
  </si>
  <si>
    <t>MAYOR (4)</t>
  </si>
  <si>
    <t>CATASTROFICO (5)</t>
  </si>
  <si>
    <t>Zona de Riesgo Baja</t>
  </si>
  <si>
    <t>Zona de Riesgo Moderada</t>
  </si>
  <si>
    <t>Zona de Riesgo Alta</t>
  </si>
  <si>
    <t>Zona de Riesgo Extrema</t>
  </si>
  <si>
    <t>E (raro)</t>
  </si>
  <si>
    <t>D (improbable)</t>
  </si>
  <si>
    <t>C (moderado)</t>
  </si>
  <si>
    <t>B (probable)</t>
  </si>
  <si>
    <t>A (casi certeza)</t>
  </si>
  <si>
    <t>Asumir riesgo</t>
  </si>
  <si>
    <t>Asumir riesgo
Reducir Riesgo</t>
  </si>
  <si>
    <t>Reducir el riesgo, evitar el riesgo. Compartir o transferir</t>
  </si>
  <si>
    <t>Evitar el riesgo, Reducir el riesgo, compartir o transferir</t>
  </si>
  <si>
    <t xml:space="preserve">Fuente </t>
  </si>
  <si>
    <t xml:space="preserve">Causa </t>
  </si>
  <si>
    <t xml:space="preserve">Efecto </t>
  </si>
  <si>
    <t xml:space="preserve">Requisitos Legales </t>
  </si>
  <si>
    <t xml:space="preserve">Moderada </t>
  </si>
  <si>
    <t xml:space="preserve">Baja </t>
  </si>
  <si>
    <t>FACTIBILIDAD</t>
  </si>
  <si>
    <t>Bajo 1</t>
  </si>
  <si>
    <t>Moderado 2</t>
  </si>
  <si>
    <t>Alto 3</t>
  </si>
  <si>
    <t>OPORTUNIDADES</t>
  </si>
  <si>
    <t>Responsable</t>
  </si>
  <si>
    <t>TIPO</t>
  </si>
  <si>
    <t>Descripción del 
Riesgo/ Oportunidad</t>
  </si>
  <si>
    <t xml:space="preserve">Tipo de Control </t>
  </si>
  <si>
    <t>Preventivo</t>
  </si>
  <si>
    <t>SI</t>
  </si>
  <si>
    <t>¿La frecuencia de ejecución del control  es adecuada?</t>
  </si>
  <si>
    <t>¿Se cuenta con evidencias de la ejecución y seguimiento del control?</t>
  </si>
  <si>
    <t>¿En el tiempo de implementación el control  ha demostrado ser efectivo?</t>
  </si>
  <si>
    <t>PONDERACIÓN</t>
  </si>
  <si>
    <t>CRITERIOS</t>
  </si>
  <si>
    <t xml:space="preserve">Fecha </t>
  </si>
  <si>
    <t>Responsable del Reporte</t>
  </si>
  <si>
    <t>Se espera que el evento ocurra en la mayoría de las circunstancias</t>
  </si>
  <si>
    <t>Nivel de aceptación</t>
  </si>
  <si>
    <t>Aceptar</t>
  </si>
  <si>
    <t>Estar dispuesto a aprovechar la oportunidad si se presenta, pero sin buscarla de manera activa.</t>
  </si>
  <si>
    <t>Mantener</t>
  </si>
  <si>
    <t>Tomar acciones para que la oportunidad se haga realidad</t>
  </si>
  <si>
    <t>Explotar</t>
  </si>
  <si>
    <t>Si el hecho llegara a presentarse, tendría consecuencias o efectos mínimos sobre la entidad.  
No se presentan impacto  ambientales.</t>
  </si>
  <si>
    <t>El evento puede ocurrir solo en circunstancias excepcionales, poco comunes o anormales.</t>
  </si>
  <si>
    <t>Si el hecho llegara a presentarse, tendría desastrosas consecuencias o efectos sobre la entidad.
Se presentan impactos ambientales a largo plazo, indignación de la comunidad, acción potencial a gran escala.</t>
  </si>
  <si>
    <t>Si el hecho llegara a presentarse, tendría bajo impacto o efecto sobre la entidad.
Se presentan impactos ambientales  que requirieran medidas remediales de baja escala.</t>
  </si>
  <si>
    <t>El evento podrá ocurrir en algún momento</t>
  </si>
  <si>
    <t>Si el hecho llegara a presentarse, tendría medianas consecuencias o efectos sobre la entidad
Se presentan impactos ambientales  que requirieran medidas remediales de mediana escala.</t>
  </si>
  <si>
    <t>Es viable que el evento ocurra en la mayoría de las circunstancias</t>
  </si>
  <si>
    <t>Si el hecho llegara a presentarse, tendría altas consecuencias o efectos sobre la entidad
 Se presentan impactos ambientales  que requirieran medidas remediales de alta escala - se quieren medidas remediales significativas.</t>
  </si>
  <si>
    <t>Alta</t>
  </si>
  <si>
    <t>Zona de Oportunidad Moderada</t>
  </si>
  <si>
    <t>Zona de Oportunidad Baja</t>
  </si>
  <si>
    <t>Zona de Oportunidad Alta</t>
  </si>
  <si>
    <t>Aceptaar</t>
  </si>
  <si>
    <t>Moderada</t>
  </si>
  <si>
    <t>¿El control se encuentra documentado en un documento formal?</t>
  </si>
  <si>
    <t>Zona de Riesgo /Oportunidad
(Inherente)</t>
  </si>
  <si>
    <t>3. EVALUACIÓN DEL RIESGO  (No Aplica para la Oportunidad)</t>
  </si>
  <si>
    <t>Describir el Control aplicado en la actualidad</t>
  </si>
  <si>
    <t>¿Está(n) definido(s) el(los) responsable(s) de la ejecución del control en el documento?</t>
  </si>
  <si>
    <t>TIPO DE TRATAMIENTO (Acción/Control)</t>
  </si>
  <si>
    <t>4.TRATAMIENTO DEL RIESGO / OPORTUNIDAD</t>
  </si>
  <si>
    <t>Descripción Control/Acción.
(ubicar de manera independiente en cada fila la acción /control)</t>
  </si>
  <si>
    <t>Frecuencia (control) /fecha limite (plan de acción)</t>
  </si>
  <si>
    <t>Se Materializó el riesgo / Se implemento de la Oportunidad?</t>
  </si>
  <si>
    <t>Resultado de la Efectividad del Control / Implementación de la Acción del Riesgo y la Oportunidad</t>
  </si>
  <si>
    <t>¿Se Materealizó el riesgo? /
¿Se implementó la oportunidad?</t>
  </si>
  <si>
    <t>¿Los controles han sido implementados?</t>
  </si>
  <si>
    <t>¿El Plan de Acción se ha implentado?</t>
  </si>
  <si>
    <t>Comentario del resultado del seguimeinto de los riesgos y oportunidades</t>
  </si>
  <si>
    <t>% de Avance</t>
  </si>
  <si>
    <t>CALIFICACIÓNDEL RIESGO</t>
  </si>
  <si>
    <t>Evidencia del Control</t>
  </si>
  <si>
    <t>Selección Acción Recomendada</t>
  </si>
  <si>
    <t>Evitar</t>
  </si>
  <si>
    <t>1. Zona de riesgo baja</t>
  </si>
  <si>
    <t>2. Zona de riesgo baja</t>
  </si>
  <si>
    <t>4. Zona de riesgo baja</t>
  </si>
  <si>
    <t>3. Zona de riesgo baja</t>
  </si>
  <si>
    <t>Asumir el riesgo, reducir el riesgo</t>
  </si>
  <si>
    <t>3. Zona de riesgo moderada</t>
  </si>
  <si>
    <t>6. Zona de riesgo moderada</t>
  </si>
  <si>
    <t>4. Zona de riesgo moderada</t>
  </si>
  <si>
    <t xml:space="preserve">Reducir el riesgo, evitar el riesgo, compartir o transferir </t>
  </si>
  <si>
    <t>Insignificante</t>
  </si>
  <si>
    <t>5. Zona de riesgo alta</t>
  </si>
  <si>
    <t>10. Zona de riesgo alta</t>
  </si>
  <si>
    <t>8. Zona de riesgo alta</t>
  </si>
  <si>
    <t>12. A: Zona de riesgo alta</t>
  </si>
  <si>
    <t>8. A: Zona de riesgo alta</t>
  </si>
  <si>
    <t>4. Zona de riesgo alta</t>
  </si>
  <si>
    <t>15. Zona de riesgo extrema</t>
  </si>
  <si>
    <t>Evitar el riesgo, reducir el riesgo, compartir o transferir</t>
  </si>
  <si>
    <t>20. Zona de riesgo extrema</t>
  </si>
  <si>
    <t>16. Zona de riesgo extrema</t>
  </si>
  <si>
    <t>12. Zona de riesgo extrema</t>
  </si>
  <si>
    <t>10. Zona de riesgo extrema</t>
  </si>
  <si>
    <t>25. E: Zona de riesgo extrema</t>
  </si>
  <si>
    <t>E (RARO)</t>
  </si>
  <si>
    <t>Menor</t>
  </si>
  <si>
    <t>Moderado</t>
  </si>
  <si>
    <t>Mayor</t>
  </si>
  <si>
    <t>Catastrófico</t>
  </si>
  <si>
    <t>MATRIZ DE EVALUACIÓN DE RIESGOS Y OPORTUNIDADES AMBIENTALES</t>
  </si>
  <si>
    <t>ALTO (5)</t>
  </si>
  <si>
    <t>Zona de Oportunidad Extrema</t>
  </si>
  <si>
    <t>Tomar acciones inmediatas para explotar la oportunidad</t>
  </si>
  <si>
    <t xml:space="preserve">Aceptar la Oportunidad y no Aplicar acciones </t>
  </si>
  <si>
    <t xml:space="preserve">Aceptar: Aceptar la Oportunidad y no Aplicar acciones </t>
  </si>
  <si>
    <t>1. Zona de Oportunidad Baja</t>
  </si>
  <si>
    <t>2. Zona de Oportunidad Baja</t>
  </si>
  <si>
    <t>3. Zona de Oportunidad Baja</t>
  </si>
  <si>
    <t>4. Zona de Oportunidad Baja</t>
  </si>
  <si>
    <t>4. Zona de Oportunidad Moderada</t>
  </si>
  <si>
    <t>6. Zona de Oportunidad Moderada</t>
  </si>
  <si>
    <t>3. Zona de Oportunidad Moderada</t>
  </si>
  <si>
    <t>5. Zona de Oportunidad Alta</t>
  </si>
  <si>
    <t>8.  Zona de Oportunidad Alta</t>
  </si>
  <si>
    <t>10.  Zona de Oportunidad Alta</t>
  </si>
  <si>
    <t>12.  Zona de Oportunidad Alta</t>
  </si>
  <si>
    <t>4.  Zona de Oportunidad Alta</t>
  </si>
  <si>
    <t>5.  Zona de Oportunidad Alta</t>
  </si>
  <si>
    <t xml:space="preserve">Tomar acciones para que la oportunidad se haga realidad </t>
  </si>
  <si>
    <t>15. Zona de Oportunidad Extrema</t>
  </si>
  <si>
    <t>12. Zona de Oportunidad Extrema</t>
  </si>
  <si>
    <t>16.Zona de Oportunidad Extrema</t>
  </si>
  <si>
    <t>20. Zona de Oportunidad Extrema</t>
  </si>
  <si>
    <t>10. Zona de Oportunidad Extrema</t>
  </si>
  <si>
    <t>25.Zona de Oportunidad Extrema</t>
  </si>
  <si>
    <t>Tomar acciones inmediatas para explotar la oportunidadr</t>
  </si>
  <si>
    <t>2. ANALISIS DEL RIESGO  Y OPORTUNIDAD</t>
  </si>
  <si>
    <t xml:space="preserve">Revisada y actualizada por: </t>
  </si>
  <si>
    <t xml:space="preserve">Seccional </t>
  </si>
  <si>
    <t xml:space="preserve">Cargos: </t>
  </si>
  <si>
    <t xml:space="preserve">Fecha de última  actualización: </t>
  </si>
  <si>
    <t>Tipo</t>
  </si>
  <si>
    <t xml:space="preserve">Oportunidad </t>
  </si>
  <si>
    <t>Riesgo</t>
  </si>
  <si>
    <t>1. IDENTIFICACIÓN  DEL RIESGO - OPORTUNIDAD</t>
  </si>
  <si>
    <t xml:space="preserve">Aspectos Ambientales </t>
  </si>
  <si>
    <t xml:space="preserve">Plan de emergencias </t>
  </si>
  <si>
    <t>Alcance del SGA</t>
  </si>
  <si>
    <t>Otra</t>
  </si>
  <si>
    <t>Aplicación del Riesgo/Oportunidad
Sede</t>
  </si>
  <si>
    <t>Sedes</t>
  </si>
  <si>
    <t>DEAJ</t>
  </si>
  <si>
    <t>Bolsa Bogotá</t>
  </si>
  <si>
    <t>Palacio Bogotá</t>
  </si>
  <si>
    <t>DEAJ - Bolsa</t>
  </si>
  <si>
    <t>DEAJ - Palacio</t>
  </si>
  <si>
    <t>Palacio - Bolsa</t>
  </si>
  <si>
    <t xml:space="preserve">Nivel Central </t>
  </si>
  <si>
    <t xml:space="preserve">Almacén Central </t>
  </si>
  <si>
    <t xml:space="preserve">CS y DSA - Antioquia - Medellín </t>
  </si>
  <si>
    <t>CS y DSA - Atlantico - Bquilla</t>
  </si>
  <si>
    <t>CS Bogotá</t>
  </si>
  <si>
    <t>DS Bogotá Cundinamarca</t>
  </si>
  <si>
    <t xml:space="preserve">CS Bolivar </t>
  </si>
  <si>
    <t>DSA Cartagena</t>
  </si>
  <si>
    <t>CS Caldas</t>
  </si>
  <si>
    <t>DSA Manizales</t>
  </si>
  <si>
    <t>CS Cesar</t>
  </si>
  <si>
    <t>DSA Valledupar</t>
  </si>
  <si>
    <t>CS Cordoba</t>
  </si>
  <si>
    <t>DSA Monteria</t>
  </si>
  <si>
    <t>CS Magdalena</t>
  </si>
  <si>
    <t>DSA- Santa Martha</t>
  </si>
  <si>
    <t>CS y DSA - Qunidio Armenia</t>
  </si>
  <si>
    <t>CS y DSA - Santander - Bucaramanga</t>
  </si>
  <si>
    <t>CS - Tolima</t>
  </si>
  <si>
    <t>DSA- Ibague</t>
  </si>
  <si>
    <t>CS - Valle</t>
  </si>
  <si>
    <t>DSA - Cali</t>
  </si>
  <si>
    <t>Escuela Rodrigo Lara Bonilla</t>
  </si>
  <si>
    <t>CASUR</t>
  </si>
  <si>
    <t xml:space="preserve">Sede Anexa </t>
  </si>
  <si>
    <t xml:space="preserve">Palacio de Justicia Pereira </t>
  </si>
  <si>
    <t>DSA Pereira</t>
  </si>
  <si>
    <t>Transversal a todas las sedes</t>
  </si>
  <si>
    <t>CRITERIOS DE PRIORIZACIÓN DE OPORTUNIDADES</t>
  </si>
  <si>
    <t>NIVEL</t>
  </si>
  <si>
    <t>Casi Certeza</t>
  </si>
  <si>
    <t>La Oportunidad puede ocurrir solo en circunstancias excepcionales, poco comunes o anormales.</t>
  </si>
  <si>
    <t>ZONA DE OPORTUNIDAD ALTA
(Explotar)</t>
  </si>
  <si>
    <t>Probable</t>
  </si>
  <si>
    <t>La Oportunidad puede ocurrir en algún momento</t>
  </si>
  <si>
    <t>La Oportunidad podrá ocurrir en algún momento</t>
  </si>
  <si>
    <t>Improbable</t>
  </si>
  <si>
    <t>Es viable que la Oportunidad ocurra en la mayoría de las circunstancias</t>
  </si>
  <si>
    <t>ZONA DE OPORTUNIDAD MODERADA
(Mantener)</t>
  </si>
  <si>
    <t>Raro</t>
  </si>
  <si>
    <t>Se espera que la Oportunidad  ocurra en la mayoría de las circunstancias</t>
  </si>
  <si>
    <t>ZONA DE OPORTUNIDAD BAJA
(Aceptar)</t>
  </si>
  <si>
    <t xml:space="preserve">IMPACTO </t>
  </si>
  <si>
    <t xml:space="preserve">Alto </t>
  </si>
  <si>
    <t>Impacto alto para  la estrategia de la organización.
Introduce mejoras muy significativas para los resultados del SGA.
Aporte ambiental en el corto plazo.
Reconocimientos por entidades de control por responsabilidad ambiental.</t>
  </si>
  <si>
    <t>ZONA DE OPORTUNIDAD EXTREMA</t>
  </si>
  <si>
    <t xml:space="preserve">Impacto alto para  la estrategia de la organización.
Introduce mejoras muy significativas para los resultados del SGA.
Aporte ambiental en el corto plazo.
</t>
  </si>
  <si>
    <t xml:space="preserve">Moderado </t>
  </si>
  <si>
    <t>Impacto moderado para la estrategia de la organización.
Instroduce mejoras moderadas para los resultados previstos del SGA. 
Aporte ambiental en el mediano plazo</t>
  </si>
  <si>
    <t>Impacto bajo para la estrategia de la organización.
Instroduce mejoras menores con un aporte bajo para  resultados previstos del SGA. 
Aporte ambiental en el largo plazo.</t>
  </si>
  <si>
    <t xml:space="preserve">Impacto insignificante para la estrategia de la organización.
</t>
  </si>
  <si>
    <t>Accion Riesgo /Oportunidad
(Inherente)</t>
  </si>
  <si>
    <t xml:space="preserve">¿Exiten controles?  </t>
  </si>
  <si>
    <t xml:space="preserve">Controles </t>
  </si>
  <si>
    <t>Si</t>
  </si>
  <si>
    <t>No</t>
  </si>
  <si>
    <t xml:space="preserve">Preventivo </t>
  </si>
  <si>
    <t>Correctivo</t>
  </si>
  <si>
    <t xml:space="preserve">Responsable de ejecutar el control </t>
  </si>
  <si>
    <t>IDENTIFICACIÓN  DE LOS CONTROLES</t>
  </si>
  <si>
    <t xml:space="preserve">EVALUACIÓN Y ANÁLISIS DE LOS CONTROLES </t>
  </si>
  <si>
    <t xml:space="preserve">ANÁLISIS DEL RIESGO RESIDUAL </t>
  </si>
  <si>
    <t xml:space="preserve">Aceptar </t>
  </si>
  <si>
    <t>Compartir</t>
  </si>
  <si>
    <t>Reducir</t>
  </si>
  <si>
    <t>Tomar</t>
  </si>
  <si>
    <t>Tipo tto</t>
  </si>
  <si>
    <t xml:space="preserve">Acción </t>
  </si>
  <si>
    <t xml:space="preserve">Control </t>
  </si>
  <si>
    <t>Se Materializó el riesgo / Se implemento  la Oportunidad?</t>
  </si>
  <si>
    <t>5. MONITOREO Y SEGUIMIENTO DEL RIESGO / OPORTUNIDAD</t>
  </si>
  <si>
    <t>Contexto Interno</t>
  </si>
  <si>
    <t>Contexto Externo</t>
  </si>
  <si>
    <t xml:space="preserve">Coordinación Nal SGA </t>
  </si>
  <si>
    <r>
      <rPr>
        <b/>
        <sz val="8"/>
        <color theme="1"/>
        <rFont val="Arial"/>
        <family val="2"/>
      </rPr>
      <t>VERSIÓN</t>
    </r>
    <r>
      <rPr>
        <sz val="8"/>
        <color theme="1"/>
        <rFont val="Arial"/>
        <family val="2"/>
      </rPr>
      <t xml:space="preserve">
03</t>
    </r>
  </si>
  <si>
    <r>
      <rPr>
        <b/>
        <sz val="8"/>
        <color theme="1"/>
        <rFont val="Arial"/>
        <family val="2"/>
      </rPr>
      <t>ELABORÓ</t>
    </r>
    <r>
      <rPr>
        <sz val="8"/>
        <color theme="1"/>
        <rFont val="Arial"/>
        <family val="2"/>
      </rPr>
      <t xml:space="preserve">
LÍDER DEL PROCESO </t>
    </r>
  </si>
  <si>
    <r>
      <rPr>
        <b/>
        <sz val="8"/>
        <color theme="1"/>
        <rFont val="Arial"/>
        <family val="2"/>
      </rPr>
      <t>REVISÓ</t>
    </r>
    <r>
      <rPr>
        <sz val="8"/>
        <color theme="1"/>
        <rFont val="Arial"/>
        <family val="2"/>
      </rPr>
      <t xml:space="preserve">
CENDOJ – SIGCMA </t>
    </r>
  </si>
  <si>
    <r>
      <rPr>
        <b/>
        <sz val="8"/>
        <color theme="1"/>
        <rFont val="Arial"/>
        <family val="2"/>
      </rPr>
      <t>APROBÓ</t>
    </r>
    <r>
      <rPr>
        <sz val="8"/>
        <color theme="1"/>
        <rFont val="Arial"/>
        <family val="2"/>
      </rPr>
      <t xml:space="preserve">
COMITÉ NACIONAL DEL SIGCMA</t>
    </r>
  </si>
  <si>
    <r>
      <rPr>
        <b/>
        <sz val="8"/>
        <color theme="1"/>
        <rFont val="Arial"/>
        <family val="2"/>
      </rPr>
      <t>CÓDIGO</t>
    </r>
    <r>
      <rPr>
        <sz val="8"/>
        <color theme="1"/>
        <rFont val="Arial"/>
        <family val="2"/>
      </rPr>
      <t xml:space="preserve">
F-EVSG-24</t>
    </r>
  </si>
  <si>
    <r>
      <rPr>
        <b/>
        <sz val="8"/>
        <color theme="1"/>
        <rFont val="Arial"/>
        <family val="2"/>
      </rPr>
      <t>FECHA</t>
    </r>
    <r>
      <rPr>
        <sz val="8"/>
        <color theme="1"/>
        <rFont val="Arial"/>
        <family val="2"/>
      </rPr>
      <t xml:space="preserve">
15/12/2019</t>
    </r>
  </si>
  <si>
    <r>
      <rPr>
        <b/>
        <sz val="8"/>
        <color theme="1"/>
        <rFont val="Arial"/>
        <family val="2"/>
      </rPr>
      <t>FECHA</t>
    </r>
    <r>
      <rPr>
        <sz val="8"/>
        <color theme="1"/>
        <rFont val="Arial"/>
        <family val="2"/>
      </rPr>
      <t xml:space="preserve">
02/02/2020</t>
    </r>
  </si>
  <si>
    <r>
      <rPr>
        <b/>
        <sz val="8"/>
        <color theme="1"/>
        <rFont val="Arial"/>
        <family val="2"/>
      </rPr>
      <t>FECHA</t>
    </r>
    <r>
      <rPr>
        <sz val="8"/>
        <color theme="1"/>
        <rFont val="Arial"/>
        <family val="2"/>
      </rPr>
      <t xml:space="preserve">
18/02/2020</t>
    </r>
  </si>
  <si>
    <t>Nivel Central - Incluye las sedes de la DEAJ, Bolsa De Bogotá y Palacio de Justicia</t>
  </si>
  <si>
    <t xml:space="preserve">Carolina Rodríguez Estupiñan - Yoli Salinas Escarraga </t>
  </si>
  <si>
    <t xml:space="preserve">Profesional Ambiental - Técnico en Gestión Ambiental </t>
  </si>
  <si>
    <t>Desconocimiento del Sistema de Gestión Ambiental que aplica para la Rama Judicial a Nivel Central y Seccional.</t>
  </si>
  <si>
    <t xml:space="preserve">No implementación de las políticas y  programas ambientales, en el área o sede de trabajo  que puede llevar a una no conformidad del sistema, a un incumplimeinto normativo y hasta una sanción por parte de la autoridad ambiental competente </t>
  </si>
  <si>
    <t xml:space="preserve">Se cuenta con un Plan de capacitación y sensibilización del Sistema de Gestión Ambiental, que aplica para Nivel Central </t>
  </si>
  <si>
    <t>La apatía a los procesos de sensibilización, capacitación y formación en aspectos y cultura ambiental
Baja participación de los funcionarios y servidores judiciales en las actividades enfocadas al conocimiento del PGA y a la protección del medio ambiente
Falta de permiso o autorización del jefe inmediato para la participación de las sesiones de capacitación y sensibilización 
Uso de correos no institucionales, que no permiten la llegada de campañas enviadas por correos masivos</t>
  </si>
  <si>
    <t xml:space="preserve">Plan de Capacitación 
Plan de trabajo anual 
Registro de asistencia 
Evidencia virtual de asistencia a sesiones 
Soporte de mail masivos enviados </t>
  </si>
  <si>
    <t xml:space="preserve">Aprovechar el uso de las herramientas actuales por la Pandemía del COVID 19, para el envío de información referente al Plan de Gestión Ambiental de la Rama Judicial </t>
  </si>
  <si>
    <t xml:space="preserve">Coordinación Nacional Ambiental </t>
  </si>
  <si>
    <t>Individualismo y altivez de los Funcionarios y Servidores Judiciales de las altas cortes, en la cooperaciòn del cumplimiento de las actividades ambientales</t>
  </si>
  <si>
    <t xml:space="preserve">La falta de compromiso desde su rol específico para el logro de los objetivos ambientales institucionales.
Resistencia al cambio en relación con la implementación de acciones para el mejoramiento ambiental y de hábitos de los servidores judiciales en relación con la Gestión Ambiental.        </t>
  </si>
  <si>
    <t xml:space="preserve">Gestionar con la Magistrada líder del SIGCMA una sensibilización o reunión con los presidentes de las altas cortes, en donde se les de ha conocer la políticas definidas, los roles y responsabilidades que como funiconarios y servidores judiciales se tienen con el Plan de Gestion y el SGA </t>
  </si>
  <si>
    <t>Coordinación Nacional del SIGCMA</t>
  </si>
  <si>
    <t>Falta de participación e integración del SGA y el PGA de la Rama Judicial, por parte de la Sala Penal y la Sala  General de la Corte Suprema de Justicia</t>
  </si>
  <si>
    <t>Desconocimiento por parte de los brigadistas, Servidores Judiciales y contratistas  las acciones necesarias para actuar ante una emergencia ambiental</t>
  </si>
  <si>
    <t xml:space="preserve">Falta de integración de las actividades comunes que se tienen entre la División de Seguridad y Salud en el Trabajo y el Sistema de Gestión Ambiental que se ecuentra a cargo de la Unidad Adminsitrativa </t>
  </si>
  <si>
    <t>Falta de integralidad de las emergencias evaluadas desde el área de SST y las relacionadas con la gestión ambiental 
Ausencia en realización de simulacros ambientales  que permitan fortalecer las competencias de los servidores judiciales.</t>
  </si>
  <si>
    <t xml:space="preserve">Agravamiento de la emergencia y desbordamiento de la misma 
Impacto sobre los recursos agua, suelo, flora y fauna </t>
  </si>
  <si>
    <t xml:space="preserve">En los planes de emergencia se definen los planes operativos, donde se da el paso a paso para la atención de la emergencia </t>
  </si>
  <si>
    <t xml:space="preserve">Dirección de Seguridad y Salud en el Trabajo 
Coordinador Nacional Ambiental </t>
  </si>
  <si>
    <t xml:space="preserve">Plan de emergencias por sede 
PON 
Análisis de Vulnerabilidad 
Informes de los simulacros realizados </t>
  </si>
  <si>
    <t xml:space="preserve">Trabajar en conjunto con la División de Seguridad y Salud en el Trabajo la realización de los simulacros de forma integral </t>
  </si>
  <si>
    <t xml:space="preserve">Director Unidad Administrativa 
Dirección de Seguridad y Salud en el Trabajo 
Coordinador Nacional Ambiental </t>
  </si>
  <si>
    <t xml:space="preserve">Socializar el plan de emergencias, por medios masivos haciendo uso de las herramientas virtuales </t>
  </si>
  <si>
    <t>Dirección de Seguridad y Salud en el Trabajo 
Coordinador Nacional Ambiental</t>
  </si>
  <si>
    <t>Coordinador Nacional Ambiental</t>
  </si>
  <si>
    <t xml:space="preserve">DEAJ - Bolsa - Palacio </t>
  </si>
  <si>
    <t xml:space="preserve">Incumplimiento de requisitos normativos que podría generar sanciones o riesgos mayores 
Duplicidad de estrtegías, pérdidas de tiempo y de apropiada gestión </t>
  </si>
  <si>
    <t xml:space="preserve">Requisitos legales contrarios entre las entidades que regulan el tema relacionado
Presupuesto limitado para las adecuaciones y cambios requerios 
Ausencia en el mercado de sistemas que ofrezcan solución para ambos requisitos </t>
  </si>
  <si>
    <t xml:space="preserve">Incumplimiento de requisitos normativos que podría generar sanciones
Mayores consumos de agua </t>
  </si>
  <si>
    <t xml:space="preserve">No se cuenta con la totalidad de sistemas ahorradores de agua en los baños y cocinetas </t>
  </si>
  <si>
    <t xml:space="preserve">Campañas de sensibilización para la disminución de consumos 
Cambio de parte de los sistemas hidráulicos </t>
  </si>
  <si>
    <t xml:space="preserve">Programa de ahorro y uso eficiente de agua 
Control de consumos de agua </t>
  </si>
  <si>
    <t xml:space="preserve">Director Administrativo de la División de Mejoramiento y Mantenimiento de Infraestructura
Director de la Unidad Administrativa </t>
  </si>
  <si>
    <t xml:space="preserve">No hay accesibilidad de forma oportuna a la información base para el cálculo de indicadores </t>
  </si>
  <si>
    <t xml:space="preserve">Incumplimiento en el cálculo de los indicadores, evaluación y seguimiento opotuno para la toma de acciones oportunas </t>
  </si>
  <si>
    <t xml:space="preserve">No se lleva un control efectivo por parte de los dueños de la información, para tener la información al día 
Las situaciones actuales por pandemia a dificultado al acceso real de la información, por la no permanencia en las sedes relacionadas 
El contratista no hace la entrega oportuna de la información solicitada, incumpliendo con lo establecido en los requisitos contractuales </t>
  </si>
  <si>
    <t xml:space="preserve">Solicitud oportuna de la información requerida a los dueños de la información 
Supervisión de contrato del servicio de fotocopiado 
Conocimiento por parte de los dueños de la información la información requerida periódicamente </t>
  </si>
  <si>
    <t xml:space="preserve">Coordinadores Adminiitrativos de las altas cortes 
Director Administrativo del Palacio de Justicia 
Jefe de División de Servicios Técnicos
Directora del Almacén 
Director de Servicios Administrativo
</t>
  </si>
  <si>
    <t xml:space="preserve">Procedimiento de definición de objetivos, metas e indicadores ambientales 
Formatos de consolidación de consumos 
Matriz de indicadores </t>
  </si>
  <si>
    <t xml:space="preserve">Modificar los controles actuales para la recopilación oportuna de la información </t>
  </si>
  <si>
    <t xml:space="preserve">Coordinador Nacional Ambiental </t>
  </si>
  <si>
    <t>Desconocimiento por parte de los Supervisores de Contrato, los requistos ambientales que deben exigir, vigilar y controlar, durante la prestación del servicio o la adquisición del bien</t>
  </si>
  <si>
    <t xml:space="preserve">El servidor asignado a la supervisión de los contratos en ocasiones no tiene las competencias para la suopervisión asignada y desconoce los requistos ambientales que el proveedor o contratista debe cumplir </t>
  </si>
  <si>
    <t xml:space="preserve">Incumplimiento de requisitos normativos que puede incurrir en sanciones 
Falta de evidencias para soportar ante la autoridad ambiental el cierre del ciclo de vida de los productos de una forma apropiada </t>
  </si>
  <si>
    <t>Requistos ambientales específicos identificados para cada proceso de contratación de los bienes y servicios</t>
  </si>
  <si>
    <t xml:space="preserve">Manual ambiental para la adquisición de bienes y servicios
Matriz de requisitos ambientales para la adquisición de bienes y servcios 
Estudios previos 
Pliegos y contratos </t>
  </si>
  <si>
    <t xml:space="preserve">Supervisor de Contrato
Unidad o división de la necesidad 
Junta de contartación  </t>
  </si>
  <si>
    <t xml:space="preserve">Director de la Unidad Administrativa 
Coordinador Nacional Ambiental </t>
  </si>
  <si>
    <t xml:space="preserve">Infraestructura existente con éstas características 
Sistema de alcantarillado inadecuado </t>
  </si>
  <si>
    <t xml:space="preserve">Contaminación de agua para consumo humano </t>
  </si>
  <si>
    <t xml:space="preserve">Se efectuó el levantamiento de la tapa de entrada del tanque para evitar la contaminación del agua por inundación </t>
  </si>
  <si>
    <t>Director de Unidad Administrativa 
Director Administrativo de la División de Mejoramiento y Mantenimiento de Infraestructura</t>
  </si>
  <si>
    <t xml:space="preserve">Registro fotográfico </t>
  </si>
  <si>
    <t>% Avance</t>
  </si>
  <si>
    <t xml:space="preserve">Inadecuada separación de residuos en la fuente </t>
  </si>
  <si>
    <t xml:space="preserve">Falta de conciencia ambiental por parte de los servidores judiciales 
Confusión por parte de los servidores judiciales por el cambio del código de colores </t>
  </si>
  <si>
    <t xml:space="preserve">Contaminación de residuos 
Aumento de los residuos a disponer en el relleno sanitario </t>
  </si>
  <si>
    <t xml:space="preserve">Puntos Ecológicos
Señalización 
Sensibilización y capacitación presencial y por medio de masivos </t>
  </si>
  <si>
    <t xml:space="preserve">PGIRS
Registros de asistencia
Registro Fotográfico 
Piezas de divulgación </t>
  </si>
  <si>
    <t xml:space="preserve">Inspecciones Locativas </t>
  </si>
  <si>
    <t>Derrame de combustible y sustancias químicas almacenadas</t>
  </si>
  <si>
    <t xml:space="preserve">Envases o contenedores de almacenamiento de sustancias químicas inadecuado 
Ausencia de sistemas de contención </t>
  </si>
  <si>
    <t xml:space="preserve">Contaminación de suelos y sistema de alcantarillado </t>
  </si>
  <si>
    <t xml:space="preserve">Plan de emergencias 
Programa de manejo seguro de sustancias químicas 
Actas y formatos de inspección </t>
  </si>
  <si>
    <t xml:space="preserve">Fallas en los sistemas contraincendio </t>
  </si>
  <si>
    <t xml:space="preserve">Falta de mantenimiento 
Falta de presupuesto para adecuaciones pertinenetes
Instalaciones demasiado antiguas </t>
  </si>
  <si>
    <t xml:space="preserve">Afectación de la continuación del negocio en la sede 
Contaminación al medio ambiente, por emisiones de gases de combustión y generación de residuos </t>
  </si>
  <si>
    <t xml:space="preserve">Mantenimiento de los equipos de extinción y gabinetes </t>
  </si>
  <si>
    <t xml:space="preserve">Contrato de mantenimiento
Registro Fotográfico </t>
  </si>
  <si>
    <t xml:space="preserve">Gestionar los recursos necesarios para efectuar la revisión de los sistemas contra incendio de las sedes </t>
  </si>
  <si>
    <t xml:space="preserve">Generar cumplimiento al requisito legal 
Mejorar el desempeño ambiental  en la gestión de residuos </t>
  </si>
  <si>
    <t xml:space="preserve">Aumento en el aprovechamiento de residuos
Generación de trabajo  
Dignificación del trabajo de los recicladores </t>
  </si>
  <si>
    <t xml:space="preserve">La pandemia del COVID, que ha fortalecido el uso de herramientas virtuales y el ajuste de los métodos de desarrollar las actividades </t>
  </si>
  <si>
    <t xml:space="preserve">Accesibilidad a nuevas herramientas virtuales, que facilitan el acceso a la información y a la optimización del tiempo </t>
  </si>
  <si>
    <t xml:space="preserve">Disminución de los impactos ambientales generados por el consumo de papel
Disminuación de las emisiones atmosféricas generadas por el uso de transporte </t>
  </si>
  <si>
    <t xml:space="preserve">Replicar estas acciones en las otras sedes a Nivel Central </t>
  </si>
  <si>
    <t xml:space="preserve">Motivar el teletrabajo, el cual optimiza tiempos y reduce las emisiones al aire y reduce los consumos en las sedes </t>
  </si>
  <si>
    <t xml:space="preserve">Realizar cambios en los procedimientos actuales, donde se mantega el uso de herramientas virtuales y la disminución del uso de papel </t>
  </si>
  <si>
    <t xml:space="preserve">Líderes de los procesos </t>
  </si>
  <si>
    <t xml:space="preserve">Acuerdo de corresponsabilidad con la Asociación de Recicladores de Oficio,  quienes apoyan la gestión de los residuos sólido aprovechables y las sesiones de capacitación y sensibilización de los servidores judiciales. </t>
  </si>
  <si>
    <t>Tenencia de aparatos eléctricos o electrónicos obsoletos</t>
  </si>
  <si>
    <t xml:space="preserve">Falta de renovación de  aparatos eléctricos o electrónicos, debido a la cantidad y al precio 
Tenencia de elemtos eléctricos que no son de uso para las actividades administrativas y judiciales </t>
  </si>
  <si>
    <t xml:space="preserve">Mayores consumos energéticos 
Riesgo de incendio 
Generación de gases efecto invernadero 
Incumplimiento legal </t>
  </si>
  <si>
    <t xml:space="preserve">Técnico en Gestión Ambientl </t>
  </si>
  <si>
    <t xml:space="preserve">Acta de la visitas 
Formato de inspección </t>
  </si>
  <si>
    <t xml:space="preserve">Fallas de comunicación entre las Unidades
Individualismo en el desarrollo de actividades
Desarticulación en el aprovechamiento de recursos </t>
  </si>
  <si>
    <t xml:space="preserve">Prsesentar proyecto de integraliadad de los sistemas para la mejora de la gestión de ambas unidades </t>
  </si>
  <si>
    <t xml:space="preserve">Director Unidad Administrativa 
Director de Gestión Humana 
Dirección de Seguridad y Salud en el Trabajo 
Coordinador Nacional Ambiental </t>
  </si>
  <si>
    <t xml:space="preserve">Realizar el análsiis del sector para el cambio de los sistemas actuales, que aún se encuentran pendientes por cambiar y solicitar los recursos necesarios para la vigencia 2021 </t>
  </si>
  <si>
    <t xml:space="preserve">Unidad de Compras Públicas 
Director Unidad Administrativa 
Director Administrativo de la División de Mejoramiento y Mantenimiento de Infraestructura
Coordinador Nacional Ambiental </t>
  </si>
  <si>
    <t>Coordinar con el Director de la Unidad Administrativa y el Director de Compras Públicas, la sensibilización al Director Ejecutivo frente a la capacitación y entrenamiento de los supervisores de contrato para la garantía de cumplimiento de requisitos ambientales de productos y servicios adquiridos</t>
  </si>
  <si>
    <t xml:space="preserve">Validar y estructurar circular donde se dé la directiva a los supervisores de contrato de la vigilancia y cumplimiento de requisitos ambientales contractuales </t>
  </si>
  <si>
    <t xml:space="preserve">Debido a la ubicación de la sede, se facilita la inundación de los sótanos, convirtiendose en un riesgo de contaminación del agua para consumo humano, por la ubicación del tanque </t>
  </si>
  <si>
    <t xml:space="preserve">Director Unidad Administrativa - Coordinación Nacional Ambiental </t>
  </si>
  <si>
    <t xml:space="preserve">Carolina Rodríguez 
Profesional Unidad Adminisrtrativa </t>
  </si>
  <si>
    <t xml:space="preserve">Se debe trabajar de forma artículada los hallazgos de los simulacros desarrolados para la mejora de los planes de emergencia no solo de las sedes certificadas, si no de todas las sedes en general. Asi como continuar con la gestión para la unificación de conceptos con la División de STT y la Gestión Administrativa </t>
  </si>
  <si>
    <t xml:space="preserve">Una vez definidos en la unificación de los planes de emergencia se deberá trabajar en los ajsutes y posterior divulgación a los servidores vinculados </t>
  </si>
  <si>
    <t xml:space="preserve">Se debe continuar con las mesas de trabajo de las dos áreas para el fortalecimiento de las acciones a tomar en conjunto </t>
  </si>
  <si>
    <t xml:space="preserve">Se establece acción de gestión para el seguimeinto al presente riesgo </t>
  </si>
  <si>
    <t xml:space="preserve">Se deberá establecer acción de gestión por al alcance e intrevención de varios actores </t>
  </si>
  <si>
    <t xml:space="preserve">Se deberá hacer seguimiento al proceso, ya que la responsabilidad de ejecución es de la división de mantenimiento que hace parte de la Gestión Administrtiva. </t>
  </si>
  <si>
    <t>El proceso esta en la Unidad de Comparas Públicas pendiente para publicar</t>
  </si>
  <si>
    <r>
      <rPr>
        <b/>
        <sz val="9"/>
        <color theme="1"/>
        <rFont val="Arial"/>
        <family val="2"/>
      </rPr>
      <t>04/02/2021</t>
    </r>
    <r>
      <rPr>
        <sz val="9"/>
        <color theme="1"/>
        <rFont val="Arial"/>
        <family val="2"/>
      </rPr>
      <t xml:space="preserve"> En el comité nacional del SIGCMA se trabaja en la actualización de las caracterizaciones de los procesos y se invita a los líderes de los procesos a actualizar los procedimientos o documentos del proceso fomentando la minimización de consumo de papel </t>
    </r>
  </si>
  <si>
    <t xml:space="preserve">Posible proyecto de fomento de trabajo en casa, teniendo cuenta el beneficio ambiental que esto conlleva para el retorno de trabajo en las sedes </t>
  </si>
  <si>
    <t xml:space="preserve">Se debe continuar con el incentivo a los líderes de proceso para minimizar el consumo de papel </t>
  </si>
  <si>
    <r>
      <rPr>
        <b/>
        <sz val="9"/>
        <color theme="1"/>
        <rFont val="Arial"/>
        <family val="2"/>
      </rPr>
      <t xml:space="preserve">30/04/2021 </t>
    </r>
    <r>
      <rPr>
        <sz val="9"/>
        <color theme="1"/>
        <rFont val="Arial"/>
        <family val="2"/>
      </rPr>
      <t xml:space="preserve"> Debido al cambio anual de la presidencia de las altas cortes y al ingreso de personal nuevo a la Comisión de Disciplina y a la situación dada por la pandemia, no se ha realizado la gestión correspondiente con la Magistrada Líder, acción que será retomada para la vigencia 2022. Sinembargo se seguirá trabajando con los Coordinadores Administrativos en los comités mensuales </t>
    </r>
  </si>
  <si>
    <t xml:space="preserve">Aprovechamiento de residuos plásticos de baja densidad </t>
  </si>
  <si>
    <t xml:space="preserve">Contar con recicladores de oficio que cuentan con alianzas interistitucionales para el aprovechamiento de los reisduos generados en las sedes y en el hogar </t>
  </si>
  <si>
    <t xml:space="preserve">Minimización de residuos a disponer en el relleno sanitario 
Aprovechamiento de los residuos para obras sociales </t>
  </si>
  <si>
    <t xml:space="preserve">Realizar campaña de divulgación y fomento de llenado de botellas y entrega en las sedes para su posterior entrega y aprovechamiento </t>
  </si>
  <si>
    <t>Se deberá establecer acción correctiva para la gestión del riesgo identificado, con ejecución para el primer trimetre del 2022</t>
  </si>
  <si>
    <r>
      <rPr>
        <b/>
        <sz val="9"/>
        <color theme="1"/>
        <rFont val="Arial"/>
        <family val="2"/>
      </rPr>
      <t>30/04/2021</t>
    </r>
    <r>
      <rPr>
        <sz val="9"/>
        <color theme="1"/>
        <rFont val="Arial"/>
        <family val="2"/>
      </rPr>
      <t xml:space="preserve"> Debido al cambio anual de la presidencia de las altas cortes y al ingreso de personal nuevo a la Comisión de Disciplina y a la situación dada por la pandemia, no se ha realizado la gestión correspondiente con la Magistrada Líder, acción que será retomada para la vigencia 2022. Sinembargo se seguirá trabajando con los Coordinadores Administrativos en los comités mensuales 
</t>
    </r>
    <r>
      <rPr>
        <b/>
        <sz val="9"/>
        <color theme="1"/>
        <rFont val="Arial"/>
        <family val="2"/>
      </rPr>
      <t>20/06/2021</t>
    </r>
    <r>
      <rPr>
        <sz val="9"/>
        <color theme="1"/>
        <rFont val="Arial"/>
        <family val="2"/>
      </rPr>
      <t xml:space="preserve"> Desde la Coordinación Administrativa de la Corte Suprema se han adelantado acciones para la inclusión y participación activa de la Sala General y Penal en las actividades del SGA. Prueba de ésto es la participación de los servidores en las sesiones de formación mensual </t>
    </r>
  </si>
  <si>
    <r>
      <rPr>
        <b/>
        <sz val="9"/>
        <color theme="1"/>
        <rFont val="Arial"/>
        <family val="2"/>
      </rPr>
      <t xml:space="preserve">10/03/2020 </t>
    </r>
    <r>
      <rPr>
        <sz val="9"/>
        <color theme="1"/>
        <rFont val="Arial"/>
        <family val="2"/>
      </rPr>
      <t xml:space="preserve">Se envío correo al Director de la Unidad Administrativa para la directriz en relación al cambio de los sistmas de agua actuales. 
</t>
    </r>
    <r>
      <rPr>
        <b/>
        <sz val="9"/>
        <color theme="1"/>
        <rFont val="Arial"/>
        <family val="2"/>
      </rPr>
      <t xml:space="preserve">14/07/2020 </t>
    </r>
    <r>
      <rPr>
        <sz val="9"/>
        <color theme="1"/>
        <rFont val="Arial"/>
        <family val="2"/>
      </rPr>
      <t xml:space="preserve">Se emiteel decreto 1009 del 14 de julio de 2020, donde hace enfásis en la asuteridad del gasto por la pandemía del Covid 19 y en vista que los servidores no están accediendo a las sedes administrativas y judiciales se suspende el trámite 
</t>
    </r>
    <r>
      <rPr>
        <b/>
        <sz val="9"/>
        <color theme="1"/>
        <rFont val="Arial"/>
        <family val="2"/>
      </rPr>
      <t xml:space="preserve">
07/05/2021</t>
    </r>
    <r>
      <rPr>
        <sz val="9"/>
        <color theme="1"/>
        <rFont val="Arial"/>
        <family val="2"/>
      </rPr>
      <t xml:space="preserve"> En reunión con el Jefe  de la División de Mejora y Mantenimiento, se advierte que los cambios de la griferia actual quedan bajo revisión, teniendo en cuenta los recursos asignados para éste tipo de actividades. Asimismo, adevierte para el 2022 realizar inventario real de los elementos necesarios para cambio. 
</t>
    </r>
    <r>
      <rPr>
        <b/>
        <sz val="9"/>
        <color theme="1"/>
        <rFont val="Arial"/>
        <family val="2"/>
      </rPr>
      <t>03/09/2021</t>
    </r>
    <r>
      <rPr>
        <sz val="9"/>
        <color theme="1"/>
        <rFont val="Arial"/>
        <family val="2"/>
      </rPr>
      <t xml:space="preserve"> Se realiza inventario de los sitemas de ahorro de agua que se encuentran pendientes para cambio. </t>
    </r>
  </si>
  <si>
    <r>
      <rPr>
        <b/>
        <sz val="9"/>
        <color theme="1"/>
        <rFont val="Arial"/>
        <family val="2"/>
      </rPr>
      <t>15/10/2020</t>
    </r>
    <r>
      <rPr>
        <sz val="9"/>
        <color theme="1"/>
        <rFont val="Arial"/>
        <family val="2"/>
      </rPr>
      <t xml:space="preserve"> En comunicación con el encargado de la administración de las sedes, se definió que para el control de personal de asistentes, se tendrá por medio de la bitácora de registro del personal de vigilancia para las desde del DEAJ y Palacio. Para la sede de la Bolsa se llevará el control de acceso con la admkinistración de la sede. 
Para el caso de la captación de la información del consumo de papel se seguirá con el trabajo arduo con las difentes Coordinaciónes y Unidades para obrtener la información oportuna y veraz 
</t>
    </r>
    <r>
      <rPr>
        <b/>
        <sz val="9"/>
        <color theme="1"/>
        <rFont val="Arial"/>
        <family val="2"/>
      </rPr>
      <t>29/10/2021</t>
    </r>
    <r>
      <rPr>
        <sz val="9"/>
        <color theme="1"/>
        <rFont val="Arial"/>
        <family val="2"/>
      </rPr>
      <t xml:space="preserve"> Auqnue el acceso a la información de servidores en las sedes se efectúa de una manera más oportuna y en tiempo real, se deberá establecer acción correctiva para la mejora de la captación de ésta información, así como la relacionada con los consumos de papel </t>
    </r>
  </si>
  <si>
    <r>
      <rPr>
        <b/>
        <sz val="9"/>
        <color theme="1"/>
        <rFont val="Arial"/>
        <family val="2"/>
      </rPr>
      <t xml:space="preserve">
08/09/2021</t>
    </r>
    <r>
      <rPr>
        <sz val="9"/>
        <color theme="1"/>
        <rFont val="Arial"/>
        <family val="2"/>
      </rPr>
      <t xml:space="preserve"> Se realiza capacitación a supervisores de contrato sobre las obligaciones ambientales para los contratistas 
</t>
    </r>
    <r>
      <rPr>
        <b/>
        <sz val="9"/>
        <color theme="1"/>
        <rFont val="Arial"/>
        <family val="2"/>
      </rPr>
      <t>15/10/2021</t>
    </r>
    <r>
      <rPr>
        <sz val="9"/>
        <color theme="1"/>
        <rFont val="Arial"/>
        <family val="2"/>
      </rPr>
      <t xml:space="preserve"> Se inicia con la actualización de la matriz ambiental para la  adquisición de bienes y servicios </t>
    </r>
  </si>
  <si>
    <r>
      <rPr>
        <b/>
        <sz val="9"/>
        <color theme="1"/>
        <rFont val="Arial"/>
        <family val="2"/>
      </rPr>
      <t xml:space="preserve">05/03/2021 </t>
    </r>
    <r>
      <rPr>
        <sz val="9"/>
        <color theme="1"/>
        <rFont val="Arial"/>
        <family val="2"/>
      </rPr>
      <t xml:space="preserve">Se realiza capacitación al personal de la División de Mantenimiento e Infraestructura sobre los requisitos y obligaciones ambientales de los contratos a su cargo como supervisores de contrato </t>
    </r>
    <r>
      <rPr>
        <b/>
        <sz val="9"/>
        <color theme="1"/>
        <rFont val="Arial"/>
        <family val="2"/>
      </rPr>
      <t xml:space="preserve">
06/04/2021 </t>
    </r>
    <r>
      <rPr>
        <sz val="9"/>
        <color theme="1"/>
        <rFont val="Arial"/>
        <family val="2"/>
      </rPr>
      <t xml:space="preserve"> Se realiza el primer acercamiento con la Unidad de Compars Públicas, en donde se capacita a 37 servidores que hacen parte de la unidad sobre las compras sostenibles y se socializa el Manual Ambiental para la Adquisición de Bienes y Servicios.  
Se programa sesión de capacitación con supervisores para el segundo semestre del 2021
</t>
    </r>
    <r>
      <rPr>
        <b/>
        <sz val="9"/>
        <color theme="1"/>
        <rFont val="Arial"/>
        <family val="2"/>
      </rPr>
      <t xml:space="preserve">08/09/2021 </t>
    </r>
    <r>
      <rPr>
        <sz val="9"/>
        <color theme="1"/>
        <rFont val="Arial"/>
        <family val="2"/>
      </rPr>
      <t>Se realiza capacitación a supervisores de contrato sobre las obligaciones ambientales para los contratistas</t>
    </r>
  </si>
  <si>
    <t xml:space="preserve">Programar otras sesiones de formación para fortalecer las competencias de los supervisores de contrato </t>
  </si>
  <si>
    <t xml:space="preserve">Continuar con el trabajo conjunto con la Unidad Compras Públicas para el fortalecimiento del SGA </t>
  </si>
  <si>
    <r>
      <rPr>
        <b/>
        <sz val="9"/>
        <color theme="1"/>
        <rFont val="Arial"/>
        <family val="2"/>
      </rPr>
      <t>05/03/2021</t>
    </r>
    <r>
      <rPr>
        <sz val="9"/>
        <color theme="1"/>
        <rFont val="Arial"/>
        <family val="2"/>
      </rPr>
      <t xml:space="preserve"> Se presenta al nuevo Jefe de la División de Mantenimiento el requerimiento del sistema contra incendio para las sedes de la DEAJ y el Palacio de Justcia. Para lo cual se manifiesta que el tema será revisado, por asignación de recursos y tiempos de ejecución.
</t>
    </r>
    <r>
      <rPr>
        <b/>
        <sz val="9"/>
        <color theme="1"/>
        <rFont val="Arial"/>
        <family val="2"/>
      </rPr>
      <t xml:space="preserve">
05/09/2021 </t>
    </r>
    <r>
      <rPr>
        <sz val="9"/>
        <color theme="1"/>
        <rFont val="Arial"/>
        <family val="2"/>
      </rPr>
      <t xml:space="preserve">Se encuentra en realización del proceso contractual para la revisión de los sistemas contra incendio de las sedes </t>
    </r>
  </si>
  <si>
    <r>
      <rPr>
        <b/>
        <sz val="9"/>
        <color theme="1"/>
        <rFont val="Arial"/>
        <family val="2"/>
      </rPr>
      <t xml:space="preserve">26/03/2021 </t>
    </r>
    <r>
      <rPr>
        <sz val="9"/>
        <color theme="1"/>
        <rFont val="Arial"/>
        <family val="2"/>
      </rPr>
      <t xml:space="preserve">Se envía borrador del modelo para la invitación pública de recicladores de oficio a partes interesadas para su revisión y envío de observaciones </t>
    </r>
    <r>
      <rPr>
        <b/>
        <sz val="9"/>
        <color theme="1"/>
        <rFont val="Arial"/>
        <family val="2"/>
      </rPr>
      <t xml:space="preserve">
22/04/2021</t>
    </r>
    <r>
      <rPr>
        <sz val="9"/>
        <color theme="1"/>
        <rFont val="Arial"/>
        <family val="2"/>
      </rPr>
      <t xml:space="preserve"> Se envía al Director de la Unidad de Compras Públicas la solicitud para el proceso de selección de recicladores de oficio de las sedes del Nivel Central sin acuerdo de corresponsabilidad vigente 
</t>
    </r>
    <r>
      <rPr>
        <b/>
        <sz val="9"/>
        <color theme="1"/>
        <rFont val="Arial"/>
        <family val="2"/>
      </rPr>
      <t xml:space="preserve">
04/10/2021</t>
    </r>
    <r>
      <rPr>
        <sz val="9"/>
        <color theme="1"/>
        <rFont val="Arial"/>
        <family val="2"/>
      </rPr>
      <t xml:space="preserve"> El docuemnto es enviado por parte del Director Administrativo de Estructuración al Director de la UNidad de Comparas Públicas para revisión y visto bueno final </t>
    </r>
  </si>
  <si>
    <t>Acuerdo PCSJA21- 11840
Circular PCSJ20-35 
Circular PCSJC21-18
Circular DEAJC21-68 -  DEAJC21-67 (Aplicación DEAJ)</t>
  </si>
  <si>
    <r>
      <rPr>
        <b/>
        <sz val="9"/>
        <rFont val="Arial"/>
        <family val="2"/>
      </rPr>
      <t>24/11/2020</t>
    </r>
    <r>
      <rPr>
        <sz val="9"/>
        <rFont val="Arial"/>
        <family val="2"/>
      </rPr>
      <t xml:space="preserve"> Se publicó video de inducción al SGA por stream para que los servidores nuevos y antiguos ingresen al video informativo de lo que correspondel el SGA y el PGA de la Rama. El video ha sido enviado de forma masiva por correo electrónico.
</t>
    </r>
    <r>
      <rPr>
        <b/>
        <sz val="9"/>
        <rFont val="Arial"/>
        <family val="2"/>
      </rPr>
      <t>22/04/2021</t>
    </r>
    <r>
      <rPr>
        <sz val="9"/>
        <rFont val="Arial"/>
        <family val="2"/>
      </rPr>
      <t xml:space="preserve"> Se presenta el video en el Comité Nacional del SIGCMA, para conocimiento de todos los asistentes a nivel nacional 
</t>
    </r>
    <r>
      <rPr>
        <b/>
        <sz val="9"/>
        <rFont val="Arial"/>
        <family val="2"/>
      </rPr>
      <t>09/07/2021</t>
    </r>
    <r>
      <rPr>
        <sz val="9"/>
        <rFont val="Arial"/>
        <family val="2"/>
      </rPr>
      <t xml:space="preserve"> Se realiza taller virtual referente a la implementación y diligenciamiento de los formatos actualizados de los progrmas 
</t>
    </r>
    <r>
      <rPr>
        <b/>
        <sz val="9"/>
        <rFont val="Arial"/>
        <family val="2"/>
      </rPr>
      <t xml:space="preserve">04/10/2021 </t>
    </r>
    <r>
      <rPr>
        <sz val="9"/>
        <rFont val="Arial"/>
        <family val="2"/>
      </rPr>
      <t xml:space="preserve">Gestión con el Grupo de Proyectos Especiales para la elaboración de piezas de comunicación 
</t>
    </r>
    <r>
      <rPr>
        <b/>
        <sz val="9"/>
        <rFont val="Arial"/>
        <family val="2"/>
      </rPr>
      <t>06/06/2022</t>
    </r>
    <r>
      <rPr>
        <sz val="9"/>
        <rFont val="Arial"/>
        <family val="2"/>
      </rPr>
      <t xml:space="preserve"> Se crearon los borradores de tres piezas comunicativas para fortalecer el conocimiento frente al PGA y SGA, así como las campañas para la sensibilización de los servidores</t>
    </r>
  </si>
  <si>
    <t xml:space="preserve">El video de inducción estructurado con el CENDOJ ha sido una herramienta positiva, ya que ha llegado a gran parte de los servidores judiciales, sin embargo se debe seguir fortaleciendo en las sedes del nivel central para el conocimiento de todos los servidores que pertenecen a cada una de las sedes. 
Se deberán seguir estructurando piezas de comunicación para poder lograr llegar a todos los servidores y continuar con las campañas de sensibilización </t>
  </si>
  <si>
    <r>
      <rPr>
        <b/>
        <sz val="9"/>
        <color theme="1"/>
        <rFont val="Arial"/>
        <family val="2"/>
      </rPr>
      <t xml:space="preserve">22/09/2020 </t>
    </r>
    <r>
      <rPr>
        <sz val="9"/>
        <color theme="1"/>
        <rFont val="Arial"/>
        <family val="2"/>
      </rPr>
      <t xml:space="preserve">Se recibe respuesta por parte del Dr. Raúl Silva, que la ARL no está en capacidad de para la respuesta ante emergencias ambientales </t>
    </r>
    <r>
      <rPr>
        <b/>
        <sz val="9"/>
        <color theme="1"/>
        <rFont val="Arial"/>
        <family val="2"/>
      </rPr>
      <t xml:space="preserve">
08/04/2021</t>
    </r>
    <r>
      <rPr>
        <sz val="9"/>
        <color theme="1"/>
        <rFont val="Arial"/>
        <family val="2"/>
      </rPr>
      <t xml:space="preserve"> En reunión con la división de seguridad y salud en el trabajo se establecieron aquellos aspectos o actividades en común para el fortalecimiento de los procesos y de la respuesta antes las posibles emergencias que se pueden desarrolar en cada sede 
</t>
    </r>
    <r>
      <rPr>
        <b/>
        <sz val="9"/>
        <color theme="1"/>
        <rFont val="Arial"/>
        <family val="2"/>
      </rPr>
      <t xml:space="preserve">
08/07/2021 </t>
    </r>
    <r>
      <rPr>
        <sz val="9"/>
        <color theme="1"/>
        <rFont val="Arial"/>
        <family val="2"/>
      </rPr>
      <t xml:space="preserve">Capacitación en emergencias ambientales. 
</t>
    </r>
    <r>
      <rPr>
        <b/>
        <sz val="9"/>
        <color theme="1"/>
        <rFont val="Arial"/>
        <family val="2"/>
      </rPr>
      <t xml:space="preserve">28/10/2021 </t>
    </r>
    <r>
      <rPr>
        <sz val="9"/>
        <color theme="1"/>
        <rFont val="Arial"/>
        <family val="2"/>
      </rPr>
      <t xml:space="preserve">Trabajo con Sustancias Peligrosas ARL para Brigadistas 
</t>
    </r>
    <r>
      <rPr>
        <b/>
        <sz val="9"/>
        <color theme="1"/>
        <rFont val="Arial"/>
        <family val="2"/>
      </rPr>
      <t>08/04/2022</t>
    </r>
    <r>
      <rPr>
        <sz val="9"/>
        <color theme="1"/>
        <rFont val="Arial"/>
        <family val="2"/>
      </rPr>
      <t xml:space="preserve"> Se establece acción correctiva y plan de trabajo con SST</t>
    </r>
  </si>
  <si>
    <r>
      <rPr>
        <b/>
        <sz val="9"/>
        <color theme="1"/>
        <rFont val="Arial"/>
        <family val="2"/>
      </rPr>
      <t xml:space="preserve">30/09/2021 </t>
    </r>
    <r>
      <rPr>
        <sz val="9"/>
        <color theme="1"/>
        <rFont val="Arial"/>
        <family val="2"/>
      </rPr>
      <t xml:space="preserve">Se revisan y actualizan Planes de Emergencia de las sedes certificadas del Nivel Central </t>
    </r>
    <r>
      <rPr>
        <b/>
        <sz val="9"/>
        <color theme="1"/>
        <rFont val="Arial"/>
        <family val="2"/>
      </rPr>
      <t xml:space="preserve">
02/11/2021</t>
    </r>
    <r>
      <rPr>
        <sz val="9"/>
        <color theme="1"/>
        <rFont val="Arial"/>
        <family val="2"/>
      </rPr>
      <t xml:space="preserve"> Se realiza revisión de plan de emergencias con la inclusión de los aspectos ambientales en conjunto con la División de Seguridad y Salud en el trabajo y se define plan de trabajo para la actualización del modelo que será replicado a nivel nacional. 
</t>
    </r>
    <r>
      <rPr>
        <b/>
        <sz val="9"/>
        <color theme="1"/>
        <rFont val="Arial"/>
        <family val="2"/>
      </rPr>
      <t>08/04/2022</t>
    </r>
    <r>
      <rPr>
        <sz val="9"/>
        <color theme="1"/>
        <rFont val="Arial"/>
        <family val="2"/>
      </rPr>
      <t xml:space="preserve"> Se establece acción correctiva y plan de trabajo con SST</t>
    </r>
  </si>
  <si>
    <r>
      <rPr>
        <b/>
        <sz val="9"/>
        <color theme="1"/>
        <rFont val="Arial"/>
        <family val="2"/>
      </rPr>
      <t>08/04/202</t>
    </r>
    <r>
      <rPr>
        <sz val="9"/>
        <color theme="1"/>
        <rFont val="Arial"/>
        <family val="2"/>
      </rPr>
      <t xml:space="preserve">1 En reunión con la división de seguridad y salud en el trabajo se establecieron aquellos aspectos o actividades en común para el fortalecimiento de los procesos y de la respuesta antes las posibles emergencias que se pueden desarrolar en cada sede. Se debe continuar con el trabajo conjunto de las áreas. 
</t>
    </r>
    <r>
      <rPr>
        <b/>
        <sz val="9"/>
        <color theme="1"/>
        <rFont val="Arial"/>
        <family val="2"/>
      </rPr>
      <t xml:space="preserve">19/04/2021 </t>
    </r>
    <r>
      <rPr>
        <sz val="9"/>
        <color theme="1"/>
        <rFont val="Arial"/>
        <family val="2"/>
      </rPr>
      <t xml:space="preserve">Se hace trabajo conjunto con la División de Seguridad y Salud en el Trabajo, para el apoyo en las inducciones de personal nuevo inlcuir el tama ambiental, así como la revisión de los temas en común que se deben fortalecer con el apoyo mutuo entre las dos Unidades. 
</t>
    </r>
    <r>
      <rPr>
        <b/>
        <sz val="9"/>
        <color theme="1"/>
        <rFont val="Arial"/>
        <family val="2"/>
      </rPr>
      <t>08/04/2022</t>
    </r>
    <r>
      <rPr>
        <sz val="9"/>
        <color theme="1"/>
        <rFont val="Arial"/>
        <family val="2"/>
      </rPr>
      <t xml:space="preserve"> Se establece acción correctiva y plan de trabajo con SST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</si>
</sst>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Arial"/>
      <family val="2"/>
    </font>
    <font>
      <sz val="11"/>
      <color theme="1"/>
      <name val="Arial"/>
      <family val="2"/>
    </font>
    <font>
      <b/>
      <sz val="11"/>
      <name val="Arial"/>
      <family val="2"/>
    </font>
    <font>
      <sz val="9"/>
      <color theme="1"/>
      <name val="Arial"/>
      <family val="2"/>
    </font>
    <font>
      <sz val="10"/>
      <color theme="1"/>
      <name val="Arial"/>
      <family val="2"/>
    </font>
    <font>
      <b/>
      <sz val="12"/>
      <color theme="1"/>
      <name val="Arial"/>
      <family val="2"/>
    </font>
    <font>
      <b/>
      <sz val="11"/>
      <color rgb="FFFFFFFF"/>
      <name val="Arial"/>
      <family val="2"/>
    </font>
    <font>
      <b/>
      <i/>
      <sz val="12"/>
      <color rgb="FF000000"/>
      <name val="Arial"/>
      <family val="2"/>
    </font>
    <font>
      <sz val="12"/>
      <color rgb="FF000000"/>
      <name val="Arial"/>
      <family val="2"/>
    </font>
    <font>
      <b/>
      <sz val="10"/>
      <color rgb="FFFFFFFF"/>
      <name val="Arial"/>
      <family val="2"/>
    </font>
    <font>
      <b/>
      <sz val="24"/>
      <color theme="0"/>
      <name val="Calibri"/>
      <family val="2"/>
      <scheme val="minor"/>
    </font>
    <font>
      <sz val="12"/>
      <color theme="1"/>
      <name val="Calibri"/>
      <family val="2"/>
      <scheme val="minor"/>
    </font>
    <font>
      <b/>
      <sz val="16"/>
      <color theme="1"/>
      <name val="Arial"/>
      <family val="2"/>
    </font>
    <font>
      <b/>
      <sz val="11"/>
      <color theme="0"/>
      <name val="Calibri"/>
      <family val="2"/>
      <scheme val="minor"/>
    </font>
    <font>
      <b/>
      <sz val="11"/>
      <name val="Calibri"/>
      <family val="2"/>
      <scheme val="minor"/>
    </font>
    <font>
      <b/>
      <sz val="11"/>
      <color theme="1"/>
      <name val="Calibri"/>
      <family val="2"/>
      <scheme val="minor"/>
    </font>
    <font>
      <sz val="9"/>
      <color indexed="81"/>
      <name val="Tahoma"/>
      <family val="2"/>
    </font>
    <font>
      <b/>
      <sz val="9"/>
      <color indexed="81"/>
      <name val="Tahoma"/>
      <family val="2"/>
    </font>
    <font>
      <b/>
      <sz val="11"/>
      <color theme="0"/>
      <name val="Arial"/>
      <family val="2"/>
    </font>
    <font>
      <b/>
      <sz val="15"/>
      <color theme="0"/>
      <name val="Calibri"/>
      <family val="2"/>
      <scheme val="minor"/>
    </font>
    <font>
      <sz val="9"/>
      <color rgb="FF00B050"/>
      <name val="Arial"/>
      <family val="2"/>
    </font>
    <font>
      <b/>
      <sz val="11"/>
      <color rgb="FF00B050"/>
      <name val="Calibri"/>
      <family val="2"/>
      <scheme val="minor"/>
    </font>
    <font>
      <sz val="11"/>
      <color rgb="FF00B050"/>
      <name val="Calibri"/>
      <family val="2"/>
      <scheme val="minor"/>
    </font>
    <font>
      <b/>
      <sz val="9"/>
      <color theme="1"/>
      <name val="Calibri"/>
      <family val="2"/>
      <scheme val="minor"/>
    </font>
    <font>
      <sz val="9"/>
      <color theme="1"/>
      <name val="Calibri"/>
      <family val="2"/>
      <scheme val="minor"/>
    </font>
    <font>
      <b/>
      <sz val="14"/>
      <color theme="1"/>
      <name val="Calibri"/>
      <family val="2"/>
      <scheme val="minor"/>
    </font>
    <font>
      <sz val="10"/>
      <name val="Arial"/>
      <family val="2"/>
    </font>
    <font>
      <sz val="11"/>
      <name val="Calibri Light"/>
      <family val="2"/>
      <scheme val="major"/>
    </font>
    <font>
      <sz val="10"/>
      <name val="Century Gothic"/>
      <family val="2"/>
    </font>
    <font>
      <b/>
      <sz val="16"/>
      <color theme="0"/>
      <name val="Calibri"/>
      <family val="2"/>
      <scheme val="minor"/>
    </font>
    <font>
      <b/>
      <sz val="14"/>
      <name val="Calibri"/>
      <family val="2"/>
      <scheme val="minor"/>
    </font>
    <font>
      <sz val="12"/>
      <color theme="1"/>
      <name val="Arial"/>
      <family val="2"/>
    </font>
    <font>
      <b/>
      <sz val="12"/>
      <color theme="0"/>
      <name val="Arial"/>
      <family val="2"/>
    </font>
    <font>
      <sz val="11"/>
      <name val="Calibri"/>
      <family val="2"/>
      <scheme val="minor"/>
    </font>
    <font>
      <sz val="9"/>
      <name val="Arial"/>
      <family val="2"/>
    </font>
    <font>
      <sz val="11"/>
      <color rgb="FF000000"/>
      <name val="Calibri"/>
      <family val="2"/>
      <scheme val="minor"/>
    </font>
    <font>
      <b/>
      <sz val="16"/>
      <color theme="1"/>
      <name val="Calibri"/>
      <family val="2"/>
      <scheme val="minor"/>
    </font>
    <font>
      <b/>
      <sz val="26"/>
      <color theme="1"/>
      <name val="Arial"/>
      <family val="2"/>
    </font>
    <font>
      <sz val="8"/>
      <color theme="1"/>
      <name val="Arial"/>
      <family val="2"/>
    </font>
    <font>
      <b/>
      <sz val="8"/>
      <color theme="1"/>
      <name val="Arial"/>
      <family val="2"/>
    </font>
    <font>
      <b/>
      <sz val="9"/>
      <name val="Arial"/>
      <family val="2"/>
    </font>
    <font>
      <b/>
      <sz val="9"/>
      <color theme="1"/>
      <name val="Arial"/>
      <family val="2"/>
    </font>
  </fonts>
  <fills count="22">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rgb="FF0070C0"/>
        <bgColor indexed="64"/>
      </patternFill>
    </fill>
    <fill>
      <patternFill patternType="solid">
        <fgColor rgb="FF00206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499984740745262"/>
        <bgColor indexed="64"/>
      </patternFill>
    </fill>
    <fill>
      <patternFill patternType="solid">
        <fgColor theme="4"/>
        <bgColor indexed="64"/>
      </patternFill>
    </fill>
    <fill>
      <patternFill patternType="solid">
        <fgColor rgb="FFD9D9D9"/>
        <bgColor indexed="64"/>
      </patternFill>
    </fill>
    <fill>
      <patternFill patternType="solid">
        <fgColor rgb="FFFFC000"/>
        <bgColor indexed="64"/>
      </patternFill>
    </fill>
    <fill>
      <patternFill patternType="solid">
        <fgColor rgb="FF00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theme="3"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FFFFFF"/>
      </left>
      <right style="medium">
        <color rgb="FFFFFFFF"/>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s>
  <cellStyleXfs count="4">
    <xf numFmtId="0" fontId="0" fillId="0" borderId="0"/>
    <xf numFmtId="0" fontId="27" fillId="0" borderId="0"/>
    <xf numFmtId="0" fontId="29" fillId="0" borderId="0"/>
    <xf numFmtId="0" fontId="29" fillId="0" borderId="0"/>
  </cellStyleXfs>
  <cellXfs count="348">
    <xf numFmtId="0" fontId="0" fillId="0" borderId="0" xfId="0"/>
    <xf numFmtId="0" fontId="3" fillId="3" borderId="5" xfId="0" applyFont="1" applyFill="1" applyBorder="1" applyAlignment="1">
      <alignment horizontal="left"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1" xfId="0" applyBorder="1" applyAlignment="1">
      <alignment horizontal="left" vertical="center"/>
    </xf>
    <xf numFmtId="0" fontId="0" fillId="0" borderId="0" xfId="0" applyAlignment="1">
      <alignment horizontal="left" vertical="center"/>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xf numFmtId="0" fontId="6" fillId="0" borderId="12"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6" fillId="0" borderId="15" xfId="0" applyFont="1" applyBorder="1" applyAlignment="1">
      <alignment vertical="center" wrapText="1"/>
    </xf>
    <xf numFmtId="0" fontId="0" fillId="5" borderId="0" xfId="0" applyFill="1"/>
    <xf numFmtId="0" fontId="7" fillId="6" borderId="17"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9" fillId="7" borderId="18" xfId="0" applyFont="1" applyFill="1" applyBorder="1" applyAlignment="1">
      <alignment horizontal="left" vertical="center" wrapText="1" readingOrder="1"/>
    </xf>
    <xf numFmtId="0" fontId="8" fillId="8" borderId="19" xfId="0" applyFont="1" applyFill="1" applyBorder="1" applyAlignment="1">
      <alignment horizontal="center" vertical="center" wrapText="1" readingOrder="1"/>
    </xf>
    <xf numFmtId="0" fontId="9" fillId="8" borderId="19" xfId="0" applyFont="1" applyFill="1" applyBorder="1" applyAlignment="1">
      <alignment horizontal="left" vertical="center" wrapText="1" readingOrder="1"/>
    </xf>
    <xf numFmtId="0" fontId="8" fillId="7" borderId="19" xfId="0" applyFont="1" applyFill="1" applyBorder="1" applyAlignment="1">
      <alignment horizontal="center" vertical="center" wrapText="1" readingOrder="1"/>
    </xf>
    <xf numFmtId="0" fontId="9" fillId="7" borderId="19" xfId="0" applyFont="1" applyFill="1" applyBorder="1" applyAlignment="1">
      <alignment horizontal="left" vertical="center" wrapText="1" readingOrder="1"/>
    </xf>
    <xf numFmtId="0" fontId="10" fillId="6" borderId="17" xfId="0" applyFont="1" applyFill="1" applyBorder="1" applyAlignment="1">
      <alignment horizontal="center" vertical="center" wrapText="1" readingOrder="1"/>
    </xf>
    <xf numFmtId="0" fontId="12" fillId="5" borderId="0" xfId="0" applyFont="1" applyFill="1"/>
    <xf numFmtId="0" fontId="9" fillId="7" borderId="20" xfId="0" applyFont="1" applyFill="1" applyBorder="1" applyAlignment="1">
      <alignment horizontal="left" vertical="center" wrapText="1" readingOrder="1"/>
    </xf>
    <xf numFmtId="0" fontId="9" fillId="7" borderId="21" xfId="0" applyFont="1" applyFill="1" applyBorder="1" applyAlignment="1">
      <alignment horizontal="left" vertical="center" wrapText="1" readingOrder="1"/>
    </xf>
    <xf numFmtId="0" fontId="0" fillId="0" borderId="1" xfId="0"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applyFill="1"/>
    <xf numFmtId="0" fontId="0" fillId="5" borderId="1" xfId="0" applyFill="1" applyBorder="1"/>
    <xf numFmtId="0" fontId="0" fillId="5" borderId="1" xfId="0" applyFill="1" applyBorder="1" applyAlignment="1">
      <alignment horizontal="left"/>
    </xf>
    <xf numFmtId="0" fontId="0" fillId="5" borderId="16" xfId="0" applyFill="1" applyBorder="1"/>
    <xf numFmtId="0" fontId="0" fillId="5" borderId="1" xfId="0" applyFill="1" applyBorder="1" applyAlignment="1">
      <alignment wrapText="1"/>
    </xf>
    <xf numFmtId="0" fontId="0" fillId="5" borderId="1" xfId="0" applyFill="1" applyBorder="1" applyAlignment="1">
      <alignment horizontal="left" wrapText="1"/>
    </xf>
    <xf numFmtId="0" fontId="4" fillId="5" borderId="1" xfId="0" applyFont="1" applyFill="1" applyBorder="1" applyAlignment="1">
      <alignment horizontal="justify" vertical="center" wrapText="1"/>
    </xf>
    <xf numFmtId="0" fontId="6" fillId="0" borderId="0" xfId="0" applyFont="1" applyBorder="1" applyAlignment="1">
      <alignment horizontal="center" vertical="center" wrapText="1"/>
    </xf>
    <xf numFmtId="0" fontId="4" fillId="5" borderId="26"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15" fillId="11" borderId="0" xfId="0" applyFont="1" applyFill="1" applyBorder="1" applyAlignment="1">
      <alignment horizontal="center"/>
    </xf>
    <xf numFmtId="0" fontId="15" fillId="11" borderId="30" xfId="0" applyFont="1" applyFill="1" applyBorder="1" applyAlignment="1">
      <alignment horizontal="center"/>
    </xf>
    <xf numFmtId="0" fontId="0" fillId="5" borderId="24" xfId="0" applyFill="1" applyBorder="1" applyAlignment="1">
      <alignment horizontal="left"/>
    </xf>
    <xf numFmtId="0" fontId="0" fillId="5" borderId="31" xfId="0" applyFill="1" applyBorder="1"/>
    <xf numFmtId="0" fontId="0" fillId="5" borderId="34" xfId="0" applyFill="1" applyBorder="1" applyAlignment="1">
      <alignment horizontal="center"/>
    </xf>
    <xf numFmtId="0" fontId="0" fillId="5" borderId="35" xfId="0" applyFill="1" applyBorder="1" applyAlignment="1">
      <alignment horizontal="center"/>
    </xf>
    <xf numFmtId="0" fontId="0" fillId="5" borderId="36" xfId="0" applyFill="1" applyBorder="1"/>
    <xf numFmtId="0" fontId="0" fillId="5" borderId="31" xfId="0" applyFill="1" applyBorder="1" applyAlignment="1">
      <alignment horizontal="left"/>
    </xf>
    <xf numFmtId="0" fontId="0" fillId="5" borderId="32" xfId="0" applyFill="1" applyBorder="1" applyAlignment="1">
      <alignment horizontal="left"/>
    </xf>
    <xf numFmtId="0" fontId="0" fillId="5" borderId="24" xfId="0" applyFill="1" applyBorder="1" applyAlignment="1">
      <alignment horizontal="left" wrapText="1"/>
    </xf>
    <xf numFmtId="0" fontId="0" fillId="5" borderId="31" xfId="0" applyFill="1" applyBorder="1" applyAlignment="1">
      <alignment horizontal="left" wrapText="1"/>
    </xf>
    <xf numFmtId="0" fontId="0" fillId="5" borderId="32" xfId="0" applyFill="1" applyBorder="1" applyAlignment="1">
      <alignment horizontal="left" wrapText="1"/>
    </xf>
    <xf numFmtId="0" fontId="0" fillId="5" borderId="16"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34"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35" xfId="0" applyFont="1" applyFill="1" applyBorder="1" applyAlignment="1">
      <alignment horizontal="center" vertical="center"/>
    </xf>
    <xf numFmtId="0" fontId="0" fillId="5" borderId="36" xfId="0" applyFont="1" applyFill="1" applyBorder="1" applyAlignment="1">
      <alignment horizontal="center" vertical="center"/>
    </xf>
    <xf numFmtId="0" fontId="0" fillId="5" borderId="13" xfId="0" applyFill="1" applyBorder="1"/>
    <xf numFmtId="0" fontId="0" fillId="5" borderId="0" xfId="0" applyFill="1" applyBorder="1"/>
    <xf numFmtId="0" fontId="0" fillId="5" borderId="30" xfId="0" applyFill="1" applyBorder="1"/>
    <xf numFmtId="0" fontId="0" fillId="0" borderId="13" xfId="0" applyBorder="1"/>
    <xf numFmtId="0" fontId="0" fillId="0" borderId="0" xfId="0" applyBorder="1"/>
    <xf numFmtId="0" fontId="0" fillId="0" borderId="0" xfId="0" applyAlignment="1">
      <alignment horizontal="center" vertical="center"/>
    </xf>
    <xf numFmtId="0" fontId="4" fillId="5" borderId="0" xfId="0" applyFont="1" applyFill="1" applyBorder="1" applyAlignment="1">
      <alignment horizontal="center" vertical="center" wrapText="1"/>
    </xf>
    <xf numFmtId="0" fontId="22" fillId="0" borderId="0" xfId="0" applyFont="1"/>
    <xf numFmtId="0" fontId="23" fillId="0" borderId="0" xfId="0" applyFont="1"/>
    <xf numFmtId="0" fontId="24" fillId="15" borderId="38" xfId="0" applyFont="1" applyFill="1" applyBorder="1" applyAlignment="1">
      <alignment horizontal="center" vertical="center" wrapText="1"/>
    </xf>
    <xf numFmtId="0" fontId="25" fillId="12" borderId="25" xfId="0" applyFont="1" applyFill="1" applyBorder="1" applyAlignment="1">
      <alignment horizontal="center" vertical="center" wrapText="1"/>
    </xf>
    <xf numFmtId="0" fontId="15" fillId="11" borderId="0" xfId="0" applyFont="1" applyFill="1" applyBorder="1" applyAlignment="1">
      <alignment horizontal="center" wrapText="1"/>
    </xf>
    <xf numFmtId="0" fontId="15" fillId="11" borderId="30" xfId="0" applyFont="1" applyFill="1" applyBorder="1" applyAlignment="1">
      <alignment horizontal="center" wrapText="1"/>
    </xf>
    <xf numFmtId="0" fontId="0" fillId="5" borderId="34"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6" xfId="0" applyFill="1" applyBorder="1" applyAlignment="1">
      <alignment wrapText="1"/>
    </xf>
    <xf numFmtId="0" fontId="0" fillId="5" borderId="13"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24" xfId="0" applyFill="1" applyBorder="1" applyAlignment="1">
      <alignment wrapText="1"/>
    </xf>
    <xf numFmtId="0" fontId="0" fillId="5" borderId="35" xfId="0" applyFont="1" applyFill="1" applyBorder="1" applyAlignment="1">
      <alignment horizontal="center" vertical="center" wrapText="1"/>
    </xf>
    <xf numFmtId="0" fontId="0" fillId="5" borderId="36" xfId="0" applyFont="1" applyFill="1" applyBorder="1" applyAlignment="1">
      <alignment horizontal="center" vertical="center" wrapText="1"/>
    </xf>
    <xf numFmtId="0" fontId="0" fillId="5" borderId="36" xfId="0" applyFill="1" applyBorder="1" applyAlignment="1">
      <alignment wrapText="1"/>
    </xf>
    <xf numFmtId="0" fontId="0" fillId="5" borderId="31" xfId="0" applyFill="1" applyBorder="1" applyAlignment="1">
      <alignment wrapText="1"/>
    </xf>
    <xf numFmtId="0" fontId="0" fillId="5" borderId="32" xfId="0" applyFill="1" applyBorder="1" applyAlignment="1">
      <alignment wrapText="1"/>
    </xf>
    <xf numFmtId="0" fontId="0" fillId="5" borderId="1" xfId="0" applyFill="1" applyBorder="1" applyAlignment="1">
      <alignment vertical="center" wrapText="1"/>
    </xf>
    <xf numFmtId="0" fontId="0" fillId="5" borderId="1" xfId="0" applyFill="1" applyBorder="1" applyAlignment="1">
      <alignment horizontal="left" vertical="center" wrapText="1"/>
    </xf>
    <xf numFmtId="0" fontId="28" fillId="0" borderId="1" xfId="1" applyFont="1" applyBorder="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6" fillId="5" borderId="0" xfId="0" applyFont="1" applyFill="1" applyBorder="1" applyAlignment="1">
      <alignment vertical="center" wrapText="1"/>
    </xf>
    <xf numFmtId="0" fontId="28" fillId="5" borderId="0" xfId="1" applyFont="1" applyFill="1" applyBorder="1" applyAlignment="1">
      <alignment horizontal="left" vertical="center"/>
    </xf>
    <xf numFmtId="0" fontId="0" fillId="5" borderId="0" xfId="0" applyFill="1" applyAlignment="1">
      <alignment horizontal="center" vertical="center" wrapText="1"/>
    </xf>
    <xf numFmtId="0" fontId="0" fillId="17" borderId="9" xfId="0" applyFill="1" applyBorder="1" applyAlignment="1">
      <alignment horizontal="center" vertical="center" wrapText="1"/>
    </xf>
    <xf numFmtId="0" fontId="0" fillId="3" borderId="9" xfId="0" applyFill="1" applyBorder="1" applyAlignment="1">
      <alignment horizontal="center" vertical="center" wrapText="1"/>
    </xf>
    <xf numFmtId="0" fontId="0" fillId="16" borderId="9" xfId="0" applyFill="1" applyBorder="1" applyAlignment="1">
      <alignment horizontal="center" vertical="center" wrapText="1"/>
    </xf>
    <xf numFmtId="0" fontId="0" fillId="12" borderId="9" xfId="0" applyFill="1" applyBorder="1" applyAlignment="1">
      <alignment horizontal="center" vertical="center" wrapText="1"/>
    </xf>
    <xf numFmtId="0" fontId="16" fillId="5" borderId="0" xfId="0" applyFont="1" applyFill="1"/>
    <xf numFmtId="0" fontId="16" fillId="17"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12" borderId="4" xfId="0" applyFont="1" applyFill="1" applyBorder="1" applyAlignment="1">
      <alignment horizontal="center" vertical="center" wrapText="1"/>
    </xf>
    <xf numFmtId="0" fontId="26" fillId="5" borderId="0" xfId="0" applyFont="1" applyFill="1"/>
    <xf numFmtId="0" fontId="26" fillId="18" borderId="1" xfId="0" applyFont="1" applyFill="1" applyBorder="1" applyAlignment="1">
      <alignment horizontal="center" vertical="center"/>
    </xf>
    <xf numFmtId="0" fontId="4" fillId="0" borderId="0" xfId="0" applyFont="1" applyBorder="1" applyAlignment="1">
      <alignment horizontal="center" vertical="center" wrapText="1"/>
    </xf>
    <xf numFmtId="0" fontId="19" fillId="13" borderId="0" xfId="0" applyFont="1" applyFill="1" applyBorder="1" applyAlignment="1">
      <alignment horizontal="center" vertical="center" wrapText="1"/>
    </xf>
    <xf numFmtId="0" fontId="8" fillId="0" borderId="19" xfId="0" applyFont="1" applyFill="1" applyBorder="1" applyAlignment="1">
      <alignment horizontal="center" vertical="center" wrapText="1" readingOrder="1"/>
    </xf>
    <xf numFmtId="0" fontId="9" fillId="0" borderId="19" xfId="0" applyFont="1" applyFill="1" applyBorder="1" applyAlignment="1">
      <alignment horizontal="left" vertical="center" wrapText="1" readingOrder="1"/>
    </xf>
    <xf numFmtId="0" fontId="8" fillId="0" borderId="0" xfId="0" applyFont="1" applyFill="1" applyBorder="1" applyAlignment="1">
      <alignment horizontal="center" vertical="center" wrapText="1" readingOrder="1"/>
    </xf>
    <xf numFmtId="0" fontId="9" fillId="0" borderId="0" xfId="0" applyFont="1" applyFill="1" applyBorder="1" applyAlignment="1">
      <alignment horizontal="left" vertical="center" wrapText="1" readingOrder="1"/>
    </xf>
    <xf numFmtId="0" fontId="0" fillId="5" borderId="1" xfId="0" applyFill="1" applyBorder="1" applyAlignment="1">
      <alignment horizontal="center"/>
    </xf>
    <xf numFmtId="0" fontId="15" fillId="11" borderId="1" xfId="0" applyFont="1" applyFill="1" applyBorder="1" applyAlignment="1">
      <alignment horizontal="center"/>
    </xf>
    <xf numFmtId="0" fontId="0" fillId="0" borderId="1" xfId="0" applyBorder="1" applyAlignment="1">
      <alignment wrapText="1"/>
    </xf>
    <xf numFmtId="0" fontId="0" fillId="5" borderId="4" xfId="0" applyFill="1" applyBorder="1" applyAlignment="1">
      <alignment wrapText="1"/>
    </xf>
    <xf numFmtId="0" fontId="0" fillId="0" borderId="1" xfId="0" applyBorder="1" applyAlignment="1">
      <alignment vertical="center"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xf>
    <xf numFmtId="0" fontId="0" fillId="0" borderId="4" xfId="0" applyBorder="1" applyAlignment="1">
      <alignment vertical="center" wrapText="1"/>
    </xf>
    <xf numFmtId="0" fontId="0" fillId="5" borderId="4" xfId="0" applyFill="1" applyBorder="1" applyAlignment="1">
      <alignment horizontal="left" vertical="center" wrapText="1"/>
    </xf>
    <xf numFmtId="0" fontId="0" fillId="14" borderId="9" xfId="0" applyFill="1" applyBorder="1" applyAlignment="1">
      <alignment horizontal="center" vertical="center" wrapText="1"/>
    </xf>
    <xf numFmtId="0" fontId="16" fillId="14" borderId="4" xfId="0" applyFont="1" applyFill="1" applyBorder="1" applyAlignment="1">
      <alignment horizontal="center" vertical="center" wrapText="1"/>
    </xf>
    <xf numFmtId="0" fontId="6" fillId="0" borderId="0" xfId="0" applyFont="1" applyBorder="1" applyAlignment="1">
      <alignment horizontal="center" vertical="center" wrapText="1"/>
    </xf>
    <xf numFmtId="0" fontId="19" fillId="13"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12" fillId="0" borderId="0" xfId="0" applyFont="1"/>
    <xf numFmtId="0" fontId="33" fillId="5" borderId="0" xfId="0" applyFont="1" applyFill="1" applyBorder="1" applyAlignment="1">
      <alignment horizontal="center" vertical="center" wrapText="1"/>
    </xf>
    <xf numFmtId="0" fontId="32" fillId="0" borderId="0" xfId="0" applyFont="1"/>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4" fillId="0" borderId="0" xfId="0" applyFont="1" applyFill="1" applyBorder="1"/>
    <xf numFmtId="0" fontId="27" fillId="0" borderId="13" xfId="0" applyFont="1" applyBorder="1" applyAlignment="1">
      <alignment vertical="center" wrapText="1"/>
    </xf>
    <xf numFmtId="0" fontId="35" fillId="5" borderId="23" xfId="0" applyFont="1" applyFill="1" applyBorder="1" applyAlignment="1">
      <alignment horizontal="center" vertical="center" wrapText="1"/>
    </xf>
    <xf numFmtId="0" fontId="34" fillId="0" borderId="0" xfId="0" applyFont="1"/>
    <xf numFmtId="0" fontId="0" fillId="0" borderId="0" xfId="0" applyFont="1"/>
    <xf numFmtId="0" fontId="27" fillId="0" borderId="0" xfId="0" applyFont="1" applyBorder="1" applyAlignment="1">
      <alignment vertical="center" wrapText="1"/>
    </xf>
    <xf numFmtId="0" fontId="35" fillId="5" borderId="1"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1" fillId="0" borderId="0" xfId="0" applyFont="1" applyAlignment="1">
      <alignment horizontal="center" vertical="center"/>
    </xf>
    <xf numFmtId="0" fontId="15" fillId="0" borderId="0" xfId="0" applyFont="1" applyFill="1" applyBorder="1" applyAlignment="1">
      <alignment horizontal="center" vertical="center" wrapText="1"/>
    </xf>
    <xf numFmtId="0" fontId="34" fillId="0" borderId="0" xfId="0" applyFont="1" applyBorder="1" applyAlignment="1">
      <alignment vertical="center"/>
    </xf>
    <xf numFmtId="0" fontId="36" fillId="0" borderId="0" xfId="0" applyFont="1" applyFill="1" applyBorder="1" applyAlignment="1">
      <alignment horizontal="left" vertical="center" wrapText="1"/>
    </xf>
    <xf numFmtId="0" fontId="36" fillId="0" borderId="0" xfId="0" applyFont="1" applyBorder="1" applyAlignment="1">
      <alignment horizontal="left" vertical="center" wrapText="1"/>
    </xf>
    <xf numFmtId="0" fontId="0" fillId="0" borderId="0" xfId="0" applyFont="1" applyAlignment="1">
      <alignment vertical="center"/>
    </xf>
    <xf numFmtId="0" fontId="36" fillId="0" borderId="0" xfId="0" applyFont="1" applyBorder="1" applyAlignment="1">
      <alignment horizontal="justify" vertical="center" wrapText="1"/>
    </xf>
    <xf numFmtId="0" fontId="37" fillId="0" borderId="0" xfId="0" applyFont="1" applyAlignment="1">
      <alignment horizontal="left"/>
    </xf>
    <xf numFmtId="0" fontId="16" fillId="0" borderId="0" xfId="0" applyFont="1"/>
    <xf numFmtId="0" fontId="0" fillId="0" borderId="1" xfId="0" applyBorder="1" applyAlignment="1">
      <alignment horizontal="center" vertical="center"/>
    </xf>
    <xf numFmtId="0" fontId="0" fillId="0" borderId="1" xfId="0" applyBorder="1" applyAlignment="1">
      <alignment vertical="center"/>
    </xf>
    <xf numFmtId="0" fontId="25" fillId="14" borderId="32" xfId="0" applyFont="1" applyFill="1" applyBorder="1" applyAlignment="1">
      <alignment horizontal="center" vertical="center" wrapText="1"/>
    </xf>
    <xf numFmtId="0" fontId="25" fillId="14" borderId="41" xfId="0" applyFont="1" applyFill="1" applyBorder="1" applyAlignment="1">
      <alignment horizontal="center" vertical="center" wrapText="1"/>
    </xf>
    <xf numFmtId="0" fontId="0" fillId="0" borderId="1" xfId="0" applyBorder="1"/>
    <xf numFmtId="0" fontId="0" fillId="0" borderId="0" xfId="0" applyAlignment="1">
      <alignment vertical="center"/>
    </xf>
    <xf numFmtId="0" fontId="25" fillId="16" borderId="24" xfId="0" applyFont="1" applyFill="1" applyBorder="1" applyAlignment="1">
      <alignment horizontal="center" vertical="center" wrapText="1"/>
    </xf>
    <xf numFmtId="0" fontId="25" fillId="12" borderId="42" xfId="0" applyFont="1" applyFill="1" applyBorder="1" applyAlignment="1">
      <alignment horizontal="center" vertical="center" wrapText="1"/>
    </xf>
    <xf numFmtId="0" fontId="0" fillId="0" borderId="1" xfId="0" applyBorder="1" applyAlignment="1">
      <alignment horizontal="justify" vertical="center" wrapText="1"/>
    </xf>
    <xf numFmtId="0" fontId="8" fillId="0" borderId="18" xfId="0" applyFont="1" applyFill="1" applyBorder="1" applyAlignment="1">
      <alignment horizontal="center" vertical="center" wrapText="1" readingOrder="1"/>
    </xf>
    <xf numFmtId="0" fontId="9" fillId="0" borderId="18" xfId="0" applyFont="1" applyFill="1" applyBorder="1" applyAlignment="1">
      <alignment horizontal="left" vertical="center" wrapText="1" readingOrder="1"/>
    </xf>
    <xf numFmtId="0" fontId="25" fillId="14"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0" fillId="5" borderId="26" xfId="0" applyFill="1" applyBorder="1"/>
    <xf numFmtId="0" fontId="4" fillId="0" borderId="0" xfId="0" applyFont="1" applyBorder="1" applyAlignment="1">
      <alignment horizontal="center" vertical="center" wrapText="1"/>
    </xf>
    <xf numFmtId="0" fontId="0" fillId="0" borderId="0" xfId="0" applyFill="1" applyAlignment="1">
      <alignment horizontal="center"/>
    </xf>
    <xf numFmtId="0" fontId="35" fillId="0" borderId="26" xfId="0" applyFont="1" applyFill="1" applyBorder="1" applyAlignment="1">
      <alignment horizontal="center" vertical="center" wrapText="1"/>
    </xf>
    <xf numFmtId="0" fontId="34" fillId="0" borderId="0" xfId="0" applyFont="1" applyFill="1"/>
    <xf numFmtId="0" fontId="35" fillId="0" borderId="1"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ill="1" applyBorder="1"/>
    <xf numFmtId="0" fontId="0" fillId="0" borderId="0" xfId="0" applyFill="1" applyBorder="1" applyAlignment="1">
      <alignment horizontal="center"/>
    </xf>
    <xf numFmtId="0" fontId="34" fillId="0" borderId="0" xfId="0" applyFont="1" applyBorder="1"/>
    <xf numFmtId="0" fontId="35" fillId="0" borderId="1" xfId="0" applyFont="1" applyBorder="1" applyAlignment="1">
      <alignment horizontal="center" vertical="center" wrapText="1"/>
    </xf>
    <xf numFmtId="0" fontId="21" fillId="0" borderId="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28" fillId="0" borderId="26" xfId="1"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Fill="1" applyBorder="1" applyAlignment="1">
      <alignment horizontal="justify"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19" fillId="13" borderId="1" xfId="0" applyFont="1" applyFill="1" applyBorder="1" applyAlignment="1">
      <alignment horizontal="center" vertical="center" wrapText="1"/>
    </xf>
    <xf numFmtId="0" fontId="19" fillId="20" borderId="23"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9" fillId="20" borderId="26" xfId="0" applyFont="1" applyFill="1" applyBorder="1" applyAlignment="1">
      <alignment horizontal="center" vertical="center" wrapText="1"/>
    </xf>
    <xf numFmtId="0" fontId="35" fillId="21" borderId="23" xfId="0" applyFont="1" applyFill="1" applyBorder="1" applyAlignment="1">
      <alignment horizontal="center" vertical="center" wrapText="1"/>
    </xf>
    <xf numFmtId="0" fontId="35" fillId="21" borderId="1" xfId="0" applyFont="1" applyFill="1" applyBorder="1" applyAlignment="1">
      <alignment horizontal="center" vertical="center" wrapText="1"/>
    </xf>
    <xf numFmtId="0" fontId="4" fillId="21" borderId="1" xfId="0" applyFont="1" applyFill="1" applyBorder="1" applyAlignment="1">
      <alignment horizontal="justify" vertical="center" wrapText="1"/>
    </xf>
    <xf numFmtId="0" fontId="4" fillId="21" borderId="26" xfId="0" applyFont="1" applyFill="1" applyBorder="1" applyAlignment="1">
      <alignment horizontal="justify" vertical="center" wrapText="1"/>
    </xf>
    <xf numFmtId="0" fontId="35" fillId="21" borderId="26" xfId="0" applyFont="1" applyFill="1" applyBorder="1" applyAlignment="1">
      <alignment horizontal="center" vertical="center" wrapText="1"/>
    </xf>
    <xf numFmtId="0" fontId="28" fillId="21" borderId="1" xfId="1" applyFont="1" applyFill="1" applyBorder="1" applyAlignment="1">
      <alignment horizontal="center" vertical="center"/>
    </xf>
    <xf numFmtId="0" fontId="28" fillId="21" borderId="26" xfId="1"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21" borderId="2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1" borderId="1" xfId="0" applyFont="1" applyFill="1" applyBorder="1" applyAlignment="1">
      <alignment horizontal="left" vertical="center" wrapText="1"/>
    </xf>
    <xf numFmtId="0" fontId="19" fillId="13" borderId="23"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0" fillId="21" borderId="23" xfId="0" applyFill="1" applyBorder="1" applyAlignment="1">
      <alignment horizontal="center" vertical="center"/>
    </xf>
    <xf numFmtId="0" fontId="0" fillId="0" borderId="23" xfId="0" applyBorder="1" applyAlignment="1">
      <alignment horizontal="center" vertical="center"/>
    </xf>
    <xf numFmtId="14" fontId="4" fillId="21" borderId="26" xfId="0" applyNumberFormat="1" applyFont="1" applyFill="1" applyBorder="1" applyAlignment="1">
      <alignment horizontal="center" vertical="center" wrapText="1"/>
    </xf>
    <xf numFmtId="14" fontId="4" fillId="0" borderId="26" xfId="0" applyNumberFormat="1" applyFont="1" applyBorder="1" applyAlignment="1">
      <alignment horizontal="center" vertical="center" wrapText="1"/>
    </xf>
    <xf numFmtId="0" fontId="4" fillId="21" borderId="26"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21" borderId="23" xfId="0" applyFont="1" applyFill="1" applyBorder="1" applyAlignment="1">
      <alignment horizontal="justify" vertical="center" wrapText="1"/>
    </xf>
    <xf numFmtId="0" fontId="4" fillId="0" borderId="23" xfId="0" applyFont="1" applyBorder="1" applyAlignment="1">
      <alignment horizontal="justify" vertical="center" wrapText="1"/>
    </xf>
    <xf numFmtId="14" fontId="4" fillId="21" borderId="23" xfId="0" applyNumberFormat="1" applyFont="1" applyFill="1" applyBorder="1" applyAlignment="1">
      <alignment horizontal="center" vertical="center" wrapText="1"/>
    </xf>
    <xf numFmtId="0" fontId="35" fillId="21" borderId="1" xfId="0" applyFont="1" applyFill="1" applyBorder="1" applyAlignment="1">
      <alignment horizontal="justify" vertical="center" wrapText="1"/>
    </xf>
    <xf numFmtId="0" fontId="35" fillId="21" borderId="24" xfId="0" applyFont="1" applyFill="1" applyBorder="1" applyAlignment="1">
      <alignment horizontal="center" vertical="center" wrapText="1"/>
    </xf>
    <xf numFmtId="9" fontId="35" fillId="0" borderId="1" xfId="0" applyNumberFormat="1" applyFont="1" applyBorder="1" applyAlignment="1">
      <alignment horizontal="center" vertical="center" wrapText="1"/>
    </xf>
    <xf numFmtId="9" fontId="0" fillId="0" borderId="0" xfId="0" applyNumberFormat="1"/>
    <xf numFmtId="14" fontId="4" fillId="0" borderId="23" xfId="0" applyNumberFormat="1" applyFont="1" applyBorder="1" applyAlignment="1">
      <alignment horizontal="center" vertical="center" wrapText="1"/>
    </xf>
    <xf numFmtId="14" fontId="4" fillId="0" borderId="1" xfId="0" applyNumberFormat="1" applyFont="1" applyBorder="1" applyAlignment="1">
      <alignment horizontal="justify" vertical="center" wrapText="1"/>
    </xf>
    <xf numFmtId="14" fontId="4" fillId="21" borderId="1" xfId="0" applyNumberFormat="1" applyFont="1" applyFill="1" applyBorder="1" applyAlignment="1">
      <alignment horizontal="justify" vertical="center" wrapText="1"/>
    </xf>
    <xf numFmtId="14" fontId="4" fillId="21" borderId="1" xfId="0" applyNumberFormat="1" applyFont="1" applyFill="1" applyBorder="1" applyAlignment="1">
      <alignment horizontal="left" vertical="center" wrapText="1"/>
    </xf>
    <xf numFmtId="0" fontId="35" fillId="0" borderId="5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4" fillId="5" borderId="4"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53" xfId="0" applyFont="1" applyFill="1" applyBorder="1" applyAlignment="1">
      <alignment horizontal="center" vertical="center" wrapText="1"/>
    </xf>
    <xf numFmtId="0" fontId="0" fillId="0" borderId="4" xfId="0" applyFill="1" applyBorder="1" applyAlignment="1">
      <alignment horizontal="center" vertical="center" wrapText="1"/>
    </xf>
    <xf numFmtId="0" fontId="4" fillId="0" borderId="4"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28" fillId="0" borderId="4" xfId="1" applyFont="1" applyBorder="1" applyAlignment="1">
      <alignment horizontal="center" vertical="center"/>
    </xf>
    <xf numFmtId="0" fontId="28" fillId="0" borderId="27" xfId="1" applyFont="1" applyBorder="1" applyAlignment="1">
      <alignment horizontal="center" vertical="center" wrapText="1"/>
    </xf>
    <xf numFmtId="0" fontId="4" fillId="0" borderId="41" xfId="0" applyFont="1" applyFill="1" applyBorder="1" applyAlignment="1">
      <alignment horizontal="center" vertical="center" wrapText="1"/>
    </xf>
    <xf numFmtId="0" fontId="0" fillId="0" borderId="53" xfId="0" applyBorder="1" applyAlignment="1">
      <alignment horizontal="center" vertical="center"/>
    </xf>
    <xf numFmtId="14" fontId="4" fillId="0" borderId="27" xfId="0" applyNumberFormat="1" applyFont="1" applyFill="1" applyBorder="1" applyAlignment="1">
      <alignment horizontal="center" vertical="center" wrapText="1"/>
    </xf>
    <xf numFmtId="14" fontId="4" fillId="0" borderId="5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0" borderId="10"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1" fillId="2" borderId="4" xfId="0" applyFont="1" applyFill="1" applyBorder="1" applyAlignment="1">
      <alignment horizontal="center" wrapText="1"/>
    </xf>
    <xf numFmtId="0" fontId="1" fillId="2" borderId="9"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9" fillId="0" borderId="45" xfId="0" applyFont="1" applyBorder="1" applyAlignment="1">
      <alignment horizontal="center" wrapText="1"/>
    </xf>
    <xf numFmtId="0" fontId="39" fillId="0" borderId="42" xfId="0" applyFont="1" applyBorder="1" applyAlignment="1">
      <alignment horizontal="center" wrapText="1"/>
    </xf>
    <xf numFmtId="0" fontId="39" fillId="0" borderId="31" xfId="0" applyFont="1" applyBorder="1" applyAlignment="1">
      <alignment horizontal="center" wrapText="1"/>
    </xf>
    <xf numFmtId="0" fontId="39" fillId="0" borderId="32" xfId="0" applyFont="1" applyBorder="1" applyAlignment="1">
      <alignment horizontal="center" wrapText="1"/>
    </xf>
    <xf numFmtId="0" fontId="32" fillId="0" borderId="11" xfId="0" applyFont="1" applyBorder="1" applyAlignment="1">
      <alignment horizontal="center" vertical="center" wrapText="1"/>
    </xf>
    <xf numFmtId="0" fontId="38" fillId="0" borderId="49"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39" fillId="0" borderId="44"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39" fillId="0" borderId="43" xfId="0" applyFont="1" applyFill="1" applyBorder="1" applyAlignment="1">
      <alignment horizontal="center" vertical="center" wrapText="1"/>
    </xf>
    <xf numFmtId="0" fontId="39" fillId="0" borderId="31" xfId="0" applyFont="1" applyFill="1" applyBorder="1" applyAlignment="1">
      <alignment horizontal="center" vertical="center" wrapText="1"/>
    </xf>
    <xf numFmtId="0" fontId="34" fillId="0" borderId="48" xfId="0" applyFont="1" applyBorder="1" applyAlignment="1">
      <alignment horizontal="center"/>
    </xf>
    <xf numFmtId="0" fontId="34" fillId="0" borderId="49" xfId="0" applyFont="1" applyBorder="1" applyAlignment="1">
      <alignment horizontal="center"/>
    </xf>
    <xf numFmtId="0" fontId="19" fillId="13" borderId="45"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2" fillId="0" borderId="11" xfId="0" applyFont="1" applyBorder="1" applyAlignment="1">
      <alignment horizontal="center" vertical="center" wrapText="1"/>
    </xf>
    <xf numFmtId="0" fontId="19" fillId="13" borderId="44" xfId="0" applyFont="1" applyFill="1" applyBorder="1" applyAlignment="1">
      <alignment horizontal="center" vertical="center" wrapText="1"/>
    </xf>
    <xf numFmtId="0" fontId="19" fillId="13" borderId="46"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9" fillId="20" borderId="44" xfId="0" applyFont="1" applyFill="1" applyBorder="1" applyAlignment="1">
      <alignment horizontal="center" vertical="center" wrapText="1"/>
    </xf>
    <xf numFmtId="0" fontId="19" fillId="20" borderId="23" xfId="0" applyFont="1" applyFill="1" applyBorder="1" applyAlignment="1">
      <alignment horizontal="center" vertical="center" wrapText="1"/>
    </xf>
    <xf numFmtId="0" fontId="19" fillId="20" borderId="45"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9" fillId="20" borderId="42" xfId="0" applyFont="1" applyFill="1" applyBorder="1" applyAlignment="1">
      <alignment horizontal="center" vertical="center" wrapText="1"/>
    </xf>
    <xf numFmtId="0" fontId="19" fillId="20" borderId="26" xfId="0" applyFont="1" applyFill="1" applyBorder="1" applyAlignment="1">
      <alignment horizontal="center" vertical="center" wrapText="1"/>
    </xf>
    <xf numFmtId="0" fontId="19" fillId="13" borderId="4" xfId="0" applyFont="1" applyFill="1" applyBorder="1" applyAlignment="1">
      <alignment horizontal="center" vertical="center" wrapText="1"/>
    </xf>
    <xf numFmtId="0" fontId="12" fillId="0" borderId="11" xfId="0" applyFont="1" applyBorder="1" applyAlignment="1">
      <alignment horizontal="center" vertical="center"/>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19" fillId="13" borderId="12" xfId="0" applyFont="1" applyFill="1" applyBorder="1" applyAlignment="1">
      <alignment horizontal="center" vertical="center" wrapText="1"/>
    </xf>
    <xf numFmtId="14" fontId="32" fillId="0" borderId="11" xfId="0" applyNumberFormat="1" applyFont="1" applyBorder="1" applyAlignment="1">
      <alignment horizontal="center" vertical="center" wrapText="1"/>
    </xf>
    <xf numFmtId="0" fontId="19" fillId="20" borderId="47" xfId="0" applyFont="1" applyFill="1" applyBorder="1" applyAlignment="1">
      <alignment horizontal="center" vertical="center" wrapText="1"/>
    </xf>
    <xf numFmtId="0" fontId="19" fillId="20" borderId="51" xfId="0" applyFont="1" applyFill="1" applyBorder="1" applyAlignment="1">
      <alignment horizontal="center" vertical="center" wrapText="1"/>
    </xf>
    <xf numFmtId="0" fontId="19" fillId="20" borderId="52" xfId="0" applyFont="1" applyFill="1" applyBorder="1" applyAlignment="1">
      <alignment horizontal="center" vertical="center" wrapText="1"/>
    </xf>
    <xf numFmtId="0" fontId="19" fillId="20" borderId="46" xfId="0" applyFont="1" applyFill="1" applyBorder="1" applyAlignment="1">
      <alignment horizontal="center" vertical="center" wrapText="1"/>
    </xf>
    <xf numFmtId="0" fontId="11" fillId="9" borderId="0" xfId="0" applyFont="1" applyFill="1" applyAlignment="1">
      <alignment horizontal="center"/>
    </xf>
    <xf numFmtId="0" fontId="14" fillId="10" borderId="12" xfId="0" applyFont="1" applyFill="1" applyBorder="1" applyAlignment="1">
      <alignment horizontal="center"/>
    </xf>
    <xf numFmtId="0" fontId="14" fillId="10" borderId="33" xfId="0" applyFont="1" applyFill="1" applyBorder="1" applyAlignment="1">
      <alignment horizontal="center"/>
    </xf>
    <xf numFmtId="0" fontId="14" fillId="10" borderId="28" xfId="0" applyFont="1" applyFill="1" applyBorder="1" applyAlignment="1">
      <alignment horizontal="center" vertical="center"/>
    </xf>
    <xf numFmtId="0" fontId="14" fillId="10" borderId="12" xfId="0" applyFont="1" applyFill="1" applyBorder="1" applyAlignment="1">
      <alignment horizontal="center" vertical="center"/>
    </xf>
    <xf numFmtId="0" fontId="14" fillId="10" borderId="13" xfId="0" applyFont="1" applyFill="1" applyBorder="1" applyAlignment="1">
      <alignment horizontal="center" vertical="center"/>
    </xf>
    <xf numFmtId="0" fontId="14" fillId="10" borderId="0" xfId="0" applyFont="1" applyFill="1" applyBorder="1" applyAlignment="1">
      <alignment horizontal="center" vertical="center"/>
    </xf>
    <xf numFmtId="0" fontId="8" fillId="7" borderId="20" xfId="0" applyFont="1" applyFill="1" applyBorder="1" applyAlignment="1">
      <alignment horizontal="center" vertical="center" wrapText="1" readingOrder="1"/>
    </xf>
    <xf numFmtId="0" fontId="8" fillId="7" borderId="21"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0" fontId="9" fillId="7" borderId="39" xfId="0" applyFont="1" applyFill="1" applyBorder="1" applyAlignment="1">
      <alignment horizontal="center" vertical="center" wrapText="1" readingOrder="1"/>
    </xf>
    <xf numFmtId="0" fontId="14" fillId="10" borderId="40" xfId="0" applyFont="1" applyFill="1" applyBorder="1" applyAlignment="1">
      <alignment horizontal="center" vertical="center"/>
    </xf>
    <xf numFmtId="0" fontId="14" fillId="10" borderId="11" xfId="0" applyFont="1" applyFill="1" applyBorder="1" applyAlignment="1">
      <alignment horizontal="center" vertical="center"/>
    </xf>
    <xf numFmtId="0" fontId="14" fillId="10" borderId="22" xfId="0" applyFont="1" applyFill="1" applyBorder="1" applyAlignment="1">
      <alignment horizontal="center"/>
    </xf>
    <xf numFmtId="0" fontId="14" fillId="10" borderId="29" xfId="0" applyFont="1" applyFill="1" applyBorder="1" applyAlignment="1">
      <alignment horizontal="center"/>
    </xf>
    <xf numFmtId="0" fontId="20" fillId="10" borderId="28" xfId="0" applyFont="1" applyFill="1" applyBorder="1" applyAlignment="1">
      <alignment horizontal="center" vertical="center"/>
    </xf>
    <xf numFmtId="0" fontId="20" fillId="10" borderId="12" xfId="0" applyFont="1" applyFill="1" applyBorder="1" applyAlignment="1">
      <alignment horizontal="center" vertical="center"/>
    </xf>
    <xf numFmtId="0" fontId="20" fillId="10" borderId="33" xfId="0" applyFont="1" applyFill="1" applyBorder="1" applyAlignment="1">
      <alignment horizontal="center" vertical="center"/>
    </xf>
    <xf numFmtId="0" fontId="20" fillId="10" borderId="14"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7" xfId="0" applyFont="1" applyFill="1" applyBorder="1" applyAlignment="1">
      <alignment horizontal="center" vertical="center"/>
    </xf>
    <xf numFmtId="0" fontId="14" fillId="10" borderId="28"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4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22" xfId="0" applyFont="1" applyFill="1" applyBorder="1" applyAlignment="1">
      <alignment horizontal="center" wrapText="1"/>
    </xf>
    <xf numFmtId="0" fontId="14" fillId="10" borderId="29" xfId="0" applyFont="1" applyFill="1" applyBorder="1" applyAlignment="1">
      <alignment horizontal="center" wrapText="1"/>
    </xf>
    <xf numFmtId="0" fontId="31" fillId="18" borderId="27" xfId="0" applyFont="1" applyFill="1" applyBorder="1" applyAlignment="1">
      <alignment horizontal="center" vertical="center"/>
    </xf>
    <xf numFmtId="0" fontId="31" fillId="18" borderId="6" xfId="0" applyFont="1" applyFill="1" applyBorder="1" applyAlignment="1">
      <alignment horizontal="center" vertical="center"/>
    </xf>
    <xf numFmtId="0" fontId="31" fillId="18" borderId="10" xfId="0" applyFont="1" applyFill="1" applyBorder="1" applyAlignment="1">
      <alignment horizontal="center" vertical="center"/>
    </xf>
    <xf numFmtId="0" fontId="31" fillId="18" borderId="7" xfId="0" applyFont="1" applyFill="1" applyBorder="1" applyAlignment="1">
      <alignment horizontal="center" vertical="center"/>
    </xf>
    <xf numFmtId="0" fontId="30" fillId="19" borderId="11" xfId="0" applyFont="1" applyFill="1" applyBorder="1" applyAlignment="1">
      <alignment horizontal="center"/>
    </xf>
    <xf numFmtId="0" fontId="30" fillId="19" borderId="0" xfId="0" applyFont="1" applyFill="1" applyAlignment="1">
      <alignment horizontal="center" vertical="center"/>
    </xf>
    <xf numFmtId="0" fontId="30" fillId="19" borderId="11" xfId="0" applyFont="1" applyFill="1" applyBorder="1" applyAlignment="1">
      <alignment horizontal="center" vertical="center"/>
    </xf>
    <xf numFmtId="0" fontId="37" fillId="0" borderId="0" xfId="0" applyFont="1" applyAlignment="1">
      <alignment horizontal="left"/>
    </xf>
    <xf numFmtId="0" fontId="16" fillId="0" borderId="1" xfId="0" applyFont="1" applyBorder="1" applyAlignment="1">
      <alignment horizontal="center" vertical="center"/>
    </xf>
    <xf numFmtId="0" fontId="14" fillId="10" borderId="1" xfId="0" applyFont="1" applyFill="1" applyBorder="1" applyAlignment="1">
      <alignment horizontal="center" vertical="center"/>
    </xf>
    <xf numFmtId="0" fontId="14" fillId="10" borderId="1" xfId="0" applyFont="1" applyFill="1" applyBorder="1" applyAlignment="1">
      <alignment horizontal="center"/>
    </xf>
    <xf numFmtId="0" fontId="20" fillId="10" borderId="13" xfId="0" applyFont="1" applyFill="1" applyBorder="1" applyAlignment="1">
      <alignment horizontal="center" vertical="center"/>
    </xf>
    <xf numFmtId="0" fontId="20" fillId="10" borderId="0" xfId="0" applyFont="1" applyFill="1" applyBorder="1" applyAlignment="1">
      <alignment horizontal="center" vertical="center"/>
    </xf>
  </cellXfs>
  <cellStyles count="4">
    <cellStyle name="Normal" xfId="0" builtinId="0"/>
    <cellStyle name="Normal 2" xfId="2" xr:uid="{00000000-0005-0000-0000-000001000000}"/>
    <cellStyle name="Normal 4" xfId="3" xr:uid="{00000000-0005-0000-0000-000002000000}"/>
    <cellStyle name="Normal_FORMATOS 2" xfId="1" xr:uid="{00000000-0005-0000-0000-000003000000}"/>
  </cellStyles>
  <dxfs count="79">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theme="5" tint="0.79998168889431442"/>
        </patternFill>
      </fill>
    </dxf>
    <dxf>
      <fill>
        <patternFill>
          <bgColor theme="7" tint="0.39994506668294322"/>
        </patternFill>
      </fill>
    </dxf>
    <dxf>
      <fill>
        <patternFill>
          <bgColor rgb="FF92D050"/>
        </patternFill>
      </fill>
    </dxf>
    <dxf>
      <fill>
        <patternFill>
          <bgColor rgb="FFFF7C80"/>
        </patternFill>
      </fill>
    </dxf>
    <dxf>
      <fill>
        <patternFill>
          <bgColor theme="9" tint="0.59996337778862885"/>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
      <fill>
        <patternFill>
          <bgColor rgb="FFFFFF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10B503"/>
        </patternFill>
      </fill>
    </dxf>
    <dxf>
      <fill>
        <patternFill>
          <bgColor rgb="FFFFFF00"/>
        </patternFill>
      </fill>
    </dxf>
    <dxf>
      <fill>
        <patternFill>
          <bgColor theme="7"/>
        </patternFill>
      </fill>
    </dxf>
  </dxfs>
  <tableStyles count="0" defaultTableStyle="TableStyleMedium2" defaultPivotStyle="PivotStyleLight16"/>
  <colors>
    <mruColors>
      <color rgb="FF10B503"/>
      <color rgb="FF00FF00"/>
      <color rgb="FF66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676854</xdr:colOff>
      <xdr:row>0</xdr:row>
      <xdr:rowOff>135732</xdr:rowOff>
    </xdr:from>
    <xdr:to>
      <xdr:col>1</xdr:col>
      <xdr:colOff>3440644</xdr:colOff>
      <xdr:row>0</xdr:row>
      <xdr:rowOff>853350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6479" y="135732"/>
          <a:ext cx="2763790" cy="71761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11134</xdr:colOff>
      <xdr:row>0</xdr:row>
      <xdr:rowOff>392132</xdr:rowOff>
    </xdr:from>
    <xdr:to>
      <xdr:col>3</xdr:col>
      <xdr:colOff>97724</xdr:colOff>
      <xdr:row>0</xdr:row>
      <xdr:rowOff>1401535</xdr:rowOff>
    </xdr:to>
    <xdr:pic>
      <xdr:nvPicPr>
        <xdr:cNvPr id="2" name="Picture 7">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276598" y="392132"/>
          <a:ext cx="2685555" cy="1009403"/>
        </a:xfrm>
        <a:prstGeom prst="rect">
          <a:avLst/>
        </a:prstGeom>
      </xdr:spPr>
    </xdr:pic>
    <xdr:clientData/>
  </xdr:twoCellAnchor>
  <xdr:oneCellAnchor>
    <xdr:from>
      <xdr:col>14</xdr:col>
      <xdr:colOff>145297</xdr:colOff>
      <xdr:row>27</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19157197" y="161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17</xdr:col>
      <xdr:colOff>742951</xdr:colOff>
      <xdr:row>16</xdr:row>
      <xdr:rowOff>152401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533525" y="200025"/>
          <a:ext cx="12163426" cy="3000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HewletPackard\Documents\Paola\IDUVI\00-%20IDUVI\IDUVI%202017\Documentaci&#243;n\1.Planeacion\MR-PI-01%20MAPA%20DE%20RIEGOS%20DEL%20PROCESO%20PLANEACI&#211;N%20version%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ola.guevara/Desktop/paola/RT%20RG%20mapa%20de%20Riesgos%20aprobado%20(23082019)%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vorn\chvdfs\Comun\00.%20ISO%2055001\2.%20PEGA\Objetivos\Plan%20Estrategico%20Chivor%202016%200709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VONNE-PC\Salva%20PC\Users\martin.puerto\Documents\Martin%202015\Riesgos\Copia%20de%20PROPUESTA%20MAPA%20DE%20RIESGOS%20SNR%202013%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vonne/Downloads/SGC-FTO-064%20Evaluaci&#243;n%20R%20y%20O%20Planificaci&#243;n%20Sistema%20Gesti&#243;n%201110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SGC\7.%20Administracion%20de%20intervenciones\7.1%20Indicadores\2014\SGC-FTO-000%20Desviaci&#243;n%20en%20la%20planeaci&#243;n%20de%20recursos%20($)%20-%20PG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os%20HewletPackard\Downloads\ANEXO%201%20.%20MAPA%20DE%20RIESGOS%203x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XTO PROCESO"/>
      <sheetName val="MAPA RIESGOS PROCESO"/>
      <sheetName val="MATRIZ DE CALIFICACIÓN"/>
      <sheetName val="Impacto Corrupcion Riesgo 3"/>
      <sheetName val="Autoseguimientos"/>
      <sheetName val="Hoja1"/>
      <sheetName val="Listas"/>
      <sheetName val="Evalua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N2" t="str">
            <v>Planeación Institucional</v>
          </cell>
        </row>
        <row r="3">
          <cell r="F3" t="str">
            <v>Preventivo</v>
          </cell>
          <cell r="J3" t="str">
            <v>EXTERNO</v>
          </cell>
          <cell r="K3" t="str">
            <v>INTERNO</v>
          </cell>
          <cell r="N3" t="str">
            <v>Mejoramiento Continuo</v>
          </cell>
          <cell r="R3" t="str">
            <v>Riesgo_Estratégico</v>
          </cell>
          <cell r="S3" t="str">
            <v>Riesgo_de_Imagen</v>
          </cell>
          <cell r="T3" t="str">
            <v>Riesgo_Operativo</v>
          </cell>
          <cell r="U3" t="str">
            <v>Riesgo_Financiero</v>
          </cell>
          <cell r="V3" t="str">
            <v xml:space="preserve">Riesgo_de_Cumplimiento </v>
          </cell>
          <cell r="W3" t="str">
            <v>Riesgo_Legal</v>
          </cell>
          <cell r="X3" t="str">
            <v>Riesgo_de_Tecnología</v>
          </cell>
          <cell r="Y3" t="str">
            <v>Riesgo_de_Corrupción</v>
          </cell>
        </row>
        <row r="4">
          <cell r="F4" t="str">
            <v>Correctivo</v>
          </cell>
          <cell r="J4" t="str">
            <v>Económicos</v>
          </cell>
          <cell r="K4" t="str">
            <v>Comunicación Interna</v>
          </cell>
          <cell r="N4" t="str">
            <v>Atención al ciudadano y comunicaciones</v>
          </cell>
        </row>
        <row r="5">
          <cell r="F5" t="str">
            <v>Detectivos</v>
          </cell>
          <cell r="J5" t="str">
            <v>Medioambientales</v>
          </cell>
          <cell r="K5" t="str">
            <v>Estratégicos</v>
          </cell>
          <cell r="N5" t="str">
            <v>Gestión Inmobiliaria</v>
          </cell>
        </row>
        <row r="6">
          <cell r="J6" t="str">
            <v>Políticos</v>
          </cell>
          <cell r="K6" t="str">
            <v>Financieros</v>
          </cell>
          <cell r="N6" t="str">
            <v>Habitabilidad</v>
          </cell>
        </row>
        <row r="7">
          <cell r="J7" t="str">
            <v>Socioculturales</v>
          </cell>
          <cell r="K7" t="str">
            <v>Infraestructura</v>
          </cell>
          <cell r="N7" t="str">
            <v>Gestión Humana</v>
          </cell>
        </row>
        <row r="8">
          <cell r="J8" t="str">
            <v>Tecnológicos</v>
          </cell>
          <cell r="K8" t="str">
            <v>Personal</v>
          </cell>
          <cell r="N8" t="str">
            <v>Gestión Jurídica</v>
          </cell>
        </row>
        <row r="9">
          <cell r="J9" t="str">
            <v>Jurídicos</v>
          </cell>
          <cell r="K9" t="str">
            <v>Procesos</v>
          </cell>
          <cell r="N9" t="str">
            <v>Gestión Documental</v>
          </cell>
        </row>
        <row r="10">
          <cell r="J10" t="str">
            <v>Relación con otras entidades</v>
          </cell>
          <cell r="K10" t="str">
            <v>Tecnología</v>
          </cell>
          <cell r="N10" t="str">
            <v>Gestión Financiera</v>
          </cell>
        </row>
        <row r="11">
          <cell r="N11" t="str">
            <v>Contratación</v>
          </cell>
        </row>
        <row r="12">
          <cell r="A12" t="str">
            <v xml:space="preserve">1. El evento puede ocurrir solo en circunstancias excepcionales.
Orientador
(No se ha presentado en los últimos 5 años)
</v>
          </cell>
          <cell r="C12" t="str">
            <v xml:space="preserve">1. Raro </v>
          </cell>
          <cell r="N12" t="str">
            <v>Gestión de recursos fisicos</v>
          </cell>
        </row>
        <row r="13">
          <cell r="A13" t="str">
            <v>2. El evento puede ocurrir en algún momento
Orientador
(Al menos de 1 vez en los últimos 5 años)</v>
          </cell>
          <cell r="C13" t="str">
            <v>2. Improbable</v>
          </cell>
          <cell r="N13" t="str">
            <v>Gestión TICS</v>
          </cell>
        </row>
        <row r="14">
          <cell r="A14" t="str">
            <v>3. El evento podría ocurrir en algún momento
Orientador
(Al menos de 1 vez en los últimos 2 años)</v>
          </cell>
          <cell r="C14" t="str">
            <v>3. Posible</v>
          </cell>
          <cell r="N14" t="str">
            <v>Evaluación Independiente</v>
          </cell>
        </row>
        <row r="15">
          <cell r="A15" t="str">
            <v>4. El evento probablemente ocurrirá en la mayoría de las circunstancias
Orientador
(Al menos de 1 vez en el último año)</v>
          </cell>
          <cell r="C15" t="str">
            <v>4. Probable</v>
          </cell>
          <cell r="N15">
            <v>0</v>
          </cell>
        </row>
        <row r="16">
          <cell r="A16" t="str">
            <v>5. Se espera que el evento ocurra en la mayoría de las circunstancias
Orientador
(Más de 1 vez al año)</v>
          </cell>
          <cell r="C16" t="str">
            <v>5. Casi seguro</v>
          </cell>
          <cell r="N16">
            <v>0</v>
          </cell>
        </row>
        <row r="17">
          <cell r="N17">
            <v>0</v>
          </cell>
        </row>
        <row r="18">
          <cell r="N18">
            <v>0</v>
          </cell>
        </row>
        <row r="19">
          <cell r="N19">
            <v>0</v>
          </cell>
        </row>
        <row r="20">
          <cell r="N20">
            <v>0</v>
          </cell>
        </row>
        <row r="21">
          <cell r="N21">
            <v>0</v>
          </cell>
        </row>
        <row r="22">
          <cell r="N22">
            <v>0</v>
          </cell>
        </row>
        <row r="24">
          <cell r="K24" t="str">
            <v>1er Corte: Enero - Abril</v>
          </cell>
        </row>
        <row r="25">
          <cell r="K25" t="str">
            <v>2do Corte: Mayo - Agosto</v>
          </cell>
        </row>
        <row r="26">
          <cell r="K26" t="str">
            <v xml:space="preserve">3er Corte: Septiembre - Diciembre </v>
          </cell>
        </row>
        <row r="28">
          <cell r="K28">
            <v>2016</v>
          </cell>
        </row>
        <row r="29">
          <cell r="K29">
            <v>2017</v>
          </cell>
        </row>
        <row r="30">
          <cell r="K30">
            <v>2018</v>
          </cell>
          <cell r="N30">
            <v>0</v>
          </cell>
        </row>
        <row r="31">
          <cell r="K31">
            <v>2019</v>
          </cell>
          <cell r="N31">
            <v>0</v>
          </cell>
        </row>
        <row r="32">
          <cell r="K32">
            <v>2020</v>
          </cell>
          <cell r="N32">
            <v>0</v>
          </cell>
        </row>
        <row r="33">
          <cell r="K33">
            <v>2021</v>
          </cell>
          <cell r="N33">
            <v>0</v>
          </cell>
        </row>
        <row r="34">
          <cell r="K34">
            <v>2022</v>
          </cell>
          <cell r="N34">
            <v>0</v>
          </cell>
        </row>
        <row r="35">
          <cell r="N35">
            <v>0</v>
          </cell>
        </row>
        <row r="36">
          <cell r="N36">
            <v>0</v>
          </cell>
        </row>
        <row r="37">
          <cell r="N37">
            <v>0</v>
          </cell>
        </row>
        <row r="38">
          <cell r="N38">
            <v>0</v>
          </cell>
        </row>
        <row r="39">
          <cell r="N39">
            <v>0</v>
          </cell>
        </row>
        <row r="40">
          <cell r="N40">
            <v>0</v>
          </cell>
        </row>
        <row r="41">
          <cell r="N41">
            <v>0</v>
          </cell>
        </row>
        <row r="42">
          <cell r="N42">
            <v>0</v>
          </cell>
        </row>
        <row r="43">
          <cell r="N43">
            <v>0</v>
          </cell>
        </row>
        <row r="44">
          <cell r="N44">
            <v>0</v>
          </cell>
        </row>
        <row r="45">
          <cell r="N45">
            <v>0</v>
          </cell>
        </row>
        <row r="46">
          <cell r="N46">
            <v>0</v>
          </cell>
        </row>
        <row r="47">
          <cell r="N47">
            <v>0</v>
          </cell>
        </row>
        <row r="48">
          <cell r="N48">
            <v>0</v>
          </cell>
        </row>
        <row r="49">
          <cell r="N49">
            <v>0</v>
          </cell>
        </row>
        <row r="50">
          <cell r="N50">
            <v>0</v>
          </cell>
        </row>
        <row r="51">
          <cell r="N51">
            <v>0</v>
          </cell>
        </row>
        <row r="52">
          <cell r="N52">
            <v>0</v>
          </cell>
        </row>
        <row r="53">
          <cell r="N53">
            <v>0</v>
          </cell>
        </row>
        <row r="54">
          <cell r="N54">
            <v>0</v>
          </cell>
        </row>
        <row r="55">
          <cell r="N55">
            <v>0</v>
          </cell>
        </row>
        <row r="56">
          <cell r="N56">
            <v>0</v>
          </cell>
        </row>
        <row r="57">
          <cell r="N57">
            <v>0</v>
          </cell>
        </row>
        <row r="58">
          <cell r="N58">
            <v>0</v>
          </cell>
        </row>
        <row r="59">
          <cell r="N59">
            <v>0</v>
          </cell>
        </row>
        <row r="60">
          <cell r="N60">
            <v>0</v>
          </cell>
        </row>
        <row r="61">
          <cell r="N61">
            <v>0</v>
          </cell>
        </row>
        <row r="62">
          <cell r="N62">
            <v>0</v>
          </cell>
        </row>
        <row r="63">
          <cell r="N63">
            <v>0</v>
          </cell>
        </row>
        <row r="64">
          <cell r="N64">
            <v>0</v>
          </cell>
        </row>
        <row r="65">
          <cell r="N65">
            <v>0</v>
          </cell>
        </row>
        <row r="66">
          <cell r="N66">
            <v>0</v>
          </cell>
        </row>
        <row r="67">
          <cell r="N67">
            <v>0</v>
          </cell>
        </row>
        <row r="68">
          <cell r="N68">
            <v>0</v>
          </cell>
        </row>
        <row r="69">
          <cell r="N69">
            <v>0</v>
          </cell>
        </row>
        <row r="70">
          <cell r="N70">
            <v>0</v>
          </cell>
        </row>
        <row r="71">
          <cell r="N71">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Nuevas"/>
      <sheetName val="CONTEXTO PROCESO"/>
      <sheetName val="Mapa de Riesgos"/>
      <sheetName val="MATRIZ DE CALIFICACIÓN"/>
      <sheetName val="Impacto Corrupcion"/>
      <sheetName val="Evaluación Diseño Control"/>
      <sheetName val="Autoseguimientos"/>
      <sheetName val="Hoja1"/>
      <sheetName val="Evalua Control"/>
    </sheetNames>
    <sheetDataSet>
      <sheetData sheetId="0">
        <row r="2">
          <cell r="A2" t="str">
            <v>Políticos</v>
          </cell>
          <cell r="B2" t="str">
            <v>Financieros</v>
          </cell>
          <cell r="C2" t="str">
            <v>Diseño del proceso</v>
          </cell>
        </row>
        <row r="3">
          <cell r="A3" t="str">
            <v>Económicos y financieros</v>
          </cell>
          <cell r="B3" t="str">
            <v>Personal</v>
          </cell>
          <cell r="C3" t="str">
            <v>Interacciones con otros procesos</v>
          </cell>
        </row>
        <row r="4">
          <cell r="A4" t="str">
            <v>Sociales y culturales</v>
          </cell>
          <cell r="B4" t="str">
            <v>Procesos</v>
          </cell>
          <cell r="C4" t="str">
            <v>Transversalidad</v>
          </cell>
        </row>
        <row r="5">
          <cell r="A5" t="str">
            <v xml:space="preserve">Tecnológicos </v>
          </cell>
          <cell r="B5" t="str">
            <v>Tecnología</v>
          </cell>
          <cell r="C5" t="str">
            <v>Procedimientos asociados</v>
          </cell>
        </row>
        <row r="6">
          <cell r="A6" t="str">
            <v xml:space="preserve">Ambientales </v>
          </cell>
          <cell r="B6" t="str">
            <v>Estratégicos</v>
          </cell>
          <cell r="C6" t="str">
            <v>Responsables del proceso</v>
          </cell>
        </row>
        <row r="7">
          <cell r="A7" t="str">
            <v>Legales y reglamentarios</v>
          </cell>
          <cell r="B7" t="str">
            <v>Comunicación interna</v>
          </cell>
          <cell r="C7" t="str">
            <v>Comunicación entre los procesos</v>
          </cell>
        </row>
        <row r="8">
          <cell r="C8" t="str">
            <v>Activos de seguridad digital del proceso</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s"/>
      <sheetName val="Tabla Despliegue negocio"/>
      <sheetName val="Tabla Despliegue área"/>
      <sheetName val="Hoja5"/>
      <sheetName val="Listados Focus Estrategicos"/>
      <sheetName val="Hoja2"/>
      <sheetName val="Tabla Despliegue negocio (2)"/>
    </sheetNames>
    <sheetDataSet>
      <sheetData sheetId="0"/>
      <sheetData sheetId="1"/>
      <sheetData sheetId="2"/>
      <sheetData sheetId="3"/>
      <sheetData sheetId="4">
        <row r="49">
          <cell r="B49" t="str">
            <v>Valores_AES</v>
          </cell>
          <cell r="C49" t="str">
            <v>Pilar_del_Templo_Estratégico</v>
          </cell>
          <cell r="D49" t="str">
            <v>Bases_del_Templo_Estratégico</v>
          </cell>
          <cell r="E49" t="str">
            <v>Spark_2016</v>
          </cell>
          <cell r="F49" t="str">
            <v>Iniciativas_COO</v>
          </cell>
        </row>
        <row r="50">
          <cell r="B50" t="str">
            <v>Put Safety First</v>
          </cell>
          <cell r="C50" t="str">
            <v>Aprovechar las plataformas</v>
          </cell>
          <cell r="D50" t="str">
            <v>Orientación al mercado</v>
          </cell>
          <cell r="E50" t="str">
            <v>Leveraging Economies of Scale</v>
          </cell>
          <cell r="F50" t="str">
            <v>5x5</v>
          </cell>
        </row>
        <row r="51">
          <cell r="B51" t="str">
            <v>Act with Integrity</v>
          </cell>
          <cell r="C51" t="str">
            <v>Desempeño Excelente</v>
          </cell>
          <cell r="D51" t="str">
            <v>Excelencia Financiera</v>
          </cell>
          <cell r="E51" t="str">
            <v>Synchronizing processes</v>
          </cell>
          <cell r="F51" t="str">
            <v>10x10</v>
          </cell>
        </row>
        <row r="52">
          <cell r="B52" t="str">
            <v>Honor Commitments</v>
          </cell>
          <cell r="C52" t="str">
            <v>Ampliar el acceso al Capital</v>
          </cell>
          <cell r="D52" t="str">
            <v>Innovación</v>
          </cell>
          <cell r="E52" t="str">
            <v>Replicating Practices</v>
          </cell>
          <cell r="F52" t="str">
            <v>AMS</v>
          </cell>
        </row>
        <row r="53">
          <cell r="B53" t="str">
            <v>Strive for Excellence</v>
          </cell>
          <cell r="C53" t="str">
            <v>Reducir Complejidades</v>
          </cell>
          <cell r="D53" t="str">
            <v>Participación de grupos de interés</v>
          </cell>
          <cell r="E53" t="str">
            <v>Investing capital in line with our strategy</v>
          </cell>
          <cell r="F53" t="str">
            <v>ISO 55001</v>
          </cell>
        </row>
        <row r="54">
          <cell r="B54" t="str">
            <v>Have Fun Through Work</v>
          </cell>
          <cell r="D54" t="str">
            <v>Personas</v>
          </cell>
          <cell r="E54" t="str">
            <v>Executing on our construction pipeline</v>
          </cell>
        </row>
        <row r="55">
          <cell r="E55" t="str">
            <v>Achieving $150 million in cost savings and revenue enhancement</v>
          </cell>
        </row>
        <row r="56">
          <cell r="E56" t="str">
            <v>Engaging the star power of our people</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
      <sheetName val="Mapa Riesgos  (final)"/>
      <sheetName val="Tablas de Valoracion"/>
      <sheetName val="Evalua Control"/>
      <sheetName val="Escala"/>
      <sheetName val="Grafica Estrate"/>
      <sheetName val="Datos"/>
      <sheetName val="Copia de PROPUESTA MAPA DE RIES"/>
    </sheetNames>
    <sheetDataSet>
      <sheetData sheetId="0">
        <row r="2">
          <cell r="L2" t="str">
            <v>INT</v>
          </cell>
        </row>
      </sheetData>
      <sheetData sheetId="1"/>
      <sheetData sheetId="2">
        <row r="3">
          <cell r="B3" t="str">
            <v>Estratégico</v>
          </cell>
          <cell r="C3" t="str">
            <v>Imagen</v>
          </cell>
          <cell r="D3" t="str">
            <v>Operativos</v>
          </cell>
          <cell r="E3" t="str">
            <v>Financieros</v>
          </cell>
          <cell r="F3" t="str">
            <v xml:space="preserve">Cumplimiento </v>
          </cell>
          <cell r="G3" t="str">
            <v>Tecnología</v>
          </cell>
          <cell r="H3" t="str">
            <v>Confidencialidad</v>
          </cell>
          <cell r="I3" t="str">
            <v>Legal</v>
          </cell>
          <cell r="J3" t="str">
            <v>Corrupcion</v>
          </cell>
        </row>
      </sheetData>
      <sheetData sheetId="3" refreshError="1"/>
      <sheetData sheetId="4">
        <row r="4">
          <cell r="A4" t="str">
            <v>1. El evento puede ocurrir solo en circunstancias excepcionales.No se ha presentado en los últimos 5 años.</v>
          </cell>
          <cell r="C4" t="str">
            <v>1. Raro</v>
          </cell>
          <cell r="E4" t="str">
            <v xml:space="preserve">1. Insignificante </v>
          </cell>
        </row>
        <row r="5">
          <cell r="C5" t="str">
            <v>2. Improbable</v>
          </cell>
          <cell r="E5" t="str">
            <v xml:space="preserve">2. Menor </v>
          </cell>
        </row>
        <row r="6">
          <cell r="C6" t="str">
            <v>3. Posible</v>
          </cell>
          <cell r="E6" t="str">
            <v xml:space="preserve">3. Moderado </v>
          </cell>
        </row>
        <row r="7">
          <cell r="C7" t="str">
            <v>4. Probable</v>
          </cell>
          <cell r="E7" t="str">
            <v>4. Mayor</v>
          </cell>
        </row>
        <row r="8">
          <cell r="C8" t="str">
            <v>5. Casi Seguro</v>
          </cell>
          <cell r="E8" t="str">
            <v xml:space="preserve">5. Catastrófico </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O Assesment"/>
      <sheetName val="Lista Riesgos"/>
      <sheetName val="Scale"/>
      <sheetName val="Consol"/>
      <sheetName val="Temp_RIB"/>
      <sheetName val="RIB"/>
      <sheetName val="Temp_RIM"/>
      <sheetName val="RIM"/>
      <sheetName val="Temp_RIA"/>
      <sheetName val="RIA"/>
      <sheetName val="Temp_RMB"/>
      <sheetName val="RMB"/>
      <sheetName val="Temp_RMM"/>
      <sheetName val="RMM"/>
      <sheetName val="Temp_RMA"/>
      <sheetName val="RMA"/>
      <sheetName val="Temp_RCB"/>
      <sheetName val="RCB"/>
      <sheetName val="Temp_RCM"/>
      <sheetName val="RCM"/>
      <sheetName val="Temp_RCA"/>
      <sheetName val="RCA"/>
      <sheetName val="Temp_OIB"/>
      <sheetName val="OIB"/>
      <sheetName val="Temp_OIM"/>
      <sheetName val="OIM"/>
      <sheetName val="Temp_OIA"/>
      <sheetName val="OIA"/>
      <sheetName val="Temp_OMB"/>
      <sheetName val="OMB"/>
      <sheetName val="Temp_OMM"/>
      <sheetName val="OMM"/>
      <sheetName val="Temp_OMA"/>
      <sheetName val="OMA"/>
      <sheetName val="Temp_OCB"/>
      <sheetName val="OCB"/>
      <sheetName val="Temp_OCM"/>
      <sheetName val="OCM"/>
      <sheetName val="Temp_OCA"/>
      <sheetName val="OCA"/>
      <sheetName val="Mapa Calor"/>
      <sheetName val="Criterios para Riesgos"/>
      <sheetName val="Criterios para Oportunidades"/>
    </sheetNames>
    <sheetDataSet>
      <sheetData sheetId="0"/>
      <sheetData sheetId="1"/>
      <sheetData sheetId="2"/>
      <sheetData sheetId="3">
        <row r="9">
          <cell r="A9" t="str">
            <v>Riesgo</v>
          </cell>
        </row>
        <row r="10">
          <cell r="A10" t="str">
            <v>Oportunidad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Q-2014"/>
      <sheetName val="2Q-2014"/>
      <sheetName val="3Q-2014"/>
      <sheetName val="4Q-2014"/>
      <sheetName val="Listas"/>
    </sheetNames>
    <sheetDataSet>
      <sheetData sheetId="0"/>
      <sheetData sheetId="1"/>
      <sheetData sheetId="2"/>
      <sheetData sheetId="3"/>
      <sheetData sheetId="4"/>
      <sheetData sheetId="5">
        <row r="3">
          <cell r="B3" t="str">
            <v>Control</v>
          </cell>
          <cell r="D3" t="str">
            <v>Eficacia</v>
          </cell>
          <cell r="H3" t="str">
            <v>1Q</v>
          </cell>
          <cell r="J3" t="str">
            <v>SI</v>
          </cell>
          <cell r="L3" t="str">
            <v>Preventiva</v>
          </cell>
        </row>
        <row r="4">
          <cell r="B4" t="str">
            <v>Desempeño</v>
          </cell>
          <cell r="D4" t="str">
            <v>Eficiencia</v>
          </cell>
          <cell r="H4" t="str">
            <v>2Q</v>
          </cell>
          <cell r="J4" t="str">
            <v>NO</v>
          </cell>
          <cell r="L4" t="str">
            <v>Correctiva</v>
          </cell>
        </row>
        <row r="5">
          <cell r="B5" t="str">
            <v>Estrategico</v>
          </cell>
          <cell r="D5" t="str">
            <v>Efectividad</v>
          </cell>
          <cell r="H5" t="str">
            <v>3Q</v>
          </cell>
          <cell r="L5" t="str">
            <v>Mejora</v>
          </cell>
        </row>
        <row r="6">
          <cell r="H6" t="str">
            <v>4Q</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XTO ESTRATÈGICO"/>
      <sheetName val="Identificación"/>
      <sheetName val="Analisis"/>
      <sheetName val="Mapa de Riesgo"/>
      <sheetName val="MAPA DE RIESGOS"/>
      <sheetName val="Formulacion de controles"/>
      <sheetName val="Seguimiento "/>
      <sheetName val="Matriz de riesgo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AH46"/>
  <sheetViews>
    <sheetView topLeftCell="B12" workbookViewId="0">
      <selection activeCell="E13" sqref="E13"/>
    </sheetView>
  </sheetViews>
  <sheetFormatPr baseColWidth="10" defaultRowHeight="15" x14ac:dyDescent="0.25"/>
  <cols>
    <col min="1" max="1" width="12.140625" customWidth="1"/>
    <col min="2" max="2" width="63.140625" bestFit="1" customWidth="1"/>
    <col min="3" max="3" width="19.5703125" customWidth="1"/>
    <col min="4" max="4" width="24.85546875" customWidth="1"/>
    <col min="5" max="5" width="14.5703125" customWidth="1"/>
    <col min="6" max="6" width="19.42578125" customWidth="1"/>
    <col min="7" max="7" width="28.7109375" bestFit="1" customWidth="1"/>
    <col min="8" max="8" width="14.7109375" customWidth="1"/>
    <col min="9" max="9" width="14" customWidth="1"/>
    <col min="10" max="10" width="14.85546875" customWidth="1"/>
    <col min="11" max="12" width="8.85546875" bestFit="1" customWidth="1"/>
    <col min="13" max="13" width="13.42578125" customWidth="1"/>
    <col min="14" max="14" width="12.28515625" customWidth="1"/>
    <col min="16" max="16" width="13.7109375" customWidth="1"/>
    <col min="17" max="17" width="15.28515625" customWidth="1"/>
    <col min="23" max="23" width="16.28515625" customWidth="1"/>
    <col min="24" max="24" width="8.85546875" bestFit="1" customWidth="1"/>
    <col min="25" max="25" width="12.140625" bestFit="1" customWidth="1"/>
    <col min="26" max="26" width="13.5703125" customWidth="1"/>
  </cols>
  <sheetData>
    <row r="1" spans="1:34" ht="75" customHeight="1" x14ac:dyDescent="0.25">
      <c r="A1" s="257"/>
      <c r="B1" s="257"/>
      <c r="C1" s="256" t="s">
        <v>123</v>
      </c>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18"/>
      <c r="AD1" s="18"/>
      <c r="AE1" s="18"/>
      <c r="AF1" s="18"/>
      <c r="AG1" s="253"/>
      <c r="AH1" s="17"/>
    </row>
    <row r="2" spans="1:34" ht="15" hidden="1" customHeight="1" x14ac:dyDescent="0.25">
      <c r="A2" s="19"/>
      <c r="B2" s="20"/>
      <c r="C2" s="20"/>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54"/>
      <c r="AH2" s="17"/>
    </row>
    <row r="3" spans="1:34" ht="15" hidden="1" customHeight="1" thickBot="1" x14ac:dyDescent="0.3">
      <c r="A3" s="22"/>
      <c r="B3" s="23"/>
      <c r="C3" s="23"/>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55"/>
      <c r="AH3" s="17"/>
    </row>
    <row r="4" spans="1:34" ht="30" x14ac:dyDescent="0.25">
      <c r="A4" s="250" t="s">
        <v>33</v>
      </c>
      <c r="B4" s="250" t="s">
        <v>0</v>
      </c>
      <c r="C4" s="264" t="s">
        <v>1</v>
      </c>
      <c r="D4" s="1" t="s">
        <v>2</v>
      </c>
      <c r="E4" s="266" t="s">
        <v>3</v>
      </c>
      <c r="F4" s="267"/>
      <c r="G4" s="266" t="s">
        <v>4</v>
      </c>
      <c r="H4" s="267"/>
      <c r="I4" s="248" t="s">
        <v>5</v>
      </c>
      <c r="J4" s="251" t="s">
        <v>6</v>
      </c>
      <c r="K4" s="251"/>
      <c r="L4" s="248" t="s">
        <v>7</v>
      </c>
      <c r="M4" s="248" t="s">
        <v>8</v>
      </c>
      <c r="N4" s="248" t="s">
        <v>9</v>
      </c>
      <c r="O4" s="248" t="s">
        <v>10</v>
      </c>
      <c r="P4" s="2" t="s">
        <v>11</v>
      </c>
      <c r="Q4" s="248" t="s">
        <v>12</v>
      </c>
      <c r="R4" s="248" t="s">
        <v>13</v>
      </c>
      <c r="S4" s="248" t="s">
        <v>14</v>
      </c>
      <c r="T4" s="248" t="s">
        <v>15</v>
      </c>
      <c r="U4" s="248" t="s">
        <v>16</v>
      </c>
      <c r="V4" s="252" t="s">
        <v>17</v>
      </c>
      <c r="W4" s="251" t="s">
        <v>6</v>
      </c>
      <c r="X4" s="251"/>
      <c r="Y4" s="248" t="s">
        <v>18</v>
      </c>
      <c r="Z4" s="248" t="s">
        <v>19</v>
      </c>
      <c r="AA4" s="248" t="s">
        <v>20</v>
      </c>
      <c r="AB4" s="248" t="s">
        <v>21</v>
      </c>
    </row>
    <row r="5" spans="1:34" ht="45" x14ac:dyDescent="0.25">
      <c r="A5" s="251"/>
      <c r="B5" s="251"/>
      <c r="C5" s="265"/>
      <c r="D5" s="3" t="s">
        <v>22</v>
      </c>
      <c r="E5" s="4" t="s">
        <v>23</v>
      </c>
      <c r="F5" s="4" t="s">
        <v>29</v>
      </c>
      <c r="G5" s="4" t="s">
        <v>24</v>
      </c>
      <c r="H5" s="4" t="s">
        <v>25</v>
      </c>
      <c r="I5" s="249"/>
      <c r="J5" s="5" t="s">
        <v>26</v>
      </c>
      <c r="K5" s="5" t="s">
        <v>27</v>
      </c>
      <c r="L5" s="249"/>
      <c r="M5" s="249"/>
      <c r="N5" s="249"/>
      <c r="O5" s="249"/>
      <c r="P5" s="5" t="s">
        <v>28</v>
      </c>
      <c r="Q5" s="249" t="s">
        <v>27</v>
      </c>
      <c r="R5" s="249" t="s">
        <v>27</v>
      </c>
      <c r="S5" s="249" t="s">
        <v>27</v>
      </c>
      <c r="T5" s="249" t="s">
        <v>27</v>
      </c>
      <c r="U5" s="249" t="s">
        <v>27</v>
      </c>
      <c r="V5" s="252" t="s">
        <v>27</v>
      </c>
      <c r="W5" s="5" t="s">
        <v>26</v>
      </c>
      <c r="X5" s="5" t="s">
        <v>27</v>
      </c>
      <c r="Y5" s="249"/>
      <c r="Z5" s="249"/>
      <c r="AA5" s="249"/>
      <c r="AB5" s="249"/>
    </row>
    <row r="6" spans="1:34" ht="120" x14ac:dyDescent="0.25">
      <c r="A6" s="246" t="s">
        <v>30</v>
      </c>
      <c r="B6" s="243" t="s">
        <v>48</v>
      </c>
      <c r="C6" s="7" t="s">
        <v>46</v>
      </c>
      <c r="D6" s="6" t="s">
        <v>34</v>
      </c>
      <c r="E6" s="6"/>
      <c r="F6" s="6" t="s">
        <v>35</v>
      </c>
      <c r="G6" s="6"/>
      <c r="H6" s="6" t="s">
        <v>36</v>
      </c>
      <c r="I6" s="6" t="s">
        <v>47</v>
      </c>
      <c r="J6" s="6">
        <v>1</v>
      </c>
      <c r="K6" s="6">
        <v>3</v>
      </c>
      <c r="L6" s="6" t="s">
        <v>38</v>
      </c>
      <c r="M6" s="6" t="s">
        <v>39</v>
      </c>
      <c r="N6" s="6" t="s">
        <v>40</v>
      </c>
      <c r="O6" s="6" t="s">
        <v>41</v>
      </c>
      <c r="P6" s="6" t="s">
        <v>26</v>
      </c>
      <c r="Q6" s="6">
        <v>15</v>
      </c>
      <c r="R6" s="6">
        <v>15</v>
      </c>
      <c r="S6" s="6">
        <v>30</v>
      </c>
      <c r="T6" s="6">
        <v>15</v>
      </c>
      <c r="U6" s="6">
        <v>25</v>
      </c>
      <c r="V6" s="6">
        <f t="shared" ref="V6:V12" si="0">SUM(Q6:U6)</f>
        <v>100</v>
      </c>
      <c r="W6" s="6">
        <v>2</v>
      </c>
      <c r="X6" s="6">
        <v>2</v>
      </c>
      <c r="Y6" s="6" t="s">
        <v>42</v>
      </c>
      <c r="Z6" s="6" t="s">
        <v>43</v>
      </c>
      <c r="AA6" s="6" t="s">
        <v>44</v>
      </c>
      <c r="AB6" s="6" t="s">
        <v>45</v>
      </c>
    </row>
    <row r="7" spans="1:34" s="11" customFormat="1" ht="156" x14ac:dyDescent="0.25">
      <c r="A7" s="247"/>
      <c r="B7" s="244"/>
      <c r="C7" s="7" t="s">
        <v>49</v>
      </c>
      <c r="D7" s="7" t="s">
        <v>49</v>
      </c>
      <c r="E7" s="7" t="s">
        <v>59</v>
      </c>
      <c r="F7" s="7" t="s">
        <v>60</v>
      </c>
      <c r="G7" s="7" t="s">
        <v>61</v>
      </c>
      <c r="H7" s="7" t="s">
        <v>62</v>
      </c>
      <c r="I7" s="8" t="s">
        <v>37</v>
      </c>
      <c r="J7" s="7">
        <v>5</v>
      </c>
      <c r="K7" s="10">
        <v>2</v>
      </c>
      <c r="L7" s="6" t="s">
        <v>63</v>
      </c>
      <c r="M7" s="6" t="s">
        <v>64</v>
      </c>
      <c r="N7" s="6" t="s">
        <v>65</v>
      </c>
      <c r="O7" s="6" t="s">
        <v>66</v>
      </c>
      <c r="P7" s="6" t="s">
        <v>26</v>
      </c>
      <c r="Q7" s="6">
        <v>15</v>
      </c>
      <c r="R7" s="6">
        <v>15</v>
      </c>
      <c r="S7" s="6"/>
      <c r="T7" s="6"/>
      <c r="U7" s="6">
        <v>25</v>
      </c>
      <c r="V7" s="6">
        <f t="shared" si="0"/>
        <v>55</v>
      </c>
      <c r="W7" s="6">
        <v>1</v>
      </c>
      <c r="X7" s="6">
        <v>2</v>
      </c>
      <c r="Y7" s="6" t="s">
        <v>67</v>
      </c>
      <c r="Z7" s="6" t="s">
        <v>43</v>
      </c>
      <c r="AA7" s="6" t="s">
        <v>68</v>
      </c>
      <c r="AB7" s="7" t="s">
        <v>117</v>
      </c>
    </row>
    <row r="8" spans="1:34" s="14" customFormat="1" ht="156" x14ac:dyDescent="0.25">
      <c r="A8" s="247"/>
      <c r="B8" s="244"/>
      <c r="C8" s="7" t="s">
        <v>50</v>
      </c>
      <c r="D8" s="7" t="s">
        <v>50</v>
      </c>
      <c r="E8" s="9" t="s">
        <v>59</v>
      </c>
      <c r="F8" s="7" t="s">
        <v>60</v>
      </c>
      <c r="G8" s="9" t="s">
        <v>61</v>
      </c>
      <c r="H8" s="7" t="s">
        <v>62</v>
      </c>
      <c r="I8" s="7" t="s">
        <v>37</v>
      </c>
      <c r="J8" s="9">
        <v>3</v>
      </c>
      <c r="K8" s="13">
        <v>1</v>
      </c>
      <c r="L8" s="7" t="s">
        <v>63</v>
      </c>
      <c r="M8" s="7" t="s">
        <v>69</v>
      </c>
      <c r="N8" s="7" t="s">
        <v>70</v>
      </c>
      <c r="O8" s="7" t="s">
        <v>66</v>
      </c>
      <c r="P8" s="7" t="s">
        <v>26</v>
      </c>
      <c r="Q8" s="7">
        <v>15</v>
      </c>
      <c r="R8" s="7">
        <v>15</v>
      </c>
      <c r="S8" s="7"/>
      <c r="T8" s="7"/>
      <c r="U8" s="7">
        <v>25</v>
      </c>
      <c r="V8" s="7">
        <f t="shared" si="0"/>
        <v>55</v>
      </c>
      <c r="W8" s="7">
        <v>1</v>
      </c>
      <c r="X8" s="7">
        <v>2</v>
      </c>
      <c r="Y8" s="7" t="s">
        <v>67</v>
      </c>
      <c r="Z8" s="7" t="s">
        <v>43</v>
      </c>
      <c r="AA8" s="7" t="s">
        <v>68</v>
      </c>
      <c r="AB8" s="7" t="s">
        <v>117</v>
      </c>
    </row>
    <row r="9" spans="1:34" ht="132" x14ac:dyDescent="0.25">
      <c r="A9" s="247"/>
      <c r="B9" s="244"/>
      <c r="C9" s="7" t="s">
        <v>51</v>
      </c>
      <c r="D9" s="7" t="s">
        <v>51</v>
      </c>
      <c r="E9" s="7" t="s">
        <v>71</v>
      </c>
      <c r="F9" s="7" t="s">
        <v>72</v>
      </c>
      <c r="G9" s="7" t="s">
        <v>73</v>
      </c>
      <c r="H9" s="7" t="s">
        <v>74</v>
      </c>
      <c r="I9" s="7" t="s">
        <v>37</v>
      </c>
      <c r="J9" s="7">
        <v>2</v>
      </c>
      <c r="K9" s="7">
        <v>2</v>
      </c>
      <c r="L9" s="7" t="s">
        <v>75</v>
      </c>
      <c r="M9" s="7" t="s">
        <v>69</v>
      </c>
      <c r="N9" s="7" t="s">
        <v>70</v>
      </c>
      <c r="O9" s="7" t="s">
        <v>76</v>
      </c>
      <c r="P9" s="7" t="s">
        <v>26</v>
      </c>
      <c r="Q9" s="7">
        <v>15</v>
      </c>
      <c r="R9" s="7">
        <v>15</v>
      </c>
      <c r="S9" s="7"/>
      <c r="T9" s="7"/>
      <c r="U9" s="7">
        <v>25</v>
      </c>
      <c r="V9" s="7">
        <f t="shared" si="0"/>
        <v>55</v>
      </c>
      <c r="W9" s="7">
        <v>1</v>
      </c>
      <c r="X9" s="7">
        <v>2</v>
      </c>
      <c r="Y9" s="7" t="s">
        <v>67</v>
      </c>
      <c r="Z9" s="7" t="s">
        <v>43</v>
      </c>
      <c r="AA9" s="7" t="s">
        <v>77</v>
      </c>
      <c r="AB9" s="7" t="s">
        <v>117</v>
      </c>
    </row>
    <row r="10" spans="1:34" ht="132" x14ac:dyDescent="0.25">
      <c r="A10" s="247"/>
      <c r="B10" s="244"/>
      <c r="C10" s="7" t="s">
        <v>52</v>
      </c>
      <c r="D10" s="7" t="s">
        <v>52</v>
      </c>
      <c r="E10" s="7" t="s">
        <v>71</v>
      </c>
      <c r="F10" s="7" t="s">
        <v>78</v>
      </c>
      <c r="G10" s="7" t="s">
        <v>79</v>
      </c>
      <c r="H10" s="7" t="s">
        <v>80</v>
      </c>
      <c r="I10" s="7" t="s">
        <v>37</v>
      </c>
      <c r="J10" s="7">
        <v>2</v>
      </c>
      <c r="K10" s="7">
        <v>2</v>
      </c>
      <c r="L10" s="7" t="s">
        <v>75</v>
      </c>
      <c r="M10" s="7" t="s">
        <v>69</v>
      </c>
      <c r="N10" s="7" t="s">
        <v>70</v>
      </c>
      <c r="O10" s="7" t="s">
        <v>81</v>
      </c>
      <c r="P10" s="7" t="s">
        <v>26</v>
      </c>
      <c r="Q10" s="7">
        <v>15</v>
      </c>
      <c r="R10" s="7">
        <v>15</v>
      </c>
      <c r="S10" s="7"/>
      <c r="T10" s="7"/>
      <c r="U10" s="7">
        <v>25</v>
      </c>
      <c r="V10" s="7">
        <f t="shared" si="0"/>
        <v>55</v>
      </c>
      <c r="W10" s="7">
        <v>1</v>
      </c>
      <c r="X10" s="7">
        <v>2</v>
      </c>
      <c r="Y10" s="7" t="s">
        <v>67</v>
      </c>
      <c r="Z10" s="7" t="s">
        <v>43</v>
      </c>
      <c r="AA10" s="7" t="s">
        <v>82</v>
      </c>
      <c r="AB10" s="7" t="s">
        <v>117</v>
      </c>
    </row>
    <row r="11" spans="1:34" ht="132" x14ac:dyDescent="0.25">
      <c r="A11" s="247"/>
      <c r="B11" s="244"/>
      <c r="C11" s="7" t="s">
        <v>53</v>
      </c>
      <c r="D11" s="7" t="s">
        <v>53</v>
      </c>
      <c r="E11" s="7" t="s">
        <v>83</v>
      </c>
      <c r="F11" s="7" t="s">
        <v>78</v>
      </c>
      <c r="G11" s="7" t="s">
        <v>79</v>
      </c>
      <c r="H11" s="7" t="s">
        <v>80</v>
      </c>
      <c r="I11" s="7" t="s">
        <v>37</v>
      </c>
      <c r="J11" s="7">
        <v>2</v>
      </c>
      <c r="K11" s="7">
        <v>2</v>
      </c>
      <c r="L11" s="7" t="s">
        <v>75</v>
      </c>
      <c r="M11" s="7" t="s">
        <v>69</v>
      </c>
      <c r="N11" s="7" t="s">
        <v>70</v>
      </c>
      <c r="O11" s="7" t="s">
        <v>81</v>
      </c>
      <c r="P11" s="7" t="s">
        <v>26</v>
      </c>
      <c r="Q11" s="7">
        <v>15</v>
      </c>
      <c r="R11" s="7">
        <v>15</v>
      </c>
      <c r="S11" s="7"/>
      <c r="T11" s="7"/>
      <c r="U11" s="7">
        <v>25</v>
      </c>
      <c r="V11" s="7">
        <f t="shared" si="0"/>
        <v>55</v>
      </c>
      <c r="W11" s="7">
        <v>1</v>
      </c>
      <c r="X11" s="7">
        <v>2</v>
      </c>
      <c r="Y11" s="7" t="s">
        <v>67</v>
      </c>
      <c r="Z11" s="7" t="s">
        <v>43</v>
      </c>
      <c r="AA11" s="7" t="s">
        <v>82</v>
      </c>
      <c r="AB11" s="7" t="s">
        <v>117</v>
      </c>
    </row>
    <row r="12" spans="1:34" ht="132" x14ac:dyDescent="0.25">
      <c r="A12" s="247"/>
      <c r="B12" s="244"/>
      <c r="C12" s="7" t="s">
        <v>54</v>
      </c>
      <c r="D12" s="7" t="s">
        <v>54</v>
      </c>
      <c r="E12" s="7" t="s">
        <v>84</v>
      </c>
      <c r="F12" s="7" t="s">
        <v>72</v>
      </c>
      <c r="G12" s="7" t="s">
        <v>73</v>
      </c>
      <c r="H12" s="7" t="s">
        <v>74</v>
      </c>
      <c r="I12" s="7" t="s">
        <v>37</v>
      </c>
      <c r="J12" s="7">
        <v>2</v>
      </c>
      <c r="K12" s="7">
        <v>2</v>
      </c>
      <c r="L12" s="7" t="s">
        <v>75</v>
      </c>
      <c r="M12" s="7" t="s">
        <v>69</v>
      </c>
      <c r="N12" s="7" t="s">
        <v>70</v>
      </c>
      <c r="O12" s="7" t="s">
        <v>76</v>
      </c>
      <c r="P12" s="7" t="s">
        <v>26</v>
      </c>
      <c r="Q12" s="7">
        <v>15</v>
      </c>
      <c r="R12" s="7">
        <v>15</v>
      </c>
      <c r="S12" s="7"/>
      <c r="T12" s="7"/>
      <c r="U12" s="7">
        <v>25</v>
      </c>
      <c r="V12" s="7">
        <f t="shared" si="0"/>
        <v>55</v>
      </c>
      <c r="W12" s="7">
        <v>1</v>
      </c>
      <c r="X12" s="7">
        <v>2</v>
      </c>
      <c r="Y12" s="7" t="s">
        <v>67</v>
      </c>
      <c r="Z12" s="7" t="s">
        <v>43</v>
      </c>
      <c r="AA12" s="7" t="s">
        <v>77</v>
      </c>
      <c r="AB12" s="7" t="s">
        <v>117</v>
      </c>
    </row>
    <row r="13" spans="1:34" ht="108" x14ac:dyDescent="0.25">
      <c r="A13" s="247"/>
      <c r="B13" s="244"/>
      <c r="C13" s="7" t="s">
        <v>55</v>
      </c>
      <c r="D13" s="7" t="s">
        <v>55</v>
      </c>
      <c r="E13" s="7" t="s">
        <v>85</v>
      </c>
      <c r="F13" s="7" t="s">
        <v>86</v>
      </c>
      <c r="G13" s="7" t="s">
        <v>87</v>
      </c>
      <c r="H13" s="7" t="s">
        <v>88</v>
      </c>
      <c r="I13" s="7" t="s">
        <v>37</v>
      </c>
      <c r="J13" s="7">
        <v>3</v>
      </c>
      <c r="K13" s="7">
        <v>3</v>
      </c>
      <c r="L13" s="7" t="s">
        <v>89</v>
      </c>
      <c r="M13" s="7" t="s">
        <v>64</v>
      </c>
      <c r="N13" s="7" t="s">
        <v>65</v>
      </c>
      <c r="O13" s="7" t="s">
        <v>90</v>
      </c>
      <c r="P13" s="7" t="s">
        <v>26</v>
      </c>
      <c r="Q13" s="7"/>
      <c r="R13" s="7"/>
      <c r="S13" s="7"/>
      <c r="T13" s="7"/>
      <c r="U13" s="7"/>
      <c r="V13" s="7"/>
      <c r="W13" s="7"/>
      <c r="X13" s="7"/>
      <c r="Y13" s="7"/>
      <c r="Z13" s="7"/>
      <c r="AA13" s="7" t="s">
        <v>91</v>
      </c>
      <c r="AB13" s="7" t="s">
        <v>117</v>
      </c>
    </row>
    <row r="14" spans="1:34" ht="156" x14ac:dyDescent="0.25">
      <c r="A14" s="247"/>
      <c r="B14" s="244"/>
      <c r="C14" s="7" t="s">
        <v>56</v>
      </c>
      <c r="D14" s="7" t="s">
        <v>56</v>
      </c>
      <c r="E14" s="7" t="s">
        <v>84</v>
      </c>
      <c r="F14" s="7" t="s">
        <v>92</v>
      </c>
      <c r="G14" s="7" t="s">
        <v>61</v>
      </c>
      <c r="H14" s="7" t="s">
        <v>62</v>
      </c>
      <c r="I14" s="7" t="s">
        <v>37</v>
      </c>
      <c r="J14" s="7">
        <v>3</v>
      </c>
      <c r="K14" s="7">
        <v>1</v>
      </c>
      <c r="L14" s="7" t="s">
        <v>63</v>
      </c>
      <c r="M14" s="7" t="s">
        <v>69</v>
      </c>
      <c r="N14" s="7" t="s">
        <v>70</v>
      </c>
      <c r="O14" s="7" t="s">
        <v>93</v>
      </c>
      <c r="P14" s="7" t="s">
        <v>26</v>
      </c>
      <c r="Q14" s="7">
        <v>15</v>
      </c>
      <c r="R14" s="7">
        <v>15</v>
      </c>
      <c r="S14" s="7"/>
      <c r="T14" s="7"/>
      <c r="U14" s="7">
        <v>25</v>
      </c>
      <c r="V14" s="7">
        <f t="shared" ref="V14:V25" si="1">SUM(Q14:U14)</f>
        <v>55</v>
      </c>
      <c r="W14" s="7">
        <v>1</v>
      </c>
      <c r="X14" s="7">
        <v>2</v>
      </c>
      <c r="Y14" s="7" t="s">
        <v>67</v>
      </c>
      <c r="Z14" s="7" t="s">
        <v>43</v>
      </c>
      <c r="AA14" s="7" t="s">
        <v>68</v>
      </c>
      <c r="AB14" s="7" t="s">
        <v>117</v>
      </c>
    </row>
    <row r="15" spans="1:34" ht="108" x14ac:dyDescent="0.25">
      <c r="A15" s="247"/>
      <c r="B15" s="244"/>
      <c r="C15" s="7" t="s">
        <v>57</v>
      </c>
      <c r="D15" s="7" t="s">
        <v>57</v>
      </c>
      <c r="E15" s="7" t="s">
        <v>94</v>
      </c>
      <c r="F15" s="7" t="s">
        <v>95</v>
      </c>
      <c r="G15" s="7" t="s">
        <v>96</v>
      </c>
      <c r="H15" s="7" t="s">
        <v>62</v>
      </c>
      <c r="I15" s="7" t="s">
        <v>37</v>
      </c>
      <c r="J15" s="7">
        <v>1</v>
      </c>
      <c r="K15" s="7">
        <v>1</v>
      </c>
      <c r="L15" s="7" t="s">
        <v>63</v>
      </c>
      <c r="M15" s="7" t="s">
        <v>69</v>
      </c>
      <c r="N15" s="7" t="s">
        <v>70</v>
      </c>
      <c r="O15" s="7" t="s">
        <v>97</v>
      </c>
      <c r="P15" s="7" t="s">
        <v>26</v>
      </c>
      <c r="Q15" s="7">
        <v>15</v>
      </c>
      <c r="R15" s="7">
        <v>15</v>
      </c>
      <c r="S15" s="7"/>
      <c r="T15" s="7"/>
      <c r="U15" s="7">
        <v>25</v>
      </c>
      <c r="V15" s="7">
        <f t="shared" si="1"/>
        <v>55</v>
      </c>
      <c r="W15" s="7">
        <v>1</v>
      </c>
      <c r="X15" s="7">
        <v>2</v>
      </c>
      <c r="Y15" s="7" t="s">
        <v>67</v>
      </c>
      <c r="Z15" s="7" t="s">
        <v>43</v>
      </c>
      <c r="AA15" s="7" t="s">
        <v>98</v>
      </c>
      <c r="AB15" s="7" t="s">
        <v>117</v>
      </c>
    </row>
    <row r="16" spans="1:34" ht="108" x14ac:dyDescent="0.25">
      <c r="A16" s="247"/>
      <c r="B16" s="244"/>
      <c r="C16" s="7" t="s">
        <v>58</v>
      </c>
      <c r="D16" s="7" t="s">
        <v>58</v>
      </c>
      <c r="E16" s="7" t="s">
        <v>99</v>
      </c>
      <c r="F16" s="7" t="s">
        <v>100</v>
      </c>
      <c r="G16" s="7" t="s">
        <v>101</v>
      </c>
      <c r="H16" s="7" t="s">
        <v>102</v>
      </c>
      <c r="I16" s="7" t="s">
        <v>37</v>
      </c>
      <c r="J16" s="7">
        <v>1</v>
      </c>
      <c r="K16" s="7">
        <v>4</v>
      </c>
      <c r="L16" s="7" t="s">
        <v>103</v>
      </c>
      <c r="M16" s="7" t="s">
        <v>64</v>
      </c>
      <c r="N16" s="7" t="s">
        <v>65</v>
      </c>
      <c r="O16" s="7" t="s">
        <v>90</v>
      </c>
      <c r="P16" s="7" t="s">
        <v>26</v>
      </c>
      <c r="Q16" s="7">
        <v>15</v>
      </c>
      <c r="R16" s="7">
        <v>15</v>
      </c>
      <c r="S16" s="7"/>
      <c r="T16" s="7"/>
      <c r="U16" s="7">
        <v>25</v>
      </c>
      <c r="V16" s="7">
        <f t="shared" si="1"/>
        <v>55</v>
      </c>
      <c r="W16" s="7">
        <v>1</v>
      </c>
      <c r="X16" s="7">
        <v>2</v>
      </c>
      <c r="Y16" s="7" t="s">
        <v>67</v>
      </c>
      <c r="Z16" s="7" t="s">
        <v>43</v>
      </c>
      <c r="AA16" s="7" t="s">
        <v>98</v>
      </c>
      <c r="AB16" s="7" t="s">
        <v>117</v>
      </c>
    </row>
    <row r="17" spans="1:28" ht="108" x14ac:dyDescent="0.25">
      <c r="A17" s="247"/>
      <c r="B17" s="244"/>
      <c r="C17" s="7" t="s">
        <v>58</v>
      </c>
      <c r="D17" s="7" t="s">
        <v>58</v>
      </c>
      <c r="E17" s="7" t="s">
        <v>99</v>
      </c>
      <c r="F17" s="7" t="s">
        <v>95</v>
      </c>
      <c r="G17" s="7" t="s">
        <v>96</v>
      </c>
      <c r="H17" s="7" t="s">
        <v>74</v>
      </c>
      <c r="I17" s="7" t="s">
        <v>37</v>
      </c>
      <c r="J17" s="7">
        <v>1</v>
      </c>
      <c r="K17" s="7">
        <v>4</v>
      </c>
      <c r="L17" s="7" t="s">
        <v>103</v>
      </c>
      <c r="M17" s="7" t="s">
        <v>64</v>
      </c>
      <c r="N17" s="7" t="s">
        <v>65</v>
      </c>
      <c r="O17" s="7" t="s">
        <v>90</v>
      </c>
      <c r="P17" s="7"/>
      <c r="Q17" s="7">
        <v>15</v>
      </c>
      <c r="R17" s="7">
        <v>15</v>
      </c>
      <c r="S17" s="7"/>
      <c r="T17" s="7"/>
      <c r="U17" s="7">
        <v>25</v>
      </c>
      <c r="V17" s="7">
        <f t="shared" si="1"/>
        <v>55</v>
      </c>
      <c r="W17" s="7">
        <v>1</v>
      </c>
      <c r="X17" s="7">
        <v>2</v>
      </c>
      <c r="Y17" s="7" t="s">
        <v>67</v>
      </c>
      <c r="Z17" s="7" t="s">
        <v>43</v>
      </c>
      <c r="AA17" s="7" t="s">
        <v>98</v>
      </c>
      <c r="AB17" s="7" t="s">
        <v>117</v>
      </c>
    </row>
    <row r="18" spans="1:28" ht="108" x14ac:dyDescent="0.25">
      <c r="A18" s="247"/>
      <c r="B18" s="244"/>
      <c r="C18" s="7" t="s">
        <v>58</v>
      </c>
      <c r="D18" s="7" t="s">
        <v>58</v>
      </c>
      <c r="E18" s="7" t="s">
        <v>104</v>
      </c>
      <c r="F18" s="7" t="s">
        <v>100</v>
      </c>
      <c r="G18" s="7" t="s">
        <v>101</v>
      </c>
      <c r="H18" s="7" t="s">
        <v>102</v>
      </c>
      <c r="I18" s="7" t="s">
        <v>37</v>
      </c>
      <c r="J18" s="7">
        <v>1</v>
      </c>
      <c r="K18" s="7">
        <v>4</v>
      </c>
      <c r="L18" s="7" t="s">
        <v>103</v>
      </c>
      <c r="M18" s="7" t="s">
        <v>64</v>
      </c>
      <c r="N18" s="7" t="s">
        <v>65</v>
      </c>
      <c r="O18" s="7" t="s">
        <v>90</v>
      </c>
      <c r="P18" s="7"/>
      <c r="Q18" s="7">
        <v>15</v>
      </c>
      <c r="R18" s="7">
        <v>15</v>
      </c>
      <c r="S18" s="7"/>
      <c r="T18" s="7"/>
      <c r="U18" s="7">
        <v>25</v>
      </c>
      <c r="V18" s="7">
        <f t="shared" si="1"/>
        <v>55</v>
      </c>
      <c r="W18" s="7">
        <v>1</v>
      </c>
      <c r="X18" s="7">
        <v>2</v>
      </c>
      <c r="Y18" s="7" t="s">
        <v>67</v>
      </c>
      <c r="Z18" s="7" t="s">
        <v>43</v>
      </c>
      <c r="AA18" s="7" t="s">
        <v>98</v>
      </c>
      <c r="AB18" s="7" t="s">
        <v>117</v>
      </c>
    </row>
    <row r="19" spans="1:28" s="12" customFormat="1" ht="108" x14ac:dyDescent="0.25">
      <c r="A19" s="247"/>
      <c r="B19" s="245"/>
      <c r="C19" s="7" t="s">
        <v>105</v>
      </c>
      <c r="D19" s="7" t="s">
        <v>34</v>
      </c>
      <c r="E19" s="7"/>
      <c r="F19" s="7" t="s">
        <v>35</v>
      </c>
      <c r="G19" s="7"/>
      <c r="H19" s="7" t="s">
        <v>36</v>
      </c>
      <c r="I19" s="7" t="s">
        <v>106</v>
      </c>
      <c r="J19" s="7">
        <v>1</v>
      </c>
      <c r="K19" s="7">
        <v>3</v>
      </c>
      <c r="L19" s="7" t="s">
        <v>38</v>
      </c>
      <c r="M19" s="7" t="s">
        <v>39</v>
      </c>
      <c r="N19" s="7" t="s">
        <v>40</v>
      </c>
      <c r="O19" s="7" t="s">
        <v>41</v>
      </c>
      <c r="P19" s="7" t="s">
        <v>26</v>
      </c>
      <c r="Q19" s="7">
        <v>15</v>
      </c>
      <c r="R19" s="7">
        <v>15</v>
      </c>
      <c r="S19" s="7">
        <v>30</v>
      </c>
      <c r="T19" s="7">
        <v>15</v>
      </c>
      <c r="U19" s="7">
        <v>25</v>
      </c>
      <c r="V19" s="7">
        <f t="shared" si="1"/>
        <v>100</v>
      </c>
      <c r="W19" s="7">
        <v>2</v>
      </c>
      <c r="X19" s="7">
        <v>2</v>
      </c>
      <c r="Y19" s="7" t="s">
        <v>42</v>
      </c>
      <c r="Z19" s="7" t="s">
        <v>43</v>
      </c>
      <c r="AA19" s="7" t="s">
        <v>44</v>
      </c>
      <c r="AB19" s="7" t="s">
        <v>117</v>
      </c>
    </row>
    <row r="20" spans="1:28" ht="156" x14ac:dyDescent="0.25">
      <c r="A20" s="261" t="s">
        <v>31</v>
      </c>
      <c r="B20" s="258" t="s">
        <v>107</v>
      </c>
      <c r="C20" s="7" t="s">
        <v>49</v>
      </c>
      <c r="D20" s="7" t="s">
        <v>49</v>
      </c>
      <c r="E20" s="7" t="s">
        <v>59</v>
      </c>
      <c r="F20" s="7" t="s">
        <v>60</v>
      </c>
      <c r="G20" s="7" t="s">
        <v>61</v>
      </c>
      <c r="H20" s="7" t="s">
        <v>62</v>
      </c>
      <c r="I20" s="8" t="s">
        <v>37</v>
      </c>
      <c r="J20" s="7">
        <v>5</v>
      </c>
      <c r="K20" s="10">
        <v>2</v>
      </c>
      <c r="L20" s="6" t="s">
        <v>63</v>
      </c>
      <c r="M20" s="6" t="s">
        <v>64</v>
      </c>
      <c r="N20" s="6" t="s">
        <v>65</v>
      </c>
      <c r="O20" s="6" t="s">
        <v>66</v>
      </c>
      <c r="P20" s="6" t="s">
        <v>26</v>
      </c>
      <c r="Q20" s="6">
        <v>15</v>
      </c>
      <c r="R20" s="6">
        <v>15</v>
      </c>
      <c r="S20" s="6"/>
      <c r="T20" s="6"/>
      <c r="U20" s="6">
        <v>25</v>
      </c>
      <c r="V20" s="6">
        <f t="shared" si="1"/>
        <v>55</v>
      </c>
      <c r="W20" s="6">
        <v>1</v>
      </c>
      <c r="X20" s="6">
        <v>2</v>
      </c>
      <c r="Y20" s="6" t="s">
        <v>67</v>
      </c>
      <c r="Z20" s="6" t="s">
        <v>43</v>
      </c>
      <c r="AA20" s="6" t="s">
        <v>68</v>
      </c>
      <c r="AB20" s="7" t="s">
        <v>117</v>
      </c>
    </row>
    <row r="21" spans="1:28" ht="156" x14ac:dyDescent="0.25">
      <c r="A21" s="262"/>
      <c r="B21" s="259"/>
      <c r="C21" s="7" t="s">
        <v>50</v>
      </c>
      <c r="D21" s="7" t="s">
        <v>50</v>
      </c>
      <c r="E21" s="9" t="s">
        <v>59</v>
      </c>
      <c r="F21" s="7" t="s">
        <v>60</v>
      </c>
      <c r="G21" s="9" t="s">
        <v>61</v>
      </c>
      <c r="H21" s="7" t="s">
        <v>62</v>
      </c>
      <c r="I21" s="7" t="s">
        <v>37</v>
      </c>
      <c r="J21" s="9">
        <v>3</v>
      </c>
      <c r="K21" s="13">
        <v>1</v>
      </c>
      <c r="L21" s="7" t="s">
        <v>63</v>
      </c>
      <c r="M21" s="7" t="s">
        <v>69</v>
      </c>
      <c r="N21" s="7" t="s">
        <v>70</v>
      </c>
      <c r="O21" s="7" t="s">
        <v>66</v>
      </c>
      <c r="P21" s="7" t="s">
        <v>26</v>
      </c>
      <c r="Q21" s="7">
        <v>15</v>
      </c>
      <c r="R21" s="7">
        <v>15</v>
      </c>
      <c r="S21" s="7"/>
      <c r="T21" s="7"/>
      <c r="U21" s="7">
        <v>25</v>
      </c>
      <c r="V21" s="7">
        <f t="shared" si="1"/>
        <v>55</v>
      </c>
      <c r="W21" s="7">
        <v>1</v>
      </c>
      <c r="X21" s="7">
        <v>2</v>
      </c>
      <c r="Y21" s="7" t="s">
        <v>67</v>
      </c>
      <c r="Z21" s="7" t="s">
        <v>43</v>
      </c>
      <c r="AA21" s="7" t="s">
        <v>68</v>
      </c>
      <c r="AB21" s="7" t="s">
        <v>117</v>
      </c>
    </row>
    <row r="22" spans="1:28" ht="132" x14ac:dyDescent="0.25">
      <c r="A22" s="262"/>
      <c r="B22" s="259"/>
      <c r="C22" s="7" t="s">
        <v>51</v>
      </c>
      <c r="D22" s="7" t="s">
        <v>51</v>
      </c>
      <c r="E22" s="7" t="s">
        <v>71</v>
      </c>
      <c r="F22" s="7" t="s">
        <v>72</v>
      </c>
      <c r="G22" s="7" t="s">
        <v>73</v>
      </c>
      <c r="H22" s="7" t="s">
        <v>74</v>
      </c>
      <c r="I22" s="7" t="s">
        <v>37</v>
      </c>
      <c r="J22" s="7">
        <v>2</v>
      </c>
      <c r="K22" s="7">
        <v>2</v>
      </c>
      <c r="L22" s="7" t="s">
        <v>75</v>
      </c>
      <c r="M22" s="7" t="s">
        <v>69</v>
      </c>
      <c r="N22" s="7" t="s">
        <v>70</v>
      </c>
      <c r="O22" s="7" t="s">
        <v>76</v>
      </c>
      <c r="P22" s="7" t="s">
        <v>26</v>
      </c>
      <c r="Q22" s="7">
        <v>15</v>
      </c>
      <c r="R22" s="7">
        <v>15</v>
      </c>
      <c r="S22" s="7"/>
      <c r="T22" s="7"/>
      <c r="U22" s="7">
        <v>25</v>
      </c>
      <c r="V22" s="7">
        <f t="shared" si="1"/>
        <v>55</v>
      </c>
      <c r="W22" s="7">
        <v>1</v>
      </c>
      <c r="X22" s="7">
        <v>2</v>
      </c>
      <c r="Y22" s="7" t="s">
        <v>67</v>
      </c>
      <c r="Z22" s="7" t="s">
        <v>43</v>
      </c>
      <c r="AA22" s="7" t="s">
        <v>77</v>
      </c>
      <c r="AB22" s="7" t="s">
        <v>117</v>
      </c>
    </row>
    <row r="23" spans="1:28" ht="132" x14ac:dyDescent="0.25">
      <c r="A23" s="262"/>
      <c r="B23" s="259"/>
      <c r="C23" s="7" t="s">
        <v>52</v>
      </c>
      <c r="D23" s="7" t="s">
        <v>52</v>
      </c>
      <c r="E23" s="7" t="s">
        <v>71</v>
      </c>
      <c r="F23" s="7" t="s">
        <v>78</v>
      </c>
      <c r="G23" s="7" t="s">
        <v>79</v>
      </c>
      <c r="H23" s="7" t="s">
        <v>80</v>
      </c>
      <c r="I23" s="7" t="s">
        <v>37</v>
      </c>
      <c r="J23" s="7">
        <v>2</v>
      </c>
      <c r="K23" s="7">
        <v>2</v>
      </c>
      <c r="L23" s="7" t="s">
        <v>75</v>
      </c>
      <c r="M23" s="7" t="s">
        <v>69</v>
      </c>
      <c r="N23" s="7" t="s">
        <v>70</v>
      </c>
      <c r="O23" s="7" t="s">
        <v>81</v>
      </c>
      <c r="P23" s="7" t="s">
        <v>26</v>
      </c>
      <c r="Q23" s="7">
        <v>15</v>
      </c>
      <c r="R23" s="7">
        <v>15</v>
      </c>
      <c r="S23" s="7"/>
      <c r="T23" s="7"/>
      <c r="U23" s="7">
        <v>25</v>
      </c>
      <c r="V23" s="7">
        <f t="shared" si="1"/>
        <v>55</v>
      </c>
      <c r="W23" s="7">
        <v>1</v>
      </c>
      <c r="X23" s="7">
        <v>2</v>
      </c>
      <c r="Y23" s="7" t="s">
        <v>67</v>
      </c>
      <c r="Z23" s="7" t="s">
        <v>43</v>
      </c>
      <c r="AA23" s="7" t="s">
        <v>82</v>
      </c>
      <c r="AB23" s="7" t="s">
        <v>117</v>
      </c>
    </row>
    <row r="24" spans="1:28" ht="132" x14ac:dyDescent="0.25">
      <c r="A24" s="262"/>
      <c r="B24" s="259"/>
      <c r="C24" s="7" t="s">
        <v>53</v>
      </c>
      <c r="D24" s="7" t="s">
        <v>53</v>
      </c>
      <c r="E24" s="7" t="s">
        <v>83</v>
      </c>
      <c r="F24" s="7" t="s">
        <v>78</v>
      </c>
      <c r="G24" s="7" t="s">
        <v>79</v>
      </c>
      <c r="H24" s="7" t="s">
        <v>80</v>
      </c>
      <c r="I24" s="7" t="s">
        <v>37</v>
      </c>
      <c r="J24" s="7">
        <v>2</v>
      </c>
      <c r="K24" s="7">
        <v>2</v>
      </c>
      <c r="L24" s="7" t="s">
        <v>75</v>
      </c>
      <c r="M24" s="7" t="s">
        <v>69</v>
      </c>
      <c r="N24" s="7" t="s">
        <v>70</v>
      </c>
      <c r="O24" s="7" t="s">
        <v>81</v>
      </c>
      <c r="P24" s="7" t="s">
        <v>26</v>
      </c>
      <c r="Q24" s="7">
        <v>15</v>
      </c>
      <c r="R24" s="7">
        <v>15</v>
      </c>
      <c r="S24" s="7"/>
      <c r="T24" s="7"/>
      <c r="U24" s="7">
        <v>25</v>
      </c>
      <c r="V24" s="7">
        <f t="shared" si="1"/>
        <v>55</v>
      </c>
      <c r="W24" s="7">
        <v>1</v>
      </c>
      <c r="X24" s="7">
        <v>2</v>
      </c>
      <c r="Y24" s="7" t="s">
        <v>67</v>
      </c>
      <c r="Z24" s="7" t="s">
        <v>43</v>
      </c>
      <c r="AA24" s="7" t="s">
        <v>82</v>
      </c>
      <c r="AB24" s="7" t="s">
        <v>117</v>
      </c>
    </row>
    <row r="25" spans="1:28" ht="132" x14ac:dyDescent="0.25">
      <c r="A25" s="262"/>
      <c r="B25" s="259"/>
      <c r="C25" s="7" t="s">
        <v>54</v>
      </c>
      <c r="D25" s="7" t="s">
        <v>54</v>
      </c>
      <c r="E25" s="7" t="s">
        <v>84</v>
      </c>
      <c r="F25" s="7" t="s">
        <v>72</v>
      </c>
      <c r="G25" s="7" t="s">
        <v>73</v>
      </c>
      <c r="H25" s="7" t="s">
        <v>74</v>
      </c>
      <c r="I25" s="7" t="s">
        <v>37</v>
      </c>
      <c r="J25" s="7">
        <v>2</v>
      </c>
      <c r="K25" s="7">
        <v>2</v>
      </c>
      <c r="L25" s="7" t="s">
        <v>75</v>
      </c>
      <c r="M25" s="7" t="s">
        <v>69</v>
      </c>
      <c r="N25" s="7" t="s">
        <v>70</v>
      </c>
      <c r="O25" s="7" t="s">
        <v>76</v>
      </c>
      <c r="P25" s="7" t="s">
        <v>26</v>
      </c>
      <c r="Q25" s="7">
        <v>15</v>
      </c>
      <c r="R25" s="7">
        <v>15</v>
      </c>
      <c r="S25" s="7"/>
      <c r="T25" s="7"/>
      <c r="U25" s="7">
        <v>25</v>
      </c>
      <c r="V25" s="7">
        <f t="shared" si="1"/>
        <v>55</v>
      </c>
      <c r="W25" s="7">
        <v>1</v>
      </c>
      <c r="X25" s="7">
        <v>2</v>
      </c>
      <c r="Y25" s="7" t="s">
        <v>67</v>
      </c>
      <c r="Z25" s="7" t="s">
        <v>43</v>
      </c>
      <c r="AA25" s="7" t="s">
        <v>77</v>
      </c>
      <c r="AB25" s="7" t="s">
        <v>117</v>
      </c>
    </row>
    <row r="26" spans="1:28" ht="108" x14ac:dyDescent="0.25">
      <c r="A26" s="262"/>
      <c r="B26" s="259"/>
      <c r="C26" s="7" t="s">
        <v>55</v>
      </c>
      <c r="D26" s="7" t="s">
        <v>55</v>
      </c>
      <c r="E26" s="7" t="s">
        <v>85</v>
      </c>
      <c r="F26" s="7" t="s">
        <v>86</v>
      </c>
      <c r="G26" s="7" t="s">
        <v>87</v>
      </c>
      <c r="H26" s="7" t="s">
        <v>88</v>
      </c>
      <c r="I26" s="7" t="s">
        <v>37</v>
      </c>
      <c r="J26" s="7">
        <v>3</v>
      </c>
      <c r="K26" s="7">
        <v>3</v>
      </c>
      <c r="L26" s="7" t="s">
        <v>89</v>
      </c>
      <c r="M26" s="7" t="s">
        <v>64</v>
      </c>
      <c r="N26" s="7" t="s">
        <v>65</v>
      </c>
      <c r="O26" s="7" t="s">
        <v>90</v>
      </c>
      <c r="P26" s="7" t="s">
        <v>26</v>
      </c>
      <c r="Q26" s="7"/>
      <c r="R26" s="7"/>
      <c r="S26" s="7"/>
      <c r="T26" s="7"/>
      <c r="U26" s="7"/>
      <c r="V26" s="7"/>
      <c r="W26" s="7"/>
      <c r="X26" s="7"/>
      <c r="Y26" s="7"/>
      <c r="Z26" s="7"/>
      <c r="AA26" s="7" t="s">
        <v>91</v>
      </c>
      <c r="AB26" s="7" t="s">
        <v>117</v>
      </c>
    </row>
    <row r="27" spans="1:28" ht="156" x14ac:dyDescent="0.25">
      <c r="A27" s="262"/>
      <c r="B27" s="259"/>
      <c r="C27" s="7" t="s">
        <v>56</v>
      </c>
      <c r="D27" s="7" t="s">
        <v>56</v>
      </c>
      <c r="E27" s="7" t="s">
        <v>84</v>
      </c>
      <c r="F27" s="7" t="s">
        <v>92</v>
      </c>
      <c r="G27" s="7" t="s">
        <v>61</v>
      </c>
      <c r="H27" s="7" t="s">
        <v>62</v>
      </c>
      <c r="I27" s="7" t="s">
        <v>37</v>
      </c>
      <c r="J27" s="7">
        <v>3</v>
      </c>
      <c r="K27" s="7">
        <v>1</v>
      </c>
      <c r="L27" s="7" t="s">
        <v>63</v>
      </c>
      <c r="M27" s="7" t="s">
        <v>69</v>
      </c>
      <c r="N27" s="7" t="s">
        <v>70</v>
      </c>
      <c r="O27" s="7" t="s">
        <v>93</v>
      </c>
      <c r="P27" s="7" t="s">
        <v>26</v>
      </c>
      <c r="Q27" s="7">
        <v>15</v>
      </c>
      <c r="R27" s="7">
        <v>15</v>
      </c>
      <c r="S27" s="7"/>
      <c r="T27" s="7"/>
      <c r="U27" s="7">
        <v>25</v>
      </c>
      <c r="V27" s="7">
        <f t="shared" ref="V27:V40" si="2">SUM(Q27:U27)</f>
        <v>55</v>
      </c>
      <c r="W27" s="7">
        <v>1</v>
      </c>
      <c r="X27" s="7">
        <v>2</v>
      </c>
      <c r="Y27" s="7" t="s">
        <v>67</v>
      </c>
      <c r="Z27" s="7" t="s">
        <v>43</v>
      </c>
      <c r="AA27" s="7" t="s">
        <v>68</v>
      </c>
      <c r="AB27" s="7" t="s">
        <v>117</v>
      </c>
    </row>
    <row r="28" spans="1:28" ht="108" x14ac:dyDescent="0.25">
      <c r="A28" s="262"/>
      <c r="B28" s="259"/>
      <c r="C28" s="7" t="s">
        <v>57</v>
      </c>
      <c r="D28" s="7" t="s">
        <v>57</v>
      </c>
      <c r="E28" s="7" t="s">
        <v>94</v>
      </c>
      <c r="F28" s="7" t="s">
        <v>95</v>
      </c>
      <c r="G28" s="7" t="s">
        <v>96</v>
      </c>
      <c r="H28" s="7" t="s">
        <v>62</v>
      </c>
      <c r="I28" s="7" t="s">
        <v>37</v>
      </c>
      <c r="J28" s="7">
        <v>1</v>
      </c>
      <c r="K28" s="7">
        <v>1</v>
      </c>
      <c r="L28" s="7" t="s">
        <v>63</v>
      </c>
      <c r="M28" s="7" t="s">
        <v>69</v>
      </c>
      <c r="N28" s="7" t="s">
        <v>70</v>
      </c>
      <c r="O28" s="7" t="s">
        <v>97</v>
      </c>
      <c r="P28" s="7" t="s">
        <v>26</v>
      </c>
      <c r="Q28" s="7">
        <v>15</v>
      </c>
      <c r="R28" s="7">
        <v>15</v>
      </c>
      <c r="S28" s="7"/>
      <c r="T28" s="7"/>
      <c r="U28" s="7">
        <v>25</v>
      </c>
      <c r="V28" s="7">
        <f t="shared" si="2"/>
        <v>55</v>
      </c>
      <c r="W28" s="7">
        <v>1</v>
      </c>
      <c r="X28" s="7">
        <v>2</v>
      </c>
      <c r="Y28" s="7" t="s">
        <v>67</v>
      </c>
      <c r="Z28" s="7" t="s">
        <v>43</v>
      </c>
      <c r="AA28" s="7" t="s">
        <v>98</v>
      </c>
      <c r="AB28" s="7" t="s">
        <v>117</v>
      </c>
    </row>
    <row r="29" spans="1:28" ht="108" x14ac:dyDescent="0.25">
      <c r="A29" s="262"/>
      <c r="B29" s="259"/>
      <c r="C29" s="7" t="s">
        <v>58</v>
      </c>
      <c r="D29" s="7" t="s">
        <v>58</v>
      </c>
      <c r="E29" s="7" t="s">
        <v>99</v>
      </c>
      <c r="F29" s="7" t="s">
        <v>100</v>
      </c>
      <c r="G29" s="7" t="s">
        <v>101</v>
      </c>
      <c r="H29" s="7" t="s">
        <v>102</v>
      </c>
      <c r="I29" s="7" t="s">
        <v>37</v>
      </c>
      <c r="J29" s="7">
        <v>1</v>
      </c>
      <c r="K29" s="7">
        <v>4</v>
      </c>
      <c r="L29" s="7" t="s">
        <v>103</v>
      </c>
      <c r="M29" s="7" t="s">
        <v>64</v>
      </c>
      <c r="N29" s="7" t="s">
        <v>65</v>
      </c>
      <c r="O29" s="7" t="s">
        <v>90</v>
      </c>
      <c r="P29" s="7" t="s">
        <v>26</v>
      </c>
      <c r="Q29" s="7">
        <v>15</v>
      </c>
      <c r="R29" s="7">
        <v>15</v>
      </c>
      <c r="S29" s="7"/>
      <c r="T29" s="7"/>
      <c r="U29" s="7">
        <v>25</v>
      </c>
      <c r="V29" s="7">
        <f t="shared" si="2"/>
        <v>55</v>
      </c>
      <c r="W29" s="7">
        <v>1</v>
      </c>
      <c r="X29" s="7">
        <v>2</v>
      </c>
      <c r="Y29" s="7" t="s">
        <v>67</v>
      </c>
      <c r="Z29" s="7" t="s">
        <v>43</v>
      </c>
      <c r="AA29" s="7" t="s">
        <v>98</v>
      </c>
      <c r="AB29" s="7" t="s">
        <v>117</v>
      </c>
    </row>
    <row r="30" spans="1:28" ht="108" x14ac:dyDescent="0.25">
      <c r="A30" s="262"/>
      <c r="B30" s="259"/>
      <c r="C30" s="7" t="s">
        <v>58</v>
      </c>
      <c r="D30" s="7" t="s">
        <v>58</v>
      </c>
      <c r="E30" s="7" t="s">
        <v>99</v>
      </c>
      <c r="F30" s="7" t="s">
        <v>95</v>
      </c>
      <c r="G30" s="7" t="s">
        <v>96</v>
      </c>
      <c r="H30" s="7" t="s">
        <v>74</v>
      </c>
      <c r="I30" s="7" t="s">
        <v>37</v>
      </c>
      <c r="J30" s="7">
        <v>1</v>
      </c>
      <c r="K30" s="7">
        <v>4</v>
      </c>
      <c r="L30" s="7" t="s">
        <v>103</v>
      </c>
      <c r="M30" s="7" t="s">
        <v>64</v>
      </c>
      <c r="N30" s="7" t="s">
        <v>65</v>
      </c>
      <c r="O30" s="7" t="s">
        <v>90</v>
      </c>
      <c r="P30" s="7" t="s">
        <v>26</v>
      </c>
      <c r="Q30" s="7">
        <v>15</v>
      </c>
      <c r="R30" s="7">
        <v>15</v>
      </c>
      <c r="S30" s="7"/>
      <c r="T30" s="7"/>
      <c r="U30" s="7">
        <v>25</v>
      </c>
      <c r="V30" s="7">
        <f t="shared" si="2"/>
        <v>55</v>
      </c>
      <c r="W30" s="7">
        <v>1</v>
      </c>
      <c r="X30" s="7">
        <v>2</v>
      </c>
      <c r="Y30" s="7" t="s">
        <v>67</v>
      </c>
      <c r="Z30" s="7" t="s">
        <v>43</v>
      </c>
      <c r="AA30" s="7" t="s">
        <v>98</v>
      </c>
      <c r="AB30" s="7" t="s">
        <v>117</v>
      </c>
    </row>
    <row r="31" spans="1:28" ht="108" x14ac:dyDescent="0.25">
      <c r="A31" s="262"/>
      <c r="B31" s="259"/>
      <c r="C31" s="7" t="s">
        <v>58</v>
      </c>
      <c r="D31" s="7" t="s">
        <v>58</v>
      </c>
      <c r="E31" s="7" t="s">
        <v>104</v>
      </c>
      <c r="F31" s="7" t="s">
        <v>100</v>
      </c>
      <c r="G31" s="7" t="s">
        <v>101</v>
      </c>
      <c r="H31" s="7" t="s">
        <v>102</v>
      </c>
      <c r="I31" s="7" t="s">
        <v>37</v>
      </c>
      <c r="J31" s="7">
        <v>1</v>
      </c>
      <c r="K31" s="7">
        <v>4</v>
      </c>
      <c r="L31" s="7" t="s">
        <v>103</v>
      </c>
      <c r="M31" s="7" t="s">
        <v>64</v>
      </c>
      <c r="N31" s="7" t="s">
        <v>65</v>
      </c>
      <c r="O31" s="7" t="s">
        <v>90</v>
      </c>
      <c r="P31" s="7" t="s">
        <v>26</v>
      </c>
      <c r="Q31" s="7">
        <v>15</v>
      </c>
      <c r="R31" s="7">
        <v>15</v>
      </c>
      <c r="S31" s="7"/>
      <c r="T31" s="7"/>
      <c r="U31" s="7">
        <v>25</v>
      </c>
      <c r="V31" s="7">
        <f t="shared" si="2"/>
        <v>55</v>
      </c>
      <c r="W31" s="7">
        <v>1</v>
      </c>
      <c r="X31" s="7">
        <v>2</v>
      </c>
      <c r="Y31" s="7" t="s">
        <v>67</v>
      </c>
      <c r="Z31" s="7" t="s">
        <v>43</v>
      </c>
      <c r="AA31" s="7" t="s">
        <v>98</v>
      </c>
      <c r="AB31" s="7" t="s">
        <v>117</v>
      </c>
    </row>
    <row r="32" spans="1:28" ht="84" x14ac:dyDescent="0.25">
      <c r="A32" s="262"/>
      <c r="B32" s="259"/>
      <c r="C32" s="7" t="s">
        <v>108</v>
      </c>
      <c r="D32" s="7" t="s">
        <v>110</v>
      </c>
      <c r="E32" s="7" t="s">
        <v>111</v>
      </c>
      <c r="F32" s="7" t="s">
        <v>112</v>
      </c>
      <c r="G32" s="7" t="s">
        <v>113</v>
      </c>
      <c r="H32" s="16" t="s">
        <v>114</v>
      </c>
      <c r="I32" s="7" t="s">
        <v>37</v>
      </c>
      <c r="J32" s="15">
        <v>3</v>
      </c>
      <c r="K32" s="15">
        <v>3</v>
      </c>
      <c r="L32" s="15" t="s">
        <v>115</v>
      </c>
      <c r="M32" s="7" t="s">
        <v>64</v>
      </c>
      <c r="N32" s="7" t="s">
        <v>65</v>
      </c>
      <c r="O32" s="7" t="s">
        <v>90</v>
      </c>
      <c r="P32" s="7" t="s">
        <v>26</v>
      </c>
      <c r="Q32" s="7">
        <v>15</v>
      </c>
      <c r="R32" s="7">
        <v>15</v>
      </c>
      <c r="S32" s="7"/>
      <c r="T32" s="7"/>
      <c r="U32" s="7">
        <v>25</v>
      </c>
      <c r="V32" s="7">
        <f t="shared" si="2"/>
        <v>55</v>
      </c>
      <c r="W32" s="7">
        <v>1</v>
      </c>
      <c r="X32" s="7">
        <v>2</v>
      </c>
      <c r="Y32" s="7" t="s">
        <v>67</v>
      </c>
      <c r="Z32" s="7" t="s">
        <v>43</v>
      </c>
      <c r="AA32" s="15" t="s">
        <v>116</v>
      </c>
      <c r="AB32" s="7" t="s">
        <v>117</v>
      </c>
    </row>
    <row r="33" spans="1:28" ht="108" x14ac:dyDescent="0.25">
      <c r="A33" s="263"/>
      <c r="B33" s="260"/>
      <c r="C33" s="7" t="s">
        <v>109</v>
      </c>
      <c r="D33" s="7" t="s">
        <v>118</v>
      </c>
      <c r="E33" s="15" t="s">
        <v>119</v>
      </c>
      <c r="F33" s="7" t="s">
        <v>112</v>
      </c>
      <c r="G33" s="7" t="s">
        <v>113</v>
      </c>
      <c r="H33" s="16" t="s">
        <v>114</v>
      </c>
      <c r="I33" s="7" t="s">
        <v>37</v>
      </c>
      <c r="J33" s="7">
        <v>1</v>
      </c>
      <c r="K33" s="7">
        <v>3</v>
      </c>
      <c r="L33" s="16" t="s">
        <v>115</v>
      </c>
      <c r="M33" s="7" t="s">
        <v>39</v>
      </c>
      <c r="N33" s="7" t="s">
        <v>40</v>
      </c>
      <c r="O33" s="7" t="s">
        <v>41</v>
      </c>
      <c r="P33" s="7" t="s">
        <v>26</v>
      </c>
      <c r="Q33" s="7">
        <v>15</v>
      </c>
      <c r="R33" s="7">
        <v>15</v>
      </c>
      <c r="S33" s="7">
        <v>30</v>
      </c>
      <c r="T33" s="7">
        <v>15</v>
      </c>
      <c r="U33" s="7">
        <v>25</v>
      </c>
      <c r="V33" s="7">
        <f t="shared" si="2"/>
        <v>100</v>
      </c>
      <c r="W33" s="7">
        <v>2</v>
      </c>
      <c r="X33" s="7">
        <v>2</v>
      </c>
      <c r="Y33" s="7" t="s">
        <v>42</v>
      </c>
      <c r="Z33" s="7" t="s">
        <v>43</v>
      </c>
      <c r="AA33" s="7" t="s">
        <v>120</v>
      </c>
    </row>
    <row r="34" spans="1:28" ht="48" customHeight="1" x14ac:dyDescent="0.25">
      <c r="A34" s="243" t="s">
        <v>32</v>
      </c>
      <c r="B34" s="242" t="s">
        <v>121</v>
      </c>
      <c r="C34" s="7" t="s">
        <v>122</v>
      </c>
      <c r="D34" s="7" t="s">
        <v>118</v>
      </c>
      <c r="E34" s="15" t="s">
        <v>119</v>
      </c>
      <c r="F34" s="7" t="s">
        <v>112</v>
      </c>
      <c r="G34" s="7" t="s">
        <v>113</v>
      </c>
      <c r="H34" s="16" t="s">
        <v>114</v>
      </c>
      <c r="I34" s="7" t="s">
        <v>37</v>
      </c>
      <c r="J34" s="7">
        <v>1</v>
      </c>
      <c r="K34" s="7">
        <v>3</v>
      </c>
      <c r="L34" s="16" t="s">
        <v>115</v>
      </c>
      <c r="M34" s="7" t="s">
        <v>39</v>
      </c>
      <c r="N34" s="7" t="s">
        <v>40</v>
      </c>
      <c r="O34" s="7" t="s">
        <v>41</v>
      </c>
      <c r="P34" s="7" t="s">
        <v>26</v>
      </c>
      <c r="Q34" s="7">
        <v>15</v>
      </c>
      <c r="R34" s="7">
        <v>15</v>
      </c>
      <c r="S34" s="7">
        <v>30</v>
      </c>
      <c r="T34" s="7">
        <v>15</v>
      </c>
      <c r="U34" s="7">
        <v>25</v>
      </c>
      <c r="V34" s="7">
        <f t="shared" si="2"/>
        <v>100</v>
      </c>
      <c r="W34" s="7">
        <v>2</v>
      </c>
      <c r="X34" s="7">
        <v>2</v>
      </c>
      <c r="Y34" s="7" t="s">
        <v>42</v>
      </c>
      <c r="Z34" s="7" t="s">
        <v>43</v>
      </c>
      <c r="AA34" s="7" t="s">
        <v>120</v>
      </c>
    </row>
    <row r="35" spans="1:28" ht="156" x14ac:dyDescent="0.25">
      <c r="A35" s="244"/>
      <c r="B35" s="242"/>
      <c r="C35" s="7" t="s">
        <v>49</v>
      </c>
      <c r="D35" s="7" t="s">
        <v>49</v>
      </c>
      <c r="E35" s="7" t="s">
        <v>59</v>
      </c>
      <c r="F35" s="7" t="s">
        <v>60</v>
      </c>
      <c r="G35" s="7" t="s">
        <v>61</v>
      </c>
      <c r="H35" s="7" t="s">
        <v>62</v>
      </c>
      <c r="I35" s="8" t="s">
        <v>37</v>
      </c>
      <c r="J35" s="7">
        <v>5</v>
      </c>
      <c r="K35" s="10">
        <v>2</v>
      </c>
      <c r="L35" s="6" t="s">
        <v>63</v>
      </c>
      <c r="M35" s="6" t="s">
        <v>64</v>
      </c>
      <c r="N35" s="6" t="s">
        <v>65</v>
      </c>
      <c r="O35" s="6" t="s">
        <v>66</v>
      </c>
      <c r="P35" s="6" t="s">
        <v>26</v>
      </c>
      <c r="Q35" s="6">
        <v>15</v>
      </c>
      <c r="R35" s="6">
        <v>15</v>
      </c>
      <c r="S35" s="6"/>
      <c r="T35" s="6"/>
      <c r="U35" s="6">
        <v>25</v>
      </c>
      <c r="V35" s="6">
        <f t="shared" si="2"/>
        <v>55</v>
      </c>
      <c r="W35" s="6">
        <v>1</v>
      </c>
      <c r="X35" s="6">
        <v>2</v>
      </c>
      <c r="Y35" s="6" t="s">
        <v>67</v>
      </c>
      <c r="Z35" s="6" t="s">
        <v>43</v>
      </c>
      <c r="AA35" s="6" t="s">
        <v>68</v>
      </c>
      <c r="AB35" s="7" t="s">
        <v>117</v>
      </c>
    </row>
    <row r="36" spans="1:28" ht="156" x14ac:dyDescent="0.25">
      <c r="A36" s="244"/>
      <c r="B36" s="242"/>
      <c r="C36" s="7" t="s">
        <v>50</v>
      </c>
      <c r="D36" s="7" t="s">
        <v>50</v>
      </c>
      <c r="E36" s="9" t="s">
        <v>59</v>
      </c>
      <c r="F36" s="7" t="s">
        <v>60</v>
      </c>
      <c r="G36" s="9" t="s">
        <v>61</v>
      </c>
      <c r="H36" s="7" t="s">
        <v>62</v>
      </c>
      <c r="I36" s="7" t="s">
        <v>37</v>
      </c>
      <c r="J36" s="9">
        <v>3</v>
      </c>
      <c r="K36" s="13">
        <v>1</v>
      </c>
      <c r="L36" s="7" t="s">
        <v>63</v>
      </c>
      <c r="M36" s="7" t="s">
        <v>69</v>
      </c>
      <c r="N36" s="7" t="s">
        <v>70</v>
      </c>
      <c r="O36" s="7" t="s">
        <v>66</v>
      </c>
      <c r="P36" s="7" t="s">
        <v>26</v>
      </c>
      <c r="Q36" s="7">
        <v>15</v>
      </c>
      <c r="R36" s="7">
        <v>15</v>
      </c>
      <c r="S36" s="7"/>
      <c r="T36" s="7"/>
      <c r="U36" s="7">
        <v>25</v>
      </c>
      <c r="V36" s="7">
        <f t="shared" si="2"/>
        <v>55</v>
      </c>
      <c r="W36" s="7">
        <v>1</v>
      </c>
      <c r="X36" s="7">
        <v>2</v>
      </c>
      <c r="Y36" s="7" t="s">
        <v>67</v>
      </c>
      <c r="Z36" s="7" t="s">
        <v>43</v>
      </c>
      <c r="AA36" s="7" t="s">
        <v>68</v>
      </c>
      <c r="AB36" s="7" t="s">
        <v>117</v>
      </c>
    </row>
    <row r="37" spans="1:28" ht="132" x14ac:dyDescent="0.25">
      <c r="A37" s="244"/>
      <c r="B37" s="242"/>
      <c r="C37" s="7" t="s">
        <v>51</v>
      </c>
      <c r="D37" s="7" t="s">
        <v>51</v>
      </c>
      <c r="E37" s="7" t="s">
        <v>71</v>
      </c>
      <c r="F37" s="7" t="s">
        <v>72</v>
      </c>
      <c r="G37" s="7" t="s">
        <v>73</v>
      </c>
      <c r="H37" s="7" t="s">
        <v>74</v>
      </c>
      <c r="I37" s="7" t="s">
        <v>37</v>
      </c>
      <c r="J37" s="7">
        <v>2</v>
      </c>
      <c r="K37" s="7">
        <v>2</v>
      </c>
      <c r="L37" s="7" t="s">
        <v>75</v>
      </c>
      <c r="M37" s="7" t="s">
        <v>69</v>
      </c>
      <c r="N37" s="7" t="s">
        <v>70</v>
      </c>
      <c r="O37" s="7" t="s">
        <v>76</v>
      </c>
      <c r="P37" s="7" t="s">
        <v>26</v>
      </c>
      <c r="Q37" s="7">
        <v>15</v>
      </c>
      <c r="R37" s="7">
        <v>15</v>
      </c>
      <c r="S37" s="7"/>
      <c r="T37" s="7"/>
      <c r="U37" s="7">
        <v>25</v>
      </c>
      <c r="V37" s="7">
        <f t="shared" si="2"/>
        <v>55</v>
      </c>
      <c r="W37" s="7">
        <v>1</v>
      </c>
      <c r="X37" s="7">
        <v>2</v>
      </c>
      <c r="Y37" s="7" t="s">
        <v>67</v>
      </c>
      <c r="Z37" s="7" t="s">
        <v>43</v>
      </c>
      <c r="AA37" s="7" t="s">
        <v>77</v>
      </c>
      <c r="AB37" s="7" t="s">
        <v>117</v>
      </c>
    </row>
    <row r="38" spans="1:28" ht="132" x14ac:dyDescent="0.25">
      <c r="A38" s="244"/>
      <c r="B38" s="242"/>
      <c r="C38" s="7" t="s">
        <v>52</v>
      </c>
      <c r="D38" s="7" t="s">
        <v>52</v>
      </c>
      <c r="E38" s="7" t="s">
        <v>71</v>
      </c>
      <c r="F38" s="7" t="s">
        <v>78</v>
      </c>
      <c r="G38" s="7" t="s">
        <v>79</v>
      </c>
      <c r="H38" s="7" t="s">
        <v>80</v>
      </c>
      <c r="I38" s="7" t="s">
        <v>37</v>
      </c>
      <c r="J38" s="7">
        <v>2</v>
      </c>
      <c r="K38" s="7">
        <v>2</v>
      </c>
      <c r="L38" s="7" t="s">
        <v>75</v>
      </c>
      <c r="M38" s="7" t="s">
        <v>69</v>
      </c>
      <c r="N38" s="7" t="s">
        <v>70</v>
      </c>
      <c r="O38" s="7" t="s">
        <v>81</v>
      </c>
      <c r="P38" s="7" t="s">
        <v>26</v>
      </c>
      <c r="Q38" s="7">
        <v>15</v>
      </c>
      <c r="R38" s="7">
        <v>15</v>
      </c>
      <c r="S38" s="7"/>
      <c r="T38" s="7"/>
      <c r="U38" s="7">
        <v>25</v>
      </c>
      <c r="V38" s="7">
        <f t="shared" si="2"/>
        <v>55</v>
      </c>
      <c r="W38" s="7">
        <v>1</v>
      </c>
      <c r="X38" s="7">
        <v>2</v>
      </c>
      <c r="Y38" s="7" t="s">
        <v>67</v>
      </c>
      <c r="Z38" s="7" t="s">
        <v>43</v>
      </c>
      <c r="AA38" s="7" t="s">
        <v>82</v>
      </c>
      <c r="AB38" s="7" t="s">
        <v>117</v>
      </c>
    </row>
    <row r="39" spans="1:28" ht="132" x14ac:dyDescent="0.25">
      <c r="A39" s="244"/>
      <c r="B39" s="242"/>
      <c r="C39" s="7" t="s">
        <v>53</v>
      </c>
      <c r="D39" s="7" t="s">
        <v>53</v>
      </c>
      <c r="E39" s="7" t="s">
        <v>83</v>
      </c>
      <c r="F39" s="7" t="s">
        <v>78</v>
      </c>
      <c r="G39" s="7" t="s">
        <v>79</v>
      </c>
      <c r="H39" s="7" t="s">
        <v>80</v>
      </c>
      <c r="I39" s="7" t="s">
        <v>37</v>
      </c>
      <c r="J39" s="7">
        <v>2</v>
      </c>
      <c r="K39" s="7">
        <v>2</v>
      </c>
      <c r="L39" s="7" t="s">
        <v>75</v>
      </c>
      <c r="M39" s="7" t="s">
        <v>69</v>
      </c>
      <c r="N39" s="7" t="s">
        <v>70</v>
      </c>
      <c r="O39" s="7" t="s">
        <v>81</v>
      </c>
      <c r="P39" s="7" t="s">
        <v>26</v>
      </c>
      <c r="Q39" s="7">
        <v>15</v>
      </c>
      <c r="R39" s="7">
        <v>15</v>
      </c>
      <c r="S39" s="7"/>
      <c r="T39" s="7"/>
      <c r="U39" s="7">
        <v>25</v>
      </c>
      <c r="V39" s="7">
        <f t="shared" si="2"/>
        <v>55</v>
      </c>
      <c r="W39" s="7">
        <v>1</v>
      </c>
      <c r="X39" s="7">
        <v>2</v>
      </c>
      <c r="Y39" s="7" t="s">
        <v>67</v>
      </c>
      <c r="Z39" s="7" t="s">
        <v>43</v>
      </c>
      <c r="AA39" s="7" t="s">
        <v>82</v>
      </c>
      <c r="AB39" s="7" t="s">
        <v>117</v>
      </c>
    </row>
    <row r="40" spans="1:28" ht="132" x14ac:dyDescent="0.25">
      <c r="A40" s="244"/>
      <c r="B40" s="242"/>
      <c r="C40" s="7" t="s">
        <v>54</v>
      </c>
      <c r="D40" s="7" t="s">
        <v>54</v>
      </c>
      <c r="E40" s="7" t="s">
        <v>84</v>
      </c>
      <c r="F40" s="7" t="s">
        <v>72</v>
      </c>
      <c r="G40" s="7" t="s">
        <v>73</v>
      </c>
      <c r="H40" s="7" t="s">
        <v>74</v>
      </c>
      <c r="I40" s="7" t="s">
        <v>37</v>
      </c>
      <c r="J40" s="7">
        <v>2</v>
      </c>
      <c r="K40" s="7">
        <v>2</v>
      </c>
      <c r="L40" s="7" t="s">
        <v>75</v>
      </c>
      <c r="M40" s="7" t="s">
        <v>69</v>
      </c>
      <c r="N40" s="7" t="s">
        <v>70</v>
      </c>
      <c r="O40" s="7" t="s">
        <v>76</v>
      </c>
      <c r="P40" s="7" t="s">
        <v>26</v>
      </c>
      <c r="Q40" s="7">
        <v>15</v>
      </c>
      <c r="R40" s="7">
        <v>15</v>
      </c>
      <c r="S40" s="7"/>
      <c r="T40" s="7"/>
      <c r="U40" s="7">
        <v>25</v>
      </c>
      <c r="V40" s="7">
        <f t="shared" si="2"/>
        <v>55</v>
      </c>
      <c r="W40" s="7">
        <v>1</v>
      </c>
      <c r="X40" s="7">
        <v>2</v>
      </c>
      <c r="Y40" s="7" t="s">
        <v>67</v>
      </c>
      <c r="Z40" s="7" t="s">
        <v>43</v>
      </c>
      <c r="AA40" s="7" t="s">
        <v>77</v>
      </c>
      <c r="AB40" s="7" t="s">
        <v>117</v>
      </c>
    </row>
    <row r="41" spans="1:28" ht="108" x14ac:dyDescent="0.25">
      <c r="A41" s="244"/>
      <c r="B41" s="242"/>
      <c r="C41" s="7" t="s">
        <v>55</v>
      </c>
      <c r="D41" s="7" t="s">
        <v>55</v>
      </c>
      <c r="E41" s="7" t="s">
        <v>85</v>
      </c>
      <c r="F41" s="7" t="s">
        <v>86</v>
      </c>
      <c r="G41" s="7" t="s">
        <v>87</v>
      </c>
      <c r="H41" s="7" t="s">
        <v>88</v>
      </c>
      <c r="I41" s="7" t="s">
        <v>37</v>
      </c>
      <c r="J41" s="7">
        <v>3</v>
      </c>
      <c r="K41" s="7">
        <v>3</v>
      </c>
      <c r="L41" s="7" t="s">
        <v>89</v>
      </c>
      <c r="M41" s="7" t="s">
        <v>64</v>
      </c>
      <c r="N41" s="7" t="s">
        <v>65</v>
      </c>
      <c r="O41" s="7" t="s">
        <v>90</v>
      </c>
      <c r="P41" s="7" t="s">
        <v>26</v>
      </c>
      <c r="Q41" s="7"/>
      <c r="R41" s="7"/>
      <c r="S41" s="7"/>
      <c r="T41" s="7"/>
      <c r="U41" s="7"/>
      <c r="V41" s="7"/>
      <c r="W41" s="7"/>
      <c r="X41" s="7"/>
      <c r="Y41" s="7"/>
      <c r="Z41" s="7"/>
      <c r="AA41" s="7" t="s">
        <v>91</v>
      </c>
      <c r="AB41" s="7" t="s">
        <v>117</v>
      </c>
    </row>
    <row r="42" spans="1:28" ht="156" x14ac:dyDescent="0.25">
      <c r="A42" s="244"/>
      <c r="B42" s="242"/>
      <c r="C42" s="7" t="s">
        <v>56</v>
      </c>
      <c r="D42" s="7" t="s">
        <v>56</v>
      </c>
      <c r="E42" s="7" t="s">
        <v>84</v>
      </c>
      <c r="F42" s="7" t="s">
        <v>92</v>
      </c>
      <c r="G42" s="7" t="s">
        <v>61</v>
      </c>
      <c r="H42" s="7" t="s">
        <v>62</v>
      </c>
      <c r="I42" s="7" t="s">
        <v>37</v>
      </c>
      <c r="J42" s="7">
        <v>3</v>
      </c>
      <c r="K42" s="7">
        <v>1</v>
      </c>
      <c r="L42" s="7" t="s">
        <v>63</v>
      </c>
      <c r="M42" s="7" t="s">
        <v>69</v>
      </c>
      <c r="N42" s="7" t="s">
        <v>70</v>
      </c>
      <c r="O42" s="7" t="s">
        <v>93</v>
      </c>
      <c r="P42" s="7" t="s">
        <v>26</v>
      </c>
      <c r="Q42" s="7">
        <v>15</v>
      </c>
      <c r="R42" s="7">
        <v>15</v>
      </c>
      <c r="S42" s="7"/>
      <c r="T42" s="7"/>
      <c r="U42" s="7">
        <v>25</v>
      </c>
      <c r="V42" s="7">
        <f>SUM(Q42:U42)</f>
        <v>55</v>
      </c>
      <c r="W42" s="7">
        <v>1</v>
      </c>
      <c r="X42" s="7">
        <v>2</v>
      </c>
      <c r="Y42" s="7" t="s">
        <v>67</v>
      </c>
      <c r="Z42" s="7" t="s">
        <v>43</v>
      </c>
      <c r="AA42" s="7" t="s">
        <v>68</v>
      </c>
      <c r="AB42" s="7" t="s">
        <v>117</v>
      </c>
    </row>
    <row r="43" spans="1:28" ht="108" x14ac:dyDescent="0.25">
      <c r="A43" s="244"/>
      <c r="B43" s="242"/>
      <c r="C43" s="7" t="s">
        <v>57</v>
      </c>
      <c r="D43" s="7" t="s">
        <v>57</v>
      </c>
      <c r="E43" s="7" t="s">
        <v>94</v>
      </c>
      <c r="F43" s="7" t="s">
        <v>95</v>
      </c>
      <c r="G43" s="7" t="s">
        <v>96</v>
      </c>
      <c r="H43" s="7" t="s">
        <v>62</v>
      </c>
      <c r="I43" s="7" t="s">
        <v>37</v>
      </c>
      <c r="J43" s="7">
        <v>1</v>
      </c>
      <c r="K43" s="7">
        <v>1</v>
      </c>
      <c r="L43" s="7" t="s">
        <v>63</v>
      </c>
      <c r="M43" s="7" t="s">
        <v>69</v>
      </c>
      <c r="N43" s="7" t="s">
        <v>70</v>
      </c>
      <c r="O43" s="7" t="s">
        <v>97</v>
      </c>
      <c r="P43" s="7" t="s">
        <v>26</v>
      </c>
      <c r="Q43" s="7">
        <v>15</v>
      </c>
      <c r="R43" s="7">
        <v>15</v>
      </c>
      <c r="S43" s="7"/>
      <c r="T43" s="7"/>
      <c r="U43" s="7">
        <v>25</v>
      </c>
      <c r="V43" s="7">
        <f>SUM(Q43:U43)</f>
        <v>55</v>
      </c>
      <c r="W43" s="7">
        <v>1</v>
      </c>
      <c r="X43" s="7">
        <v>2</v>
      </c>
      <c r="Y43" s="7" t="s">
        <v>67</v>
      </c>
      <c r="Z43" s="7" t="s">
        <v>43</v>
      </c>
      <c r="AA43" s="7" t="s">
        <v>98</v>
      </c>
      <c r="AB43" s="7" t="s">
        <v>117</v>
      </c>
    </row>
    <row r="44" spans="1:28" ht="108" x14ac:dyDescent="0.25">
      <c r="A44" s="244"/>
      <c r="B44" s="242"/>
      <c r="C44" s="7" t="s">
        <v>58</v>
      </c>
      <c r="D44" s="7" t="s">
        <v>58</v>
      </c>
      <c r="E44" s="7" t="s">
        <v>99</v>
      </c>
      <c r="F44" s="7" t="s">
        <v>100</v>
      </c>
      <c r="G44" s="7" t="s">
        <v>101</v>
      </c>
      <c r="H44" s="7" t="s">
        <v>102</v>
      </c>
      <c r="I44" s="7" t="s">
        <v>37</v>
      </c>
      <c r="J44" s="7">
        <v>1</v>
      </c>
      <c r="K44" s="7">
        <v>4</v>
      </c>
      <c r="L44" s="7" t="s">
        <v>103</v>
      </c>
      <c r="M44" s="7" t="s">
        <v>64</v>
      </c>
      <c r="N44" s="7" t="s">
        <v>65</v>
      </c>
      <c r="O44" s="7" t="s">
        <v>90</v>
      </c>
      <c r="P44" s="7" t="s">
        <v>26</v>
      </c>
      <c r="Q44" s="7">
        <v>15</v>
      </c>
      <c r="R44" s="7">
        <v>15</v>
      </c>
      <c r="S44" s="7"/>
      <c r="T44" s="7"/>
      <c r="U44" s="7">
        <v>25</v>
      </c>
      <c r="V44" s="7">
        <f>SUM(Q44:U44)</f>
        <v>55</v>
      </c>
      <c r="W44" s="7">
        <v>1</v>
      </c>
      <c r="X44" s="7">
        <v>2</v>
      </c>
      <c r="Y44" s="7" t="s">
        <v>67</v>
      </c>
      <c r="Z44" s="7" t="s">
        <v>43</v>
      </c>
      <c r="AA44" s="7" t="s">
        <v>98</v>
      </c>
      <c r="AB44" s="7" t="s">
        <v>117</v>
      </c>
    </row>
    <row r="45" spans="1:28" ht="108" x14ac:dyDescent="0.25">
      <c r="A45" s="244"/>
      <c r="B45" s="242"/>
      <c r="C45" s="7" t="s">
        <v>58</v>
      </c>
      <c r="D45" s="7" t="s">
        <v>58</v>
      </c>
      <c r="E45" s="7" t="s">
        <v>99</v>
      </c>
      <c r="F45" s="7" t="s">
        <v>95</v>
      </c>
      <c r="G45" s="7" t="s">
        <v>96</v>
      </c>
      <c r="H45" s="7" t="s">
        <v>74</v>
      </c>
      <c r="I45" s="7" t="s">
        <v>37</v>
      </c>
      <c r="J45" s="7">
        <v>1</v>
      </c>
      <c r="K45" s="7">
        <v>4</v>
      </c>
      <c r="L45" s="7" t="s">
        <v>103</v>
      </c>
      <c r="M45" s="7" t="s">
        <v>64</v>
      </c>
      <c r="N45" s="7" t="s">
        <v>65</v>
      </c>
      <c r="O45" s="7" t="s">
        <v>90</v>
      </c>
      <c r="P45" s="7" t="s">
        <v>26</v>
      </c>
      <c r="Q45" s="7">
        <v>15</v>
      </c>
      <c r="R45" s="7">
        <v>15</v>
      </c>
      <c r="S45" s="7"/>
      <c r="T45" s="7"/>
      <c r="U45" s="7">
        <v>25</v>
      </c>
      <c r="V45" s="7">
        <f>SUM(Q45:U45)</f>
        <v>55</v>
      </c>
      <c r="W45" s="7">
        <v>1</v>
      </c>
      <c r="X45" s="7">
        <v>2</v>
      </c>
      <c r="Y45" s="7" t="s">
        <v>67</v>
      </c>
      <c r="Z45" s="7" t="s">
        <v>43</v>
      </c>
      <c r="AA45" s="7" t="s">
        <v>98</v>
      </c>
      <c r="AB45" s="7" t="s">
        <v>117</v>
      </c>
    </row>
    <row r="46" spans="1:28" ht="108" x14ac:dyDescent="0.25">
      <c r="A46" s="245"/>
      <c r="B46" s="242"/>
      <c r="C46" s="7" t="s">
        <v>58</v>
      </c>
      <c r="D46" s="7" t="s">
        <v>58</v>
      </c>
      <c r="E46" s="7" t="s">
        <v>104</v>
      </c>
      <c r="F46" s="7" t="s">
        <v>100</v>
      </c>
      <c r="G46" s="7" t="s">
        <v>101</v>
      </c>
      <c r="H46" s="7" t="s">
        <v>102</v>
      </c>
      <c r="I46" s="7" t="s">
        <v>37</v>
      </c>
      <c r="J46" s="7">
        <v>1</v>
      </c>
      <c r="K46" s="7">
        <v>4</v>
      </c>
      <c r="L46" s="7" t="s">
        <v>103</v>
      </c>
      <c r="M46" s="7" t="s">
        <v>64</v>
      </c>
      <c r="N46" s="7" t="s">
        <v>65</v>
      </c>
      <c r="O46" s="7" t="s">
        <v>90</v>
      </c>
      <c r="P46" s="7" t="s">
        <v>26</v>
      </c>
      <c r="Q46" s="7">
        <v>15</v>
      </c>
      <c r="R46" s="7">
        <v>15</v>
      </c>
      <c r="S46" s="7"/>
      <c r="T46" s="7"/>
      <c r="U46" s="7">
        <v>25</v>
      </c>
      <c r="V46" s="7">
        <f>SUM(Q46:U46)</f>
        <v>55</v>
      </c>
      <c r="W46" s="7">
        <v>1</v>
      </c>
      <c r="X46" s="7">
        <v>2</v>
      </c>
      <c r="Y46" s="7" t="s">
        <v>67</v>
      </c>
      <c r="Z46" s="7" t="s">
        <v>43</v>
      </c>
      <c r="AA46" s="7" t="s">
        <v>98</v>
      </c>
      <c r="AB46" s="7" t="s">
        <v>117</v>
      </c>
    </row>
  </sheetData>
  <mergeCells count="31">
    <mergeCell ref="AG1:AG3"/>
    <mergeCell ref="C1:AB1"/>
    <mergeCell ref="A1:B1"/>
    <mergeCell ref="B20:B33"/>
    <mergeCell ref="A20:A33"/>
    <mergeCell ref="AB4:AB5"/>
    <mergeCell ref="Q4:Q5"/>
    <mergeCell ref="R4:R5"/>
    <mergeCell ref="S4:S5"/>
    <mergeCell ref="C4:C5"/>
    <mergeCell ref="E4:F4"/>
    <mergeCell ref="G4:H4"/>
    <mergeCell ref="I4:I5"/>
    <mergeCell ref="J4:K4"/>
    <mergeCell ref="L4:L5"/>
    <mergeCell ref="B34:B46"/>
    <mergeCell ref="A34:A46"/>
    <mergeCell ref="B6:B19"/>
    <mergeCell ref="A6:A19"/>
    <mergeCell ref="AA4:AA5"/>
    <mergeCell ref="A4:A5"/>
    <mergeCell ref="B4:B5"/>
    <mergeCell ref="T4:T5"/>
    <mergeCell ref="U4:U5"/>
    <mergeCell ref="V4:V5"/>
    <mergeCell ref="W4:X4"/>
    <mergeCell ref="Y4:Y5"/>
    <mergeCell ref="Z4:Z5"/>
    <mergeCell ref="M4:M5"/>
    <mergeCell ref="N4:N5"/>
    <mergeCell ref="O4:O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29"/>
  <sheetViews>
    <sheetView tabSelected="1" view="pageBreakPreview" topLeftCell="A4" zoomScale="85" zoomScaleNormal="85" zoomScaleSheetLayoutView="85" workbookViewId="0">
      <pane xSplit="4" ySplit="4" topLeftCell="E17" activePane="bottomRight" state="frozen"/>
      <selection activeCell="A4" sqref="A4"/>
      <selection pane="topRight" activeCell="E4" sqref="E4"/>
      <selection pane="bottomLeft" activeCell="A8" sqref="A8"/>
      <selection pane="bottomRight" activeCell="F20" sqref="F20"/>
    </sheetView>
  </sheetViews>
  <sheetFormatPr baseColWidth="10" defaultRowHeight="15" x14ac:dyDescent="0.25"/>
  <cols>
    <col min="1" max="1" width="19" style="142" customWidth="1"/>
    <col min="2" max="2" width="16.7109375" style="142" customWidth="1"/>
    <col min="3" max="3" width="22.28515625" customWidth="1"/>
    <col min="4" max="4" width="39.140625" customWidth="1"/>
    <col min="5" max="5" width="50" customWidth="1"/>
    <col min="6" max="6" width="35.28515625" customWidth="1"/>
    <col min="7" max="7" width="16.5703125" customWidth="1"/>
    <col min="8" max="8" width="13.7109375" customWidth="1"/>
    <col min="9" max="9" width="17.85546875" customWidth="1"/>
    <col min="10" max="11" width="17.5703125" style="40" customWidth="1"/>
    <col min="12" max="12" width="17.5703125" style="172" customWidth="1"/>
    <col min="13" max="13" width="17.5703125" style="174" customWidth="1"/>
    <col min="14" max="14" width="28.7109375" customWidth="1"/>
    <col min="15" max="15" width="31.5703125" style="142" customWidth="1"/>
    <col min="16" max="16" width="25.7109375" style="142" customWidth="1"/>
    <col min="17" max="17" width="22.140625" customWidth="1"/>
    <col min="18" max="18" width="24.28515625" customWidth="1"/>
    <col min="19" max="20" width="22.140625" customWidth="1"/>
    <col min="21" max="21" width="23.28515625" customWidth="1"/>
    <col min="22" max="29" width="22.140625" customWidth="1"/>
    <col min="30" max="30" width="30" style="142" customWidth="1"/>
    <col min="31" max="31" width="44" customWidth="1"/>
    <col min="32" max="32" width="34.42578125" customWidth="1"/>
    <col min="33" max="33" width="21.42578125" customWidth="1"/>
    <col min="34" max="34" width="28" customWidth="1"/>
    <col min="35" max="35" width="28.7109375" style="142" customWidth="1"/>
    <col min="36" max="36" width="59.42578125" customWidth="1"/>
    <col min="37" max="37" width="26.42578125" customWidth="1"/>
    <col min="38" max="38" width="26.85546875" customWidth="1"/>
    <col min="39" max="39" width="15.7109375" customWidth="1"/>
    <col min="40" max="40" width="33.28515625" customWidth="1"/>
    <col min="41" max="41" width="30.85546875" customWidth="1"/>
    <col min="42" max="47" width="27.42578125" customWidth="1"/>
  </cols>
  <sheetData>
    <row r="1" spans="1:67" ht="136.5" customHeight="1" thickBot="1" x14ac:dyDescent="0.3">
      <c r="A1" s="281"/>
      <c r="B1" s="282"/>
      <c r="C1" s="282"/>
      <c r="D1" s="282"/>
      <c r="E1" s="273" t="s">
        <v>257</v>
      </c>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4"/>
      <c r="AP1" s="132"/>
      <c r="AQ1" s="132"/>
      <c r="AR1" s="132"/>
      <c r="AS1" s="132"/>
      <c r="AT1" s="132"/>
      <c r="AU1" s="132"/>
      <c r="AV1" s="21"/>
      <c r="AW1" s="21"/>
      <c r="AX1" s="21"/>
      <c r="AY1" s="21"/>
      <c r="AZ1" s="254"/>
      <c r="BA1" s="17"/>
    </row>
    <row r="2" spans="1:67" ht="3" customHeight="1" x14ac:dyDescent="0.25">
      <c r="A2" s="140"/>
      <c r="B2" s="144"/>
      <c r="C2" s="20"/>
      <c r="D2" s="20"/>
      <c r="E2" s="254" t="s">
        <v>285</v>
      </c>
      <c r="F2" s="254"/>
      <c r="G2" s="21"/>
      <c r="H2" s="21"/>
      <c r="I2" s="21"/>
      <c r="J2" s="21"/>
      <c r="K2" s="21"/>
      <c r="L2" s="133"/>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54"/>
      <c r="BA2" s="17"/>
    </row>
    <row r="3" spans="1:67" s="134" customFormat="1" ht="39.950000000000003" customHeight="1" x14ac:dyDescent="0.25">
      <c r="A3" s="147" t="s">
        <v>286</v>
      </c>
      <c r="B3" s="285" t="s">
        <v>387</v>
      </c>
      <c r="C3" s="285"/>
      <c r="D3" s="285"/>
      <c r="E3" s="254"/>
      <c r="F3" s="254"/>
      <c r="G3" s="272" t="s">
        <v>388</v>
      </c>
      <c r="H3" s="272"/>
      <c r="I3" s="272"/>
      <c r="J3" s="272"/>
      <c r="K3" s="272"/>
      <c r="L3" s="272"/>
      <c r="M3" s="130" t="s">
        <v>287</v>
      </c>
      <c r="N3" s="297" t="s">
        <v>389</v>
      </c>
      <c r="O3" s="297"/>
      <c r="P3" s="297"/>
      <c r="Q3" s="297"/>
      <c r="R3" s="297"/>
      <c r="S3" s="297"/>
      <c r="T3" s="297"/>
      <c r="U3" s="297"/>
      <c r="V3" s="297"/>
      <c r="W3" s="254" t="s">
        <v>288</v>
      </c>
      <c r="X3" s="254"/>
      <c r="Y3" s="303">
        <v>44713</v>
      </c>
      <c r="Z3" s="272"/>
      <c r="AA3" s="272"/>
      <c r="AB3" s="133"/>
      <c r="AC3" s="21"/>
      <c r="AD3" s="21"/>
      <c r="AE3" s="21"/>
      <c r="AF3" s="135"/>
      <c r="AG3" s="21"/>
      <c r="AH3" s="21"/>
      <c r="AI3" s="21"/>
      <c r="AJ3" s="21"/>
      <c r="AK3" s="21"/>
      <c r="AL3" s="21"/>
      <c r="AM3" s="21"/>
      <c r="AN3" s="21"/>
      <c r="AO3" s="21"/>
      <c r="AP3" s="21"/>
      <c r="AQ3" s="21"/>
      <c r="AR3" s="21"/>
      <c r="AS3" s="21"/>
      <c r="AT3" s="21"/>
      <c r="AU3" s="21"/>
      <c r="AV3" s="21"/>
      <c r="AW3" s="21"/>
      <c r="AX3" s="21"/>
      <c r="AY3" s="21"/>
      <c r="AZ3" s="254"/>
      <c r="BA3" s="136"/>
    </row>
    <row r="4" spans="1:67" ht="3" customHeight="1" thickBot="1" x14ac:dyDescent="0.3">
      <c r="A4" s="140"/>
      <c r="B4" s="144"/>
      <c r="C4" s="20"/>
      <c r="D4" s="20"/>
      <c r="E4" s="20"/>
      <c r="F4" s="20"/>
      <c r="G4" s="21"/>
      <c r="H4" s="21"/>
      <c r="I4" s="21"/>
      <c r="J4" s="21"/>
      <c r="K4" s="21"/>
      <c r="L4" s="133"/>
      <c r="M4" s="21"/>
      <c r="N4" s="21"/>
      <c r="O4" s="21"/>
      <c r="P4" s="21"/>
      <c r="Q4" s="99"/>
      <c r="R4" s="98"/>
      <c r="S4" s="98"/>
      <c r="T4" s="98"/>
      <c r="U4" s="98"/>
      <c r="V4" s="98"/>
      <c r="W4" s="98"/>
      <c r="X4" s="21"/>
      <c r="Y4" s="21"/>
      <c r="Z4" s="21"/>
      <c r="AA4" s="21"/>
      <c r="AB4" s="21"/>
      <c r="AC4" s="177"/>
      <c r="AD4" s="177"/>
      <c r="AE4" s="177"/>
      <c r="AF4" s="177"/>
      <c r="AG4" s="177"/>
      <c r="AH4" s="21"/>
      <c r="AI4" s="21"/>
      <c r="AJ4" s="21"/>
      <c r="AK4" s="21"/>
      <c r="AL4" s="21"/>
      <c r="AM4" s="21"/>
      <c r="AN4" s="21"/>
      <c r="AO4" s="21"/>
      <c r="AP4" s="21"/>
      <c r="AQ4" s="21"/>
      <c r="AR4" s="21"/>
      <c r="AS4" s="21"/>
      <c r="AT4" s="21"/>
      <c r="AU4" s="21"/>
      <c r="AV4" s="21"/>
      <c r="AW4" s="21"/>
      <c r="AX4" s="21"/>
      <c r="AY4" s="21"/>
      <c r="AZ4" s="47"/>
      <c r="BA4" s="17"/>
      <c r="BG4" s="96" t="s">
        <v>180</v>
      </c>
      <c r="BO4" t="s">
        <v>228</v>
      </c>
    </row>
    <row r="5" spans="1:67" ht="17.25" customHeight="1" thickBot="1" x14ac:dyDescent="0.3">
      <c r="A5" s="286" t="s">
        <v>292</v>
      </c>
      <c r="B5" s="283"/>
      <c r="C5" s="283"/>
      <c r="D5" s="283"/>
      <c r="E5" s="283"/>
      <c r="F5" s="287"/>
      <c r="G5" s="290" t="s">
        <v>284</v>
      </c>
      <c r="H5" s="292"/>
      <c r="I5" s="292"/>
      <c r="J5" s="292"/>
      <c r="K5" s="294"/>
      <c r="L5" s="302" t="s">
        <v>211</v>
      </c>
      <c r="M5" s="302"/>
      <c r="N5" s="302"/>
      <c r="O5" s="302"/>
      <c r="P5" s="302"/>
      <c r="Q5" s="302"/>
      <c r="R5" s="302"/>
      <c r="S5" s="302"/>
      <c r="T5" s="302"/>
      <c r="U5" s="302"/>
      <c r="V5" s="302"/>
      <c r="W5" s="302"/>
      <c r="X5" s="302"/>
      <c r="Y5" s="302"/>
      <c r="Z5" s="302"/>
      <c r="AA5" s="302"/>
      <c r="AB5" s="302"/>
      <c r="AC5" s="304" t="s">
        <v>215</v>
      </c>
      <c r="AD5" s="305"/>
      <c r="AE5" s="305"/>
      <c r="AF5" s="305"/>
      <c r="AG5" s="306"/>
      <c r="AH5" s="296" t="s">
        <v>375</v>
      </c>
      <c r="AI5" s="296"/>
      <c r="AJ5" s="296"/>
      <c r="AK5" s="296"/>
      <c r="AL5" s="296"/>
      <c r="AM5" s="296"/>
      <c r="AN5" s="296"/>
      <c r="AO5" s="296"/>
      <c r="AP5" s="114"/>
      <c r="AQ5" s="114"/>
      <c r="AR5" s="114"/>
      <c r="AS5" s="114"/>
      <c r="AT5" s="114"/>
      <c r="AU5" s="114"/>
      <c r="BB5" s="76"/>
      <c r="BD5" s="77"/>
      <c r="BG5" s="97"/>
      <c r="BH5" s="77"/>
    </row>
    <row r="6" spans="1:67" ht="18" customHeight="1" x14ac:dyDescent="0.25">
      <c r="A6" s="288"/>
      <c r="B6" s="284"/>
      <c r="C6" s="284"/>
      <c r="D6" s="284"/>
      <c r="E6" s="284"/>
      <c r="F6" s="289"/>
      <c r="G6" s="291"/>
      <c r="H6" s="293"/>
      <c r="I6" s="293"/>
      <c r="J6" s="293"/>
      <c r="K6" s="295"/>
      <c r="L6" s="298" t="s">
        <v>364</v>
      </c>
      <c r="M6" s="299"/>
      <c r="N6" s="299"/>
      <c r="O6" s="299"/>
      <c r="P6" s="300"/>
      <c r="Q6" s="298" t="s">
        <v>365</v>
      </c>
      <c r="R6" s="299"/>
      <c r="S6" s="299"/>
      <c r="T6" s="299"/>
      <c r="U6" s="299"/>
      <c r="V6" s="299"/>
      <c r="W6" s="300"/>
      <c r="X6" s="298" t="s">
        <v>366</v>
      </c>
      <c r="Y6" s="299"/>
      <c r="Z6" s="299"/>
      <c r="AA6" s="299"/>
      <c r="AB6" s="301"/>
      <c r="AC6" s="290" t="s">
        <v>227</v>
      </c>
      <c r="AD6" s="292" t="s">
        <v>214</v>
      </c>
      <c r="AE6" s="292" t="s">
        <v>216</v>
      </c>
      <c r="AF6" s="292" t="s">
        <v>175</v>
      </c>
      <c r="AG6" s="307" t="s">
        <v>217</v>
      </c>
      <c r="AH6" s="286" t="s">
        <v>186</v>
      </c>
      <c r="AI6" s="283" t="s">
        <v>374</v>
      </c>
      <c r="AJ6" s="283" t="s">
        <v>219</v>
      </c>
      <c r="AK6" s="283" t="s">
        <v>221</v>
      </c>
      <c r="AL6" s="283" t="s">
        <v>222</v>
      </c>
      <c r="AM6" s="283" t="s">
        <v>224</v>
      </c>
      <c r="AN6" s="283" t="s">
        <v>223</v>
      </c>
      <c r="AO6" s="275" t="s">
        <v>187</v>
      </c>
      <c r="AP6" s="131"/>
      <c r="AQ6" s="131"/>
      <c r="AR6" s="131"/>
      <c r="AS6" s="131"/>
      <c r="AT6" s="131"/>
      <c r="AU6" s="131"/>
      <c r="BB6" s="76"/>
      <c r="BD6" s="77"/>
      <c r="BG6" s="97"/>
      <c r="BH6" s="77"/>
    </row>
    <row r="7" spans="1:67" ht="54" customHeight="1" x14ac:dyDescent="0.25">
      <c r="A7" s="206" t="s">
        <v>176</v>
      </c>
      <c r="B7" s="191" t="s">
        <v>164</v>
      </c>
      <c r="C7" s="191" t="s">
        <v>297</v>
      </c>
      <c r="D7" s="191" t="s">
        <v>177</v>
      </c>
      <c r="E7" s="191" t="s">
        <v>165</v>
      </c>
      <c r="F7" s="208" t="s">
        <v>166</v>
      </c>
      <c r="G7" s="192" t="s">
        <v>26</v>
      </c>
      <c r="H7" s="193" t="s">
        <v>27</v>
      </c>
      <c r="I7" s="193" t="s">
        <v>225</v>
      </c>
      <c r="J7" s="193" t="s">
        <v>210</v>
      </c>
      <c r="K7" s="194" t="s">
        <v>356</v>
      </c>
      <c r="L7" s="206" t="s">
        <v>357</v>
      </c>
      <c r="M7" s="191" t="s">
        <v>178</v>
      </c>
      <c r="N7" s="191" t="s">
        <v>212</v>
      </c>
      <c r="O7" s="191" t="s">
        <v>363</v>
      </c>
      <c r="P7" s="208" t="s">
        <v>226</v>
      </c>
      <c r="Q7" s="206" t="s">
        <v>209</v>
      </c>
      <c r="R7" s="191" t="s">
        <v>213</v>
      </c>
      <c r="S7" s="191" t="s">
        <v>181</v>
      </c>
      <c r="T7" s="191" t="s">
        <v>182</v>
      </c>
      <c r="U7" s="191" t="s">
        <v>183</v>
      </c>
      <c r="V7" s="191" t="s">
        <v>184</v>
      </c>
      <c r="W7" s="208" t="s">
        <v>185</v>
      </c>
      <c r="X7" s="206" t="s">
        <v>26</v>
      </c>
      <c r="Y7" s="191" t="s">
        <v>27</v>
      </c>
      <c r="Z7" s="191" t="s">
        <v>225</v>
      </c>
      <c r="AA7" s="191" t="s">
        <v>210</v>
      </c>
      <c r="AB7" s="207" t="s">
        <v>356</v>
      </c>
      <c r="AC7" s="291"/>
      <c r="AD7" s="293"/>
      <c r="AE7" s="293"/>
      <c r="AF7" s="293"/>
      <c r="AG7" s="295"/>
      <c r="AH7" s="288"/>
      <c r="AI7" s="284"/>
      <c r="AJ7" s="284"/>
      <c r="AK7" s="284"/>
      <c r="AL7" s="284"/>
      <c r="AM7" s="284"/>
      <c r="AN7" s="284"/>
      <c r="AO7" s="276"/>
      <c r="AP7" s="114"/>
      <c r="AQ7" s="114"/>
      <c r="AR7" s="114"/>
      <c r="AS7" s="114"/>
      <c r="AT7" s="114"/>
      <c r="AU7" s="114"/>
      <c r="BA7" s="142"/>
      <c r="BB7" s="142"/>
      <c r="BF7" s="74"/>
    </row>
    <row r="8" spans="1:67" s="11" customFormat="1" ht="220.5" customHeight="1" x14ac:dyDescent="0.25">
      <c r="A8" s="195" t="s">
        <v>291</v>
      </c>
      <c r="B8" s="196" t="s">
        <v>376</v>
      </c>
      <c r="C8" s="196" t="s">
        <v>414</v>
      </c>
      <c r="D8" s="197" t="s">
        <v>390</v>
      </c>
      <c r="E8" s="197" t="s">
        <v>393</v>
      </c>
      <c r="F8" s="198" t="s">
        <v>391</v>
      </c>
      <c r="G8" s="39">
        <v>4</v>
      </c>
      <c r="H8" s="189">
        <v>3</v>
      </c>
      <c r="I8" s="189">
        <f t="shared" ref="I8:I9" si="0">+H8*G8</f>
        <v>12</v>
      </c>
      <c r="J8" s="49" t="str">
        <f>IF(A8=Información!$A$2,(VLOOKUP(G8,OP,(H8+1),FALSE)),VLOOKUP(G8,EVALUACION,(H8+1),FALSE))</f>
        <v>Zona de Riesgo Alta</v>
      </c>
      <c r="K8" s="184" t="str">
        <f>IF(A8=Información!$A$2,(VLOOKUP(G8,PRIO,(H8+1),FALSE)),VLOOKUP(G8,MEDIDAS,(H8+1),FALSE))</f>
        <v>Reducir el riesgo, evitar el riesgo. Compartir o transferir</v>
      </c>
      <c r="L8" s="195" t="s">
        <v>359</v>
      </c>
      <c r="M8" s="196" t="s">
        <v>179</v>
      </c>
      <c r="N8" s="197" t="s">
        <v>392</v>
      </c>
      <c r="O8" s="196" t="s">
        <v>378</v>
      </c>
      <c r="P8" s="199" t="s">
        <v>394</v>
      </c>
      <c r="Q8" s="195" t="s">
        <v>359</v>
      </c>
      <c r="R8" s="196" t="s">
        <v>359</v>
      </c>
      <c r="S8" s="196" t="s">
        <v>360</v>
      </c>
      <c r="T8" s="196" t="s">
        <v>180</v>
      </c>
      <c r="U8" s="196" t="s">
        <v>360</v>
      </c>
      <c r="V8" s="200">
        <f>IF((L8="SI")*AND(Q8="SI")*AND(T8="SI")*AND(U8="SI"),1,(IF((L8="SI")*AND(Q8="NO")*AND(T8="SI")*AND(U8="SI"),2,(IF((L8="SI")*AND(T8="SI")*AND(U8="NO"),3,(IF((L8="SI")*AND(T8="NO"),4,(IF((L8="NO"),5)))))))))</f>
        <v>3</v>
      </c>
      <c r="W8" s="201" t="str">
        <f t="shared" ref="W8" si="1">IF((V8=1),"1-Los controles existentes se aplican y son efectivos para minimizar el riesgo",IF((V8=2),"2-Los controles existentes son efectivos pero no están documentados",IF((V8=3),"3-Los controles existentes no son efectivos",IF((V8=4),"4-Los controles existen pero no se aplican",IF((V8=5),"5-No existen controles")))))</f>
        <v>3-Los controles existentes no son efectivos</v>
      </c>
      <c r="X8" s="39">
        <v>4</v>
      </c>
      <c r="Y8" s="189">
        <v>3</v>
      </c>
      <c r="Z8" s="189">
        <f>+Y8*X8</f>
        <v>12</v>
      </c>
      <c r="AA8" s="49" t="str">
        <f>IF(R8=Información!$A$2,(VLOOKUP(X8,OP,(Y8+1),FALSE)),VLOOKUP(X8,EVALUACION,(Y8+1),FALSE))</f>
        <v>Zona de Riesgo Alta</v>
      </c>
      <c r="AB8" s="183" t="str">
        <f>IF(R8=Información!$A$2,(VLOOKUP(X8,PRIO,(Y8+1),FALSE)),VLOOKUP(X8,MEDIDAS,(Y8+1),FALSE))</f>
        <v>Reducir el riesgo, evitar el riesgo. Compartir o transferir</v>
      </c>
      <c r="AC8" s="209" t="s">
        <v>369</v>
      </c>
      <c r="AD8" s="196" t="s">
        <v>372</v>
      </c>
      <c r="AE8" s="197" t="s">
        <v>395</v>
      </c>
      <c r="AF8" s="202" t="s">
        <v>396</v>
      </c>
      <c r="AG8" s="211">
        <v>44196</v>
      </c>
      <c r="AH8" s="217">
        <v>44505</v>
      </c>
      <c r="AI8" s="196" t="s">
        <v>360</v>
      </c>
      <c r="AJ8" s="218" t="s">
        <v>510</v>
      </c>
      <c r="AK8" s="196" t="s">
        <v>359</v>
      </c>
      <c r="AL8" s="196" t="s">
        <v>359</v>
      </c>
      <c r="AM8" s="220">
        <v>0.9</v>
      </c>
      <c r="AN8" s="218" t="s">
        <v>511</v>
      </c>
      <c r="AO8" s="219" t="s">
        <v>483</v>
      </c>
      <c r="AP8" s="113"/>
      <c r="AQ8" s="113"/>
      <c r="AR8" s="113"/>
      <c r="AS8" s="113"/>
      <c r="AT8" s="113"/>
      <c r="AU8" s="113"/>
    </row>
    <row r="9" spans="1:67" s="11" customFormat="1" ht="110.25" customHeight="1" x14ac:dyDescent="0.25">
      <c r="A9" s="176" t="s">
        <v>291</v>
      </c>
      <c r="B9" s="145" t="s">
        <v>376</v>
      </c>
      <c r="C9" s="145" t="s">
        <v>301</v>
      </c>
      <c r="D9" s="46" t="s">
        <v>397</v>
      </c>
      <c r="E9" s="46" t="s">
        <v>398</v>
      </c>
      <c r="F9" s="48" t="s">
        <v>391</v>
      </c>
      <c r="G9" s="39">
        <v>3</v>
      </c>
      <c r="H9" s="189">
        <v>3</v>
      </c>
      <c r="I9" s="189">
        <f t="shared" si="0"/>
        <v>9</v>
      </c>
      <c r="J9" s="49" t="str">
        <f>IF(A9=Información!$A$2,(VLOOKUP(G9,OP,(H9+1),FALSE)),VLOOKUP(G9,EVALUACION,(H9+1),FALSE))</f>
        <v>Zona de Riesgo Alta</v>
      </c>
      <c r="K9" s="184" t="str">
        <f>IF(A9=Información!$A$2,(VLOOKUP(G9,PRIO,(H9+1),FALSE)),VLOOKUP(G9,MEDIDAS,(H9+1),FALSE))</f>
        <v>Reducir el riesgo, evitar el riesgo. Compartir o transferir</v>
      </c>
      <c r="L9" s="176" t="s">
        <v>360</v>
      </c>
      <c r="M9" s="175"/>
      <c r="N9" s="187"/>
      <c r="O9" s="175"/>
      <c r="P9" s="173"/>
      <c r="Q9" s="176"/>
      <c r="R9" s="175"/>
      <c r="S9" s="175"/>
      <c r="T9" s="175"/>
      <c r="U9" s="175"/>
      <c r="V9" s="95">
        <f t="shared" ref="V9:V14" si="2">IF((L9="SI")*AND(Q9="SI")*AND(T9="SI")*AND(U9="SI"),1,(IF((L9="SI")*AND(Q9="NO")*AND(T9="SI")*AND(U9="SI"),2,(IF((L9="SI")*AND(T9="SI")*AND(U9="NO"),3,(IF((L9="SI")*AND(T9="NO"),4,(IF((L9="NO"),5)))))))))</f>
        <v>5</v>
      </c>
      <c r="W9" s="185" t="str">
        <f t="shared" ref="W9:W14" si="3">IF((V9=1),"1-Los controles existentes se aplican y son efectivos para minimizar el riesgo",IF((V9=2),"2-Los controles existentes son efectivos pero no están documentados",IF((V9=3),"3-Los controles existentes no son efectivos",IF((V9=4),"4-Los controles existen pero no se aplican",IF((V9=5),"5-No existen controles")))))</f>
        <v>5-No existen controles</v>
      </c>
      <c r="X9" s="39">
        <v>3</v>
      </c>
      <c r="Y9" s="37">
        <v>3</v>
      </c>
      <c r="Z9" s="189">
        <f t="shared" ref="Z9" si="4">+Y9*X9</f>
        <v>9</v>
      </c>
      <c r="AA9" s="49" t="str">
        <f>IF(R9=Información!$A$2,(VLOOKUP(X9,OP,(Y9+1),FALSE)),VLOOKUP(X9,EVALUACION,(Y9+1),FALSE))</f>
        <v>Zona de Riesgo Alta</v>
      </c>
      <c r="AB9" s="183" t="str">
        <f>IF(R9=Información!$A$2,(VLOOKUP(X9,PRIO,(Y9+1),FALSE)),VLOOKUP(X9,MEDIDAS,(Y9+1),FALSE))</f>
        <v>Reducir el riesgo, evitar el riesgo. Compartir o transferir</v>
      </c>
      <c r="AC9" s="210" t="s">
        <v>368</v>
      </c>
      <c r="AD9" s="175" t="s">
        <v>372</v>
      </c>
      <c r="AE9" s="50" t="s">
        <v>399</v>
      </c>
      <c r="AF9" s="189" t="s">
        <v>400</v>
      </c>
      <c r="AG9" s="212">
        <v>44134</v>
      </c>
      <c r="AH9" s="222">
        <v>44505</v>
      </c>
      <c r="AI9" s="181" t="s">
        <v>360</v>
      </c>
      <c r="AJ9" s="223" t="s">
        <v>494</v>
      </c>
      <c r="AK9" s="181" t="s">
        <v>360</v>
      </c>
      <c r="AL9" s="181" t="s">
        <v>360</v>
      </c>
      <c r="AM9" s="220">
        <v>0</v>
      </c>
      <c r="AN9" s="50" t="s">
        <v>499</v>
      </c>
      <c r="AO9" s="219" t="s">
        <v>483</v>
      </c>
      <c r="AP9" s="171"/>
      <c r="AQ9" s="171"/>
      <c r="AR9" s="171"/>
      <c r="AS9" s="171"/>
      <c r="AT9" s="171"/>
      <c r="AU9" s="171"/>
    </row>
    <row r="10" spans="1:67" s="14" customFormat="1" ht="174.75" customHeight="1" x14ac:dyDescent="0.25">
      <c r="A10" s="195" t="s">
        <v>291</v>
      </c>
      <c r="B10" s="196" t="s">
        <v>376</v>
      </c>
      <c r="C10" s="196" t="s">
        <v>301</v>
      </c>
      <c r="D10" s="197" t="s">
        <v>401</v>
      </c>
      <c r="E10" s="197" t="s">
        <v>398</v>
      </c>
      <c r="F10" s="198" t="s">
        <v>391</v>
      </c>
      <c r="G10" s="39">
        <v>3</v>
      </c>
      <c r="H10" s="189">
        <v>3</v>
      </c>
      <c r="I10" s="189">
        <f t="shared" ref="I10" si="5">+H10*G10</f>
        <v>9</v>
      </c>
      <c r="J10" s="49" t="str">
        <f>IF(A10=Información!$A$2,(VLOOKUP(G10,OP,(H10+1),FALSE)),VLOOKUP(G10,EVALUACION,(H10+1),FALSE))</f>
        <v>Zona de Riesgo Alta</v>
      </c>
      <c r="K10" s="184" t="str">
        <f>IF(A10=Información!$A$2,(VLOOKUP(G10,PRIO,(H10+1),FALSE)),VLOOKUP(G10,MEDIDAS,(H10+1),FALSE))</f>
        <v>Reducir el riesgo, evitar el riesgo. Compartir o transferir</v>
      </c>
      <c r="L10" s="195" t="s">
        <v>360</v>
      </c>
      <c r="M10" s="196"/>
      <c r="N10" s="197"/>
      <c r="O10" s="196"/>
      <c r="P10" s="199"/>
      <c r="Q10" s="195"/>
      <c r="R10" s="196"/>
      <c r="S10" s="196"/>
      <c r="T10" s="196"/>
      <c r="U10" s="196"/>
      <c r="V10" s="200">
        <f t="shared" ref="V10" si="6">IF((L10="SI")*AND(Q10="SI")*AND(T10="SI")*AND(U10="SI"),1,(IF((L10="SI")*AND(Q10="NO")*AND(T10="SI")*AND(U10="SI"),2,(IF((L10="SI")*AND(T10="SI")*AND(U10="NO"),3,(IF((L10="SI")*AND(T10="NO"),4,(IF((L10="NO"),5)))))))))</f>
        <v>5</v>
      </c>
      <c r="W10" s="201" t="str">
        <f t="shared" ref="W10" si="7">IF((V10=1),"1-Los controles existentes se aplican y son efectivos para minimizar el riesgo",IF((V10=2),"2-Los controles existentes son efectivos pero no están documentados",IF((V10=3),"3-Los controles existentes no son efectivos",IF((V10=4),"4-Los controles existen pero no se aplican",IF((V10=5),"5-No existen controles")))))</f>
        <v>5-No existen controles</v>
      </c>
      <c r="X10" s="39">
        <v>3</v>
      </c>
      <c r="Y10" s="37">
        <v>3</v>
      </c>
      <c r="Z10" s="189">
        <f t="shared" ref="Z10" si="8">+Y10*X10</f>
        <v>9</v>
      </c>
      <c r="AA10" s="49" t="str">
        <f>IF(R10=Información!$A$2,(VLOOKUP(X10,OP,(Y10+1),FALSE)),VLOOKUP(X10,EVALUACION,(Y10+1),FALSE))</f>
        <v>Zona de Riesgo Alta</v>
      </c>
      <c r="AB10" s="183" t="str">
        <f>IF(R10=Información!$A$2,(VLOOKUP(X10,PRIO,(Y10+1),FALSE)),VLOOKUP(X10,MEDIDAS,(Y10+1),FALSE))</f>
        <v>Reducir el riesgo, evitar el riesgo. Compartir o transferir</v>
      </c>
      <c r="AC10" s="209" t="s">
        <v>368</v>
      </c>
      <c r="AD10" s="196" t="s">
        <v>372</v>
      </c>
      <c r="AE10" s="197" t="s">
        <v>399</v>
      </c>
      <c r="AF10" s="202" t="s">
        <v>400</v>
      </c>
      <c r="AG10" s="211">
        <v>44134</v>
      </c>
      <c r="AH10" s="217">
        <v>44505</v>
      </c>
      <c r="AI10" s="196" t="s">
        <v>360</v>
      </c>
      <c r="AJ10" s="225" t="s">
        <v>500</v>
      </c>
      <c r="AK10" s="196" t="s">
        <v>360</v>
      </c>
      <c r="AL10" s="196" t="s">
        <v>360</v>
      </c>
      <c r="AM10" s="220">
        <v>0.5</v>
      </c>
      <c r="AN10" s="197" t="s">
        <v>499</v>
      </c>
      <c r="AO10" s="219" t="s">
        <v>483</v>
      </c>
      <c r="AP10" s="113"/>
      <c r="AQ10" s="113"/>
      <c r="AR10" s="113"/>
      <c r="AS10" s="113"/>
      <c r="AT10" s="113"/>
      <c r="AU10" s="113"/>
    </row>
    <row r="11" spans="1:67" ht="178.5" customHeight="1" x14ac:dyDescent="0.25">
      <c r="A11" s="176" t="s">
        <v>291</v>
      </c>
      <c r="B11" s="145" t="s">
        <v>376</v>
      </c>
      <c r="C11" s="145" t="s">
        <v>414</v>
      </c>
      <c r="D11" s="46" t="s">
        <v>402</v>
      </c>
      <c r="E11" s="46" t="s">
        <v>404</v>
      </c>
      <c r="F11" s="48" t="s">
        <v>405</v>
      </c>
      <c r="G11" s="39">
        <v>3</v>
      </c>
      <c r="H11" s="189">
        <v>3</v>
      </c>
      <c r="I11" s="189">
        <f t="shared" ref="I11:I27" si="9">+H11*G11</f>
        <v>9</v>
      </c>
      <c r="J11" s="49" t="str">
        <f>IF(A11=Información!$A$2,(VLOOKUP(G11,OP,(H11+1),FALSE)),VLOOKUP(G11,EVALUACION,(H11+1),FALSE))</f>
        <v>Zona de Riesgo Alta</v>
      </c>
      <c r="K11" s="184" t="str">
        <f>IF(A11=Información!$A$2,(VLOOKUP(G11,PRIO,(H11+1),FALSE)),VLOOKUP(G11,MEDIDAS,(H11+1),FALSE))</f>
        <v>Reducir el riesgo, evitar el riesgo. Compartir o transferir</v>
      </c>
      <c r="L11" s="176" t="s">
        <v>359</v>
      </c>
      <c r="M11" s="175" t="s">
        <v>361</v>
      </c>
      <c r="N11" s="187" t="s">
        <v>406</v>
      </c>
      <c r="O11" s="175" t="s">
        <v>407</v>
      </c>
      <c r="P11" s="173" t="s">
        <v>408</v>
      </c>
      <c r="Q11" s="176" t="s">
        <v>359</v>
      </c>
      <c r="R11" s="175" t="s">
        <v>360</v>
      </c>
      <c r="S11" s="175" t="s">
        <v>360</v>
      </c>
      <c r="T11" s="175" t="s">
        <v>360</v>
      </c>
      <c r="U11" s="175" t="s">
        <v>360</v>
      </c>
      <c r="V11" s="95">
        <f t="shared" si="2"/>
        <v>4</v>
      </c>
      <c r="W11" s="185" t="str">
        <f t="shared" si="3"/>
        <v>4-Los controles existen pero no se aplican</v>
      </c>
      <c r="X11" s="39">
        <v>3</v>
      </c>
      <c r="Y11" s="189">
        <v>3</v>
      </c>
      <c r="Z11" s="189">
        <f t="shared" ref="Z11:Z20" si="10">+Y11*X11</f>
        <v>9</v>
      </c>
      <c r="AA11" s="49" t="str">
        <f>IF(R11=Información!$A$2,(VLOOKUP(X11,OP,(Y11+1),FALSE)),VLOOKUP(X11,EVALUACION,(Y11+1),FALSE))</f>
        <v>Zona de Riesgo Alta</v>
      </c>
      <c r="AB11" s="183" t="str">
        <f>IF(R11=Información!$A$2,(VLOOKUP(X11,PRIO,(Y11+1),FALSE)),VLOOKUP(X11,MEDIDAS,(Y11+1),FALSE))</f>
        <v>Reducir el riesgo, evitar el riesgo. Compartir o transferir</v>
      </c>
      <c r="AC11" s="210" t="s">
        <v>368</v>
      </c>
      <c r="AD11" s="175" t="s">
        <v>372</v>
      </c>
      <c r="AE11" s="50" t="s">
        <v>409</v>
      </c>
      <c r="AF11" s="189" t="s">
        <v>410</v>
      </c>
      <c r="AG11" s="212">
        <v>44089</v>
      </c>
      <c r="AH11" s="222">
        <v>44505</v>
      </c>
      <c r="AI11" s="181" t="s">
        <v>360</v>
      </c>
      <c r="AJ11" s="50" t="s">
        <v>512</v>
      </c>
      <c r="AK11" s="181" t="s">
        <v>359</v>
      </c>
      <c r="AL11" s="181" t="s">
        <v>360</v>
      </c>
      <c r="AM11" s="220">
        <v>0.8</v>
      </c>
      <c r="AN11" s="50" t="s">
        <v>484</v>
      </c>
      <c r="AO11" s="38" t="s">
        <v>483</v>
      </c>
      <c r="AP11" s="113"/>
      <c r="AQ11" s="113"/>
      <c r="AR11" s="113"/>
      <c r="AS11" s="113"/>
      <c r="AT11" s="113"/>
      <c r="AU11" s="113"/>
      <c r="BE11" s="14"/>
    </row>
    <row r="12" spans="1:67" ht="111.75" customHeight="1" x14ac:dyDescent="0.25">
      <c r="A12" s="176" t="s">
        <v>291</v>
      </c>
      <c r="B12" s="145" t="s">
        <v>376</v>
      </c>
      <c r="C12" s="145" t="s">
        <v>414</v>
      </c>
      <c r="D12" s="46" t="s">
        <v>402</v>
      </c>
      <c r="E12" s="46" t="s">
        <v>404</v>
      </c>
      <c r="F12" s="48" t="s">
        <v>405</v>
      </c>
      <c r="G12" s="39">
        <v>3</v>
      </c>
      <c r="H12" s="189">
        <v>3</v>
      </c>
      <c r="I12" s="189">
        <f t="shared" ref="I12" si="11">+H12*G12</f>
        <v>9</v>
      </c>
      <c r="J12" s="49" t="str">
        <f>IF(A12=Información!$A$2,(VLOOKUP(G12,OP,(H12+1),FALSE)),VLOOKUP(G12,EVALUACION,(H12+1),FALSE))</f>
        <v>Zona de Riesgo Alta</v>
      </c>
      <c r="K12" s="184" t="str">
        <f>IF(A12=Información!$A$2,(VLOOKUP(G12,PRIO,(H12+1),FALSE)),VLOOKUP(G12,MEDIDAS,(H12+1),FALSE))</f>
        <v>Reducir el riesgo, evitar el riesgo. Compartir o transferir</v>
      </c>
      <c r="L12" s="176" t="s">
        <v>359</v>
      </c>
      <c r="M12" s="175" t="s">
        <v>361</v>
      </c>
      <c r="N12" s="187" t="s">
        <v>406</v>
      </c>
      <c r="O12" s="175" t="s">
        <v>407</v>
      </c>
      <c r="P12" s="173" t="s">
        <v>408</v>
      </c>
      <c r="Q12" s="176" t="s">
        <v>359</v>
      </c>
      <c r="R12" s="175" t="s">
        <v>360</v>
      </c>
      <c r="S12" s="175" t="s">
        <v>360</v>
      </c>
      <c r="T12" s="175" t="s">
        <v>360</v>
      </c>
      <c r="U12" s="175" t="s">
        <v>360</v>
      </c>
      <c r="V12" s="95">
        <f t="shared" ref="V12" si="12">IF((L12="SI")*AND(Q12="SI")*AND(T12="SI")*AND(U12="SI"),1,(IF((L12="SI")*AND(Q12="NO")*AND(T12="SI")*AND(U12="SI"),2,(IF((L12="SI")*AND(T12="SI")*AND(U12="NO"),3,(IF((L12="SI")*AND(T12="NO"),4,(IF((L12="NO"),5)))))))))</f>
        <v>4</v>
      </c>
      <c r="W12" s="185" t="str">
        <f t="shared" ref="W12" si="13">IF((V12=1),"1-Los controles existentes se aplican y son efectivos para minimizar el riesgo",IF((V12=2),"2-Los controles existentes son efectivos pero no están documentados",IF((V12=3),"3-Los controles existentes no son efectivos",IF((V12=4),"4-Los controles existen pero no se aplican",IF((V12=5),"5-No existen controles")))))</f>
        <v>4-Los controles existen pero no se aplican</v>
      </c>
      <c r="X12" s="39">
        <v>3</v>
      </c>
      <c r="Y12" s="189">
        <v>3</v>
      </c>
      <c r="Z12" s="189">
        <f t="shared" ref="Z12" si="14">+Y12*X12</f>
        <v>9</v>
      </c>
      <c r="AA12" s="49" t="str">
        <f>IF(R12=Información!$A$2,(VLOOKUP(X12,OP,(Y12+1),FALSE)),VLOOKUP(X12,EVALUACION,(Y12+1),FALSE))</f>
        <v>Zona de Riesgo Alta</v>
      </c>
      <c r="AB12" s="183" t="str">
        <f>IF(R12=Información!$A$2,(VLOOKUP(X12,PRIO,(Y12+1),FALSE)),VLOOKUP(X12,MEDIDAS,(Y12+1),FALSE))</f>
        <v>Reducir el riesgo, evitar el riesgo. Compartir o transferir</v>
      </c>
      <c r="AC12" s="210" t="s">
        <v>368</v>
      </c>
      <c r="AD12" s="175" t="s">
        <v>372</v>
      </c>
      <c r="AE12" s="50" t="s">
        <v>411</v>
      </c>
      <c r="AF12" s="189" t="s">
        <v>412</v>
      </c>
      <c r="AG12" s="212">
        <v>44185</v>
      </c>
      <c r="AH12" s="222">
        <v>44505</v>
      </c>
      <c r="AI12" s="181" t="s">
        <v>360</v>
      </c>
      <c r="AJ12" s="7" t="s">
        <v>513</v>
      </c>
      <c r="AK12" s="181" t="s">
        <v>360</v>
      </c>
      <c r="AL12" s="181" t="s">
        <v>360</v>
      </c>
      <c r="AM12" s="220">
        <v>0.5</v>
      </c>
      <c r="AN12" s="50" t="s">
        <v>485</v>
      </c>
      <c r="AO12" s="38" t="s">
        <v>483</v>
      </c>
      <c r="AP12" s="113"/>
      <c r="AQ12" s="113"/>
      <c r="AR12" s="113"/>
      <c r="AS12" s="113"/>
      <c r="AT12" s="113"/>
      <c r="AU12" s="113"/>
    </row>
    <row r="13" spans="1:67" ht="159.75" customHeight="1" x14ac:dyDescent="0.25">
      <c r="A13" s="195" t="s">
        <v>291</v>
      </c>
      <c r="B13" s="196" t="s">
        <v>376</v>
      </c>
      <c r="C13" s="196" t="s">
        <v>299</v>
      </c>
      <c r="D13" s="197" t="s">
        <v>403</v>
      </c>
      <c r="E13" s="197" t="s">
        <v>474</v>
      </c>
      <c r="F13" s="198" t="s">
        <v>415</v>
      </c>
      <c r="G13" s="39">
        <v>3</v>
      </c>
      <c r="H13" s="37">
        <v>2</v>
      </c>
      <c r="I13" s="189">
        <f t="shared" ref="I13" si="15">+H13*G13</f>
        <v>6</v>
      </c>
      <c r="J13" s="49" t="str">
        <f>IF(A13=Información!$A$2,(VLOOKUP(G13,OP,(H13+1),FALSE)),VLOOKUP(G13,EVALUACION,(H13+1),FALSE))</f>
        <v>Zona de Riesgo Moderada</v>
      </c>
      <c r="K13" s="184" t="str">
        <f>IF(A13=Información!$A$2,(VLOOKUP(G13,PRIO,(H13+1),FALSE)),VLOOKUP(G13,MEDIDAS,(H13+1),FALSE))</f>
        <v>Asumir riesgo
Reducir Riesgo</v>
      </c>
      <c r="L13" s="195" t="s">
        <v>360</v>
      </c>
      <c r="M13" s="196"/>
      <c r="N13" s="202"/>
      <c r="O13" s="196"/>
      <c r="P13" s="199"/>
      <c r="Q13" s="195"/>
      <c r="R13" s="196"/>
      <c r="S13" s="196"/>
      <c r="T13" s="196"/>
      <c r="U13" s="196"/>
      <c r="V13" s="200">
        <f t="shared" ref="V13" si="16">IF((L13="SI")*AND(Q13="SI")*AND(T13="SI")*AND(U13="SI"),1,(IF((L13="SI")*AND(Q13="NO")*AND(T13="SI")*AND(U13="SI"),2,(IF((L13="SI")*AND(T13="SI")*AND(U13="NO"),3,(IF((L13="SI")*AND(T13="NO"),4,(IF((L13="NO"),5)))))))))</f>
        <v>5</v>
      </c>
      <c r="W13" s="201" t="str">
        <f t="shared" ref="W13" si="17">IF((V13=1),"1-Los controles existentes se aplican y son efectivos para minimizar el riesgo",IF((V13=2),"2-Los controles existentes son efectivos pero no están documentados",IF((V13=3),"3-Los controles existentes no son efectivos",IF((V13=4),"4-Los controles existen pero no se aplican",IF((V13=5),"5-No existen controles")))))</f>
        <v>5-No existen controles</v>
      </c>
      <c r="X13" s="39">
        <v>3</v>
      </c>
      <c r="Y13" s="37">
        <v>2</v>
      </c>
      <c r="Z13" s="189">
        <f t="shared" ref="Z13" si="18">+Y13*X13</f>
        <v>6</v>
      </c>
      <c r="AA13" s="49" t="str">
        <f>IF(R13=Información!$A$2,(VLOOKUP(X13,OP,(Y13+1),FALSE)),VLOOKUP(X13,EVALUACION,(Y13+1),FALSE))</f>
        <v>Zona de Riesgo Moderada</v>
      </c>
      <c r="AB13" s="183" t="str">
        <f>IF(R13=Información!$A$2,(VLOOKUP(X13,PRIO,(Y13+1),FALSE)),VLOOKUP(X13,MEDIDAS,(Y13+1),FALSE))</f>
        <v>Asumir riesgo
Reducir Riesgo</v>
      </c>
      <c r="AC13" s="209" t="s">
        <v>368</v>
      </c>
      <c r="AD13" s="196" t="s">
        <v>372</v>
      </c>
      <c r="AE13" s="197" t="s">
        <v>475</v>
      </c>
      <c r="AF13" s="202" t="s">
        <v>476</v>
      </c>
      <c r="AG13" s="211">
        <v>44155</v>
      </c>
      <c r="AH13" s="217">
        <v>44505</v>
      </c>
      <c r="AI13" s="196" t="s">
        <v>360</v>
      </c>
      <c r="AJ13" s="197" t="s">
        <v>514</v>
      </c>
      <c r="AK13" s="196" t="s">
        <v>359</v>
      </c>
      <c r="AL13" s="196" t="s">
        <v>359</v>
      </c>
      <c r="AM13" s="220">
        <v>0.8</v>
      </c>
      <c r="AN13" s="197" t="s">
        <v>486</v>
      </c>
      <c r="AO13" s="38" t="s">
        <v>483</v>
      </c>
      <c r="AP13" s="190"/>
      <c r="AQ13" s="190"/>
      <c r="AR13" s="190"/>
      <c r="AS13" s="190"/>
      <c r="AT13" s="190"/>
      <c r="AU13" s="190"/>
    </row>
    <row r="14" spans="1:67" ht="219.75" customHeight="1" x14ac:dyDescent="0.25">
      <c r="A14" s="141" t="s">
        <v>291</v>
      </c>
      <c r="B14" s="145" t="s">
        <v>167</v>
      </c>
      <c r="C14" s="145" t="s">
        <v>414</v>
      </c>
      <c r="D14" s="46" t="s">
        <v>418</v>
      </c>
      <c r="E14" s="46" t="s">
        <v>416</v>
      </c>
      <c r="F14" s="48" t="s">
        <v>417</v>
      </c>
      <c r="G14" s="39">
        <v>3</v>
      </c>
      <c r="H14" s="37">
        <v>2</v>
      </c>
      <c r="I14" s="189">
        <f t="shared" ref="I14:I25" si="19">+H14*G14</f>
        <v>6</v>
      </c>
      <c r="J14" s="49" t="str">
        <f>IF(A14=Información!$A$2,(VLOOKUP(G14,OP,(H14+1),FALSE)),VLOOKUP(G14,EVALUACION,(H14+1),FALSE))</f>
        <v>Zona de Riesgo Moderada</v>
      </c>
      <c r="K14" s="184" t="str">
        <f>IF(A14=Información!$A$2,(VLOOKUP(G14,PRIO,(H14+1),FALSE)),VLOOKUP(G14,MEDIDAS,(H14+1),FALSE))</f>
        <v>Asumir riesgo
Reducir Riesgo</v>
      </c>
      <c r="L14" s="176" t="s">
        <v>359</v>
      </c>
      <c r="M14" s="175" t="s">
        <v>362</v>
      </c>
      <c r="N14" s="187" t="s">
        <v>419</v>
      </c>
      <c r="O14" s="175" t="s">
        <v>421</v>
      </c>
      <c r="P14" s="173" t="s">
        <v>420</v>
      </c>
      <c r="Q14" s="176" t="s">
        <v>359</v>
      </c>
      <c r="R14" s="175" t="s">
        <v>359</v>
      </c>
      <c r="S14" s="175" t="s">
        <v>360</v>
      </c>
      <c r="T14" s="175" t="s">
        <v>359</v>
      </c>
      <c r="U14" s="175" t="s">
        <v>360</v>
      </c>
      <c r="V14" s="95">
        <f t="shared" si="2"/>
        <v>3</v>
      </c>
      <c r="W14" s="185" t="str">
        <f t="shared" si="3"/>
        <v>3-Los controles existentes no son efectivos</v>
      </c>
      <c r="X14" s="39">
        <v>3</v>
      </c>
      <c r="Y14" s="189">
        <v>2</v>
      </c>
      <c r="Z14" s="189">
        <f t="shared" si="10"/>
        <v>6</v>
      </c>
      <c r="AA14" s="49" t="str">
        <f>IF(R14=Información!$A$2,(VLOOKUP(X14,OP,(Y14+1),FALSE)),VLOOKUP(X14,EVALUACION,(Y14+1),FALSE))</f>
        <v>Zona de Riesgo Moderada</v>
      </c>
      <c r="AB14" s="183" t="str">
        <f>IF(R14=Información!$A$2,(VLOOKUP(X14,PRIO,(Y14+1),FALSE)),VLOOKUP(X14,MEDIDAS,(Y14+1),FALSE))</f>
        <v>Asumir riesgo
Reducir Riesgo</v>
      </c>
      <c r="AC14" s="210" t="s">
        <v>368</v>
      </c>
      <c r="AD14" s="175" t="s">
        <v>372</v>
      </c>
      <c r="AE14" s="50" t="s">
        <v>477</v>
      </c>
      <c r="AF14" s="189" t="s">
        <v>478</v>
      </c>
      <c r="AG14" s="212">
        <v>44185</v>
      </c>
      <c r="AH14" s="222">
        <v>44505</v>
      </c>
      <c r="AI14" s="181" t="s">
        <v>360</v>
      </c>
      <c r="AJ14" s="223" t="s">
        <v>501</v>
      </c>
      <c r="AK14" s="181" t="s">
        <v>359</v>
      </c>
      <c r="AL14" s="181" t="s">
        <v>360</v>
      </c>
      <c r="AM14" s="220">
        <v>0.5</v>
      </c>
      <c r="AN14" s="7" t="s">
        <v>487</v>
      </c>
      <c r="AO14" s="38" t="s">
        <v>483</v>
      </c>
      <c r="AP14" s="113"/>
      <c r="AQ14" s="113"/>
      <c r="AR14" s="113"/>
      <c r="AS14" s="113"/>
      <c r="AT14" s="113"/>
      <c r="AU14" s="113"/>
    </row>
    <row r="15" spans="1:67" ht="222" customHeight="1" x14ac:dyDescent="0.25">
      <c r="A15" s="195" t="s">
        <v>291</v>
      </c>
      <c r="B15" s="196" t="s">
        <v>376</v>
      </c>
      <c r="C15" s="196" t="s">
        <v>414</v>
      </c>
      <c r="D15" s="197" t="s">
        <v>422</v>
      </c>
      <c r="E15" s="197" t="s">
        <v>424</v>
      </c>
      <c r="F15" s="198" t="s">
        <v>423</v>
      </c>
      <c r="G15" s="39">
        <v>5</v>
      </c>
      <c r="H15" s="37">
        <v>4</v>
      </c>
      <c r="I15" s="189">
        <f t="shared" si="19"/>
        <v>20</v>
      </c>
      <c r="J15" s="49" t="str">
        <f>IF(A15=Información!$A$2,(VLOOKUP(G15,OP,(H15+1),FALSE)),VLOOKUP(G15,EVALUACION,(H15+1),FALSE))</f>
        <v>Zona de Riesgo Extrema</v>
      </c>
      <c r="K15" s="184" t="str">
        <f>IF(A15=Información!$A$2,(VLOOKUP(G15,PRIO,(H15+1),FALSE)),VLOOKUP(G15,MEDIDAS,(H15+1),FALSE))</f>
        <v>Evitar el riesgo, Reducir el riesgo, compartir o transferir</v>
      </c>
      <c r="L15" s="195" t="s">
        <v>359</v>
      </c>
      <c r="M15" s="196" t="s">
        <v>361</v>
      </c>
      <c r="N15" s="197" t="s">
        <v>425</v>
      </c>
      <c r="O15" s="196" t="s">
        <v>426</v>
      </c>
      <c r="P15" s="199" t="s">
        <v>427</v>
      </c>
      <c r="Q15" s="195" t="s">
        <v>359</v>
      </c>
      <c r="R15" s="196" t="s">
        <v>359</v>
      </c>
      <c r="S15" s="196" t="s">
        <v>359</v>
      </c>
      <c r="T15" s="196" t="s">
        <v>359</v>
      </c>
      <c r="U15" s="196" t="s">
        <v>360</v>
      </c>
      <c r="V15" s="200">
        <f t="shared" ref="V15:V23" si="20">IF((L15="SI")*AND(Q15="SI")*AND(T15="SI")*AND(U15="SI"),1,(IF((L15="SI")*AND(Q15="NO")*AND(T15="SI")*AND(U15="SI"),2,(IF((L15="SI")*AND(T15="SI")*AND(U15="NO"),3,(IF((L15="SI")*AND(T15="NO"),4,(IF((L15="NO"),5)))))))))</f>
        <v>3</v>
      </c>
      <c r="W15" s="201" t="str">
        <f t="shared" ref="W15:W23" si="21">IF((V15=1),"1-Los controles existentes se aplican y son efectivos para minimizar el riesgo",IF((V15=2),"2-Los controles existentes son efectivos pero no están documentados",IF((V15=3),"3-Los controles existentes no son efectivos",IF((V15=4),"4-Los controles existen pero no se aplican",IF((V15=5),"5-No existen controles")))))</f>
        <v>3-Los controles existentes no son efectivos</v>
      </c>
      <c r="X15" s="39">
        <v>5</v>
      </c>
      <c r="Y15" s="189">
        <v>3</v>
      </c>
      <c r="Z15" s="189">
        <f t="shared" si="10"/>
        <v>15</v>
      </c>
      <c r="AA15" s="49" t="str">
        <f>IF(R15=Información!$A$2,(VLOOKUP(X15,OP,(Y15+1),FALSE)),VLOOKUP(X15,EVALUACION,(Y15+1),FALSE))</f>
        <v>Zona de Riesgo Extrema</v>
      </c>
      <c r="AB15" s="183" t="str">
        <f>IF(R15=Información!$A$2,(VLOOKUP(X15,PRIO,(Y15+1),FALSE)),VLOOKUP(X15,MEDIDAS,(Y15+1),FALSE))</f>
        <v>Evitar el riesgo, Reducir el riesgo, compartir o transferir</v>
      </c>
      <c r="AC15" s="209" t="s">
        <v>369</v>
      </c>
      <c r="AD15" s="196" t="s">
        <v>373</v>
      </c>
      <c r="AE15" s="197" t="s">
        <v>428</v>
      </c>
      <c r="AF15" s="202" t="s">
        <v>429</v>
      </c>
      <c r="AG15" s="211">
        <v>44119</v>
      </c>
      <c r="AH15" s="217">
        <v>44505</v>
      </c>
      <c r="AI15" s="196" t="s">
        <v>359</v>
      </c>
      <c r="AJ15" s="197" t="s">
        <v>502</v>
      </c>
      <c r="AK15" s="196" t="s">
        <v>359</v>
      </c>
      <c r="AL15" s="196" t="s">
        <v>359</v>
      </c>
      <c r="AM15" s="220">
        <v>0.4</v>
      </c>
      <c r="AN15" s="197" t="s">
        <v>488</v>
      </c>
      <c r="AO15" s="203" t="s">
        <v>483</v>
      </c>
      <c r="AP15" s="186"/>
      <c r="AQ15" s="186"/>
      <c r="AR15" s="186"/>
      <c r="AS15" s="186"/>
      <c r="AT15" s="186"/>
      <c r="AU15" s="186"/>
    </row>
    <row r="16" spans="1:67" ht="224.25" customHeight="1" x14ac:dyDescent="0.25">
      <c r="A16" s="141" t="s">
        <v>291</v>
      </c>
      <c r="B16" s="145" t="s">
        <v>376</v>
      </c>
      <c r="C16" s="145" t="s">
        <v>414</v>
      </c>
      <c r="D16" s="46" t="s">
        <v>430</v>
      </c>
      <c r="E16" s="46" t="s">
        <v>431</v>
      </c>
      <c r="F16" s="48" t="s">
        <v>432</v>
      </c>
      <c r="G16" s="39">
        <v>4</v>
      </c>
      <c r="H16" s="37">
        <v>3</v>
      </c>
      <c r="I16" s="189">
        <f t="shared" si="19"/>
        <v>12</v>
      </c>
      <c r="J16" s="49" t="str">
        <f>IF(A16=Información!$A$2,(VLOOKUP(G16,OP,(H16+1),FALSE)),VLOOKUP(G16,EVALUACION,(H16+1),FALSE))</f>
        <v>Zona de Riesgo Alta</v>
      </c>
      <c r="K16" s="184" t="str">
        <f>IF(A16=Información!$A$2,(VLOOKUP(G16,PRIO,(H16+1),FALSE)),VLOOKUP(G16,MEDIDAS,(H16+1),FALSE))</f>
        <v>Reducir el riesgo, evitar el riesgo. Compartir o transferir</v>
      </c>
      <c r="L16" s="176" t="s">
        <v>359</v>
      </c>
      <c r="M16" s="175" t="s">
        <v>361</v>
      </c>
      <c r="N16" s="187" t="s">
        <v>433</v>
      </c>
      <c r="O16" s="175" t="s">
        <v>435</v>
      </c>
      <c r="P16" s="173" t="s">
        <v>434</v>
      </c>
      <c r="Q16" s="176" t="s">
        <v>359</v>
      </c>
      <c r="R16" s="175" t="s">
        <v>359</v>
      </c>
      <c r="S16" s="175" t="s">
        <v>359</v>
      </c>
      <c r="T16" s="175" t="s">
        <v>359</v>
      </c>
      <c r="U16" s="175" t="s">
        <v>359</v>
      </c>
      <c r="V16" s="95">
        <f t="shared" si="20"/>
        <v>1</v>
      </c>
      <c r="W16" s="185" t="str">
        <f t="shared" si="21"/>
        <v>1-Los controles existentes se aplican y son efectivos para minimizar el riesgo</v>
      </c>
      <c r="X16" s="39">
        <v>3</v>
      </c>
      <c r="Y16" s="189">
        <v>2</v>
      </c>
      <c r="Z16" s="189">
        <f t="shared" si="10"/>
        <v>6</v>
      </c>
      <c r="AA16" s="49" t="str">
        <f>IF(R16=Información!$A$2,(VLOOKUP(X16,OP,(Y16+1),FALSE)),VLOOKUP(X16,EVALUACION,(Y16+1),FALSE))</f>
        <v>Zona de Riesgo Moderada</v>
      </c>
      <c r="AB16" s="183" t="str">
        <f>IF(R16=Información!$A$2,(VLOOKUP(X16,PRIO,(Y16+1),FALSE)),VLOOKUP(X16,MEDIDAS,(Y16+1),FALSE))</f>
        <v>Asumir riesgo
Reducir Riesgo</v>
      </c>
      <c r="AC16" s="210" t="s">
        <v>368</v>
      </c>
      <c r="AD16" s="175" t="s">
        <v>372</v>
      </c>
      <c r="AE16" s="50" t="s">
        <v>479</v>
      </c>
      <c r="AF16" s="189" t="s">
        <v>436</v>
      </c>
      <c r="AG16" s="212">
        <v>44185</v>
      </c>
      <c r="AH16" s="222">
        <v>44505</v>
      </c>
      <c r="AI16" s="181" t="s">
        <v>360</v>
      </c>
      <c r="AJ16" s="50" t="s">
        <v>504</v>
      </c>
      <c r="AK16" s="181" t="s">
        <v>359</v>
      </c>
      <c r="AL16" s="181" t="s">
        <v>359</v>
      </c>
      <c r="AM16" s="220">
        <v>0.8</v>
      </c>
      <c r="AN16" s="50" t="s">
        <v>506</v>
      </c>
      <c r="AO16" s="38" t="s">
        <v>483</v>
      </c>
      <c r="AP16" s="186"/>
      <c r="AQ16" s="186"/>
      <c r="AR16" s="186"/>
      <c r="AS16" s="186"/>
      <c r="AT16" s="186"/>
      <c r="AU16" s="186"/>
    </row>
    <row r="17" spans="1:47" ht="144" x14ac:dyDescent="0.25">
      <c r="A17" s="141" t="s">
        <v>291</v>
      </c>
      <c r="B17" s="145" t="s">
        <v>376</v>
      </c>
      <c r="C17" s="145" t="s">
        <v>414</v>
      </c>
      <c r="D17" s="46" t="s">
        <v>430</v>
      </c>
      <c r="E17" s="46" t="s">
        <v>431</v>
      </c>
      <c r="F17" s="48" t="s">
        <v>432</v>
      </c>
      <c r="G17" s="39">
        <v>4</v>
      </c>
      <c r="H17" s="37">
        <v>3</v>
      </c>
      <c r="I17" s="189">
        <f t="shared" ref="I17" si="22">+H17*G17</f>
        <v>12</v>
      </c>
      <c r="J17" s="49" t="str">
        <f>IF(A17=Información!$A$2,(VLOOKUP(G17,OP,(H17+1),FALSE)),VLOOKUP(G17,EVALUACION,(H17+1),FALSE))</f>
        <v>Zona de Riesgo Alta</v>
      </c>
      <c r="K17" s="184" t="str">
        <f>IF(A17=Información!$A$2,(VLOOKUP(G17,PRIO,(H17+1),FALSE)),VLOOKUP(G17,MEDIDAS,(H17+1),FALSE))</f>
        <v>Reducir el riesgo, evitar el riesgo. Compartir o transferir</v>
      </c>
      <c r="L17" s="176" t="s">
        <v>359</v>
      </c>
      <c r="M17" s="175" t="s">
        <v>361</v>
      </c>
      <c r="N17" s="187" t="s">
        <v>433</v>
      </c>
      <c r="O17" s="175" t="s">
        <v>435</v>
      </c>
      <c r="P17" s="173" t="s">
        <v>434</v>
      </c>
      <c r="Q17" s="176" t="s">
        <v>359</v>
      </c>
      <c r="R17" s="175" t="s">
        <v>359</v>
      </c>
      <c r="S17" s="175" t="s">
        <v>359</v>
      </c>
      <c r="T17" s="175" t="s">
        <v>359</v>
      </c>
      <c r="U17" s="175" t="s">
        <v>359</v>
      </c>
      <c r="V17" s="95">
        <f t="shared" ref="V17" si="23">IF((L17="SI")*AND(Q17="SI")*AND(T17="SI")*AND(U17="SI"),1,(IF((L17="SI")*AND(Q17="NO")*AND(T17="SI")*AND(U17="SI"),2,(IF((L17="SI")*AND(T17="SI")*AND(U17="NO"),3,(IF((L17="SI")*AND(T17="NO"),4,(IF((L17="NO"),5)))))))))</f>
        <v>1</v>
      </c>
      <c r="W17" s="185" t="str">
        <f t="shared" ref="W17" si="24">IF((V17=1),"1-Los controles existentes se aplican y son efectivos para minimizar el riesgo",IF((V17=2),"2-Los controles existentes son efectivos pero no están documentados",IF((V17=3),"3-Los controles existentes no son efectivos",IF((V17=4),"4-Los controles existen pero no se aplican",IF((V17=5),"5-No existen controles")))))</f>
        <v>1-Los controles existentes se aplican y son efectivos para minimizar el riesgo</v>
      </c>
      <c r="X17" s="39">
        <v>3</v>
      </c>
      <c r="Y17" s="189">
        <v>2</v>
      </c>
      <c r="Z17" s="189">
        <f t="shared" ref="Z17" si="25">+Y17*X17</f>
        <v>6</v>
      </c>
      <c r="AA17" s="49" t="str">
        <f>IF(R17=Información!$A$2,(VLOOKUP(X17,OP,(Y17+1),FALSE)),VLOOKUP(X17,EVALUACION,(Y17+1),FALSE))</f>
        <v>Zona de Riesgo Moderada</v>
      </c>
      <c r="AB17" s="183" t="str">
        <f>IF(R17=Información!$A$2,(VLOOKUP(X17,PRIO,(Y17+1),FALSE)),VLOOKUP(X17,MEDIDAS,(Y17+1),FALSE))</f>
        <v>Asumir riesgo
Reducir Riesgo</v>
      </c>
      <c r="AC17" s="210" t="s">
        <v>368</v>
      </c>
      <c r="AD17" s="175" t="s">
        <v>372</v>
      </c>
      <c r="AE17" s="50" t="s">
        <v>480</v>
      </c>
      <c r="AF17" s="189" t="s">
        <v>436</v>
      </c>
      <c r="AG17" s="212">
        <v>44185</v>
      </c>
      <c r="AH17" s="222">
        <v>44505</v>
      </c>
      <c r="AI17" s="181" t="s">
        <v>360</v>
      </c>
      <c r="AJ17" s="7" t="s">
        <v>503</v>
      </c>
      <c r="AK17" s="181" t="s">
        <v>359</v>
      </c>
      <c r="AL17" s="181" t="s">
        <v>360</v>
      </c>
      <c r="AM17" s="220">
        <v>0.5</v>
      </c>
      <c r="AN17" s="50" t="s">
        <v>505</v>
      </c>
      <c r="AO17" s="38" t="s">
        <v>483</v>
      </c>
      <c r="AP17" s="190"/>
      <c r="AQ17" s="190"/>
      <c r="AR17" s="190"/>
      <c r="AS17" s="190"/>
      <c r="AT17" s="190"/>
      <c r="AU17" s="190"/>
    </row>
    <row r="18" spans="1:47" ht="94.5" customHeight="1" x14ac:dyDescent="0.25">
      <c r="A18" s="195" t="s">
        <v>291</v>
      </c>
      <c r="B18" s="196" t="s">
        <v>294</v>
      </c>
      <c r="C18" s="196" t="s">
        <v>299</v>
      </c>
      <c r="D18" s="197" t="s">
        <v>481</v>
      </c>
      <c r="E18" s="197" t="s">
        <v>437</v>
      </c>
      <c r="F18" s="198" t="s">
        <v>438</v>
      </c>
      <c r="G18" s="39">
        <v>3</v>
      </c>
      <c r="H18" s="37">
        <v>2</v>
      </c>
      <c r="I18" s="189">
        <f t="shared" si="19"/>
        <v>6</v>
      </c>
      <c r="J18" s="49" t="str">
        <f>IF(A18=Información!$A$2,(VLOOKUP(G18,OP,(H18+1),FALSE)),VLOOKUP(G18,EVALUACION,(H18+1),FALSE))</f>
        <v>Zona de Riesgo Moderada</v>
      </c>
      <c r="K18" s="184" t="str">
        <f>IF(A18=Información!$A$2,(VLOOKUP(G18,PRIO,(H18+1),FALSE)),VLOOKUP(G18,MEDIDAS,(H18+1),FALSE))</f>
        <v>Asumir riesgo
Reducir Riesgo</v>
      </c>
      <c r="L18" s="195" t="s">
        <v>359</v>
      </c>
      <c r="M18" s="196" t="s">
        <v>362</v>
      </c>
      <c r="N18" s="197" t="s">
        <v>439</v>
      </c>
      <c r="O18" s="196" t="s">
        <v>440</v>
      </c>
      <c r="P18" s="199" t="s">
        <v>441</v>
      </c>
      <c r="Q18" s="195" t="s">
        <v>359</v>
      </c>
      <c r="R18" s="196" t="s">
        <v>359</v>
      </c>
      <c r="S18" s="196" t="s">
        <v>359</v>
      </c>
      <c r="T18" s="196" t="s">
        <v>359</v>
      </c>
      <c r="U18" s="196" t="s">
        <v>359</v>
      </c>
      <c r="V18" s="200">
        <f t="shared" si="20"/>
        <v>1</v>
      </c>
      <c r="W18" s="201" t="str">
        <f t="shared" si="21"/>
        <v>1-Los controles existentes se aplican y son efectivos para minimizar el riesgo</v>
      </c>
      <c r="X18" s="39">
        <v>2</v>
      </c>
      <c r="Y18" s="189">
        <v>2</v>
      </c>
      <c r="Z18" s="189">
        <f t="shared" si="10"/>
        <v>4</v>
      </c>
      <c r="AA18" s="49" t="str">
        <f>IF(R18=Información!$A$2,(VLOOKUP(X18,OP,(Y18+1),FALSE)),VLOOKUP(X18,EVALUACION,(Y18+1),FALSE))</f>
        <v>Zona de Riesgo Baja</v>
      </c>
      <c r="AB18" s="183" t="str">
        <f>IF(R18=Información!$A$2,(VLOOKUP(X18,PRIO,(Y18+1),FALSE)),VLOOKUP(X18,MEDIDAS,(Y18+1),FALSE))</f>
        <v>Asumir riesgo</v>
      </c>
      <c r="AC18" s="209" t="s">
        <v>367</v>
      </c>
      <c r="AD18" s="196"/>
      <c r="AE18" s="197"/>
      <c r="AF18" s="202"/>
      <c r="AG18" s="213"/>
      <c r="AH18" s="215"/>
      <c r="AI18" s="196"/>
      <c r="AJ18" s="205"/>
      <c r="AK18" s="196"/>
      <c r="AL18" s="196"/>
      <c r="AM18" s="220"/>
      <c r="AN18" s="205"/>
      <c r="AO18" s="203"/>
      <c r="AP18" s="186"/>
      <c r="AQ18" s="186"/>
      <c r="AR18" s="186"/>
      <c r="AS18" s="186"/>
      <c r="AT18" s="186"/>
      <c r="AU18" s="186"/>
    </row>
    <row r="19" spans="1:47" ht="81.75" customHeight="1" x14ac:dyDescent="0.25">
      <c r="A19" s="141" t="s">
        <v>291</v>
      </c>
      <c r="B19" s="145" t="s">
        <v>293</v>
      </c>
      <c r="C19" s="145" t="s">
        <v>414</v>
      </c>
      <c r="D19" s="46" t="s">
        <v>443</v>
      </c>
      <c r="E19" s="46" t="s">
        <v>444</v>
      </c>
      <c r="F19" s="48" t="s">
        <v>445</v>
      </c>
      <c r="G19" s="39">
        <v>3</v>
      </c>
      <c r="H19" s="37">
        <v>3</v>
      </c>
      <c r="I19" s="189">
        <f t="shared" si="19"/>
        <v>9</v>
      </c>
      <c r="J19" s="49" t="str">
        <f>IF(A19=Información!$A$2,(VLOOKUP(G19,OP,(H19+1),FALSE)),VLOOKUP(G19,EVALUACION,(H19+1),FALSE))</f>
        <v>Zona de Riesgo Alta</v>
      </c>
      <c r="K19" s="184" t="str">
        <f>IF(A19=Información!$A$2,(VLOOKUP(G19,PRIO,(H19+1),FALSE)),VLOOKUP(G19,MEDIDAS,(H19+1),FALSE))</f>
        <v>Reducir el riesgo, evitar el riesgo. Compartir o transferir</v>
      </c>
      <c r="L19" s="176" t="s">
        <v>359</v>
      </c>
      <c r="M19" s="175" t="s">
        <v>361</v>
      </c>
      <c r="N19" s="187" t="s">
        <v>446</v>
      </c>
      <c r="O19" s="175" t="s">
        <v>429</v>
      </c>
      <c r="P19" s="173" t="s">
        <v>447</v>
      </c>
      <c r="Q19" s="176" t="s">
        <v>359</v>
      </c>
      <c r="R19" s="175" t="s">
        <v>359</v>
      </c>
      <c r="S19" s="175" t="s">
        <v>359</v>
      </c>
      <c r="T19" s="175" t="s">
        <v>359</v>
      </c>
      <c r="U19" s="175" t="s">
        <v>359</v>
      </c>
      <c r="V19" s="95">
        <f t="shared" si="20"/>
        <v>1</v>
      </c>
      <c r="W19" s="185" t="str">
        <f t="shared" si="21"/>
        <v>1-Los controles existentes se aplican y son efectivos para minimizar el riesgo</v>
      </c>
      <c r="X19" s="39">
        <v>1</v>
      </c>
      <c r="Y19" s="189">
        <v>2</v>
      </c>
      <c r="Z19" s="189">
        <f t="shared" si="10"/>
        <v>2</v>
      </c>
      <c r="AA19" s="49" t="str">
        <f>IF(R19=Información!$A$2,(VLOOKUP(X19,OP,(Y19+1),FALSE)),VLOOKUP(X19,EVALUACION,(Y19+1),FALSE))</f>
        <v>Zona de Riesgo Baja</v>
      </c>
      <c r="AB19" s="183" t="str">
        <f>IF(R19=Información!$A$2,(VLOOKUP(X19,PRIO,(Y19+1),FALSE)),VLOOKUP(X19,MEDIDAS,(Y19+1),FALSE))</f>
        <v>Asumir riesgo</v>
      </c>
      <c r="AC19" s="210" t="s">
        <v>367</v>
      </c>
      <c r="AD19" s="175"/>
      <c r="AE19" s="50"/>
      <c r="AF19" s="189"/>
      <c r="AG19" s="214"/>
      <c r="AH19" s="216"/>
      <c r="AI19" s="181"/>
      <c r="AJ19" s="7"/>
      <c r="AK19" s="181"/>
      <c r="AL19" s="181"/>
      <c r="AM19" s="220"/>
      <c r="AN19" s="7"/>
      <c r="AO19" s="38" t="s">
        <v>483</v>
      </c>
      <c r="AP19" s="186"/>
      <c r="AQ19" s="186"/>
      <c r="AR19" s="186"/>
      <c r="AS19" s="186"/>
      <c r="AT19" s="186"/>
      <c r="AU19" s="186"/>
    </row>
    <row r="20" spans="1:47" ht="99.75" customHeight="1" x14ac:dyDescent="0.25">
      <c r="A20" s="141" t="s">
        <v>291</v>
      </c>
      <c r="B20" s="145" t="s">
        <v>294</v>
      </c>
      <c r="C20" s="145" t="s">
        <v>332</v>
      </c>
      <c r="D20" s="46" t="s">
        <v>449</v>
      </c>
      <c r="E20" s="46" t="s">
        <v>450</v>
      </c>
      <c r="F20" s="48" t="s">
        <v>451</v>
      </c>
      <c r="G20" s="39">
        <v>2</v>
      </c>
      <c r="H20" s="37">
        <v>3</v>
      </c>
      <c r="I20" s="189">
        <f t="shared" si="19"/>
        <v>6</v>
      </c>
      <c r="J20" s="49" t="str">
        <f>IF(A20=Información!$A$2,(VLOOKUP(G20,OP,(H20+1),FALSE)),VLOOKUP(G20,EVALUACION,(H20+1),FALSE))</f>
        <v>Zona de Riesgo Moderada</v>
      </c>
      <c r="K20" s="184" t="str">
        <f>IF(A20=Información!$A$2,(VLOOKUP(G20,PRIO,(H20+1),FALSE)),VLOOKUP(G20,MEDIDAS,(H20+1),FALSE))</f>
        <v>Asumir riesgo
Reducir Riesgo</v>
      </c>
      <c r="L20" s="176" t="s">
        <v>359</v>
      </c>
      <c r="M20" s="175" t="s">
        <v>361</v>
      </c>
      <c r="N20" s="187" t="s">
        <v>448</v>
      </c>
      <c r="O20" s="175" t="s">
        <v>421</v>
      </c>
      <c r="P20" s="173" t="s">
        <v>452</v>
      </c>
      <c r="Q20" s="176" t="s">
        <v>359</v>
      </c>
      <c r="R20" s="175" t="s">
        <v>359</v>
      </c>
      <c r="S20" s="175" t="s">
        <v>360</v>
      </c>
      <c r="T20" s="175" t="s">
        <v>359</v>
      </c>
      <c r="U20" s="175" t="s">
        <v>359</v>
      </c>
      <c r="V20" s="95">
        <f t="shared" si="20"/>
        <v>1</v>
      </c>
      <c r="W20" s="185" t="str">
        <f t="shared" si="21"/>
        <v>1-Los controles existentes se aplican y son efectivos para minimizar el riesgo</v>
      </c>
      <c r="X20" s="39">
        <v>2</v>
      </c>
      <c r="Y20" s="189">
        <v>2</v>
      </c>
      <c r="Z20" s="189">
        <f t="shared" si="10"/>
        <v>4</v>
      </c>
      <c r="AA20" s="49" t="str">
        <f>IF(R20=Información!$A$2,(VLOOKUP(X20,OP,(Y20+1),FALSE)),VLOOKUP(X20,EVALUACION,(Y20+1),FALSE))</f>
        <v>Zona de Riesgo Baja</v>
      </c>
      <c r="AB20" s="183" t="str">
        <f>IF(R20=Información!$A$2,(VLOOKUP(X20,PRIO,(Y20+1),FALSE)),VLOOKUP(X20,MEDIDAS,(Y20+1),FALSE))</f>
        <v>Asumir riesgo</v>
      </c>
      <c r="AC20" s="210" t="s">
        <v>367</v>
      </c>
      <c r="AD20" s="175"/>
      <c r="AE20" s="50"/>
      <c r="AF20" s="189"/>
      <c r="AG20" s="214"/>
      <c r="AH20" s="216"/>
      <c r="AI20" s="181"/>
      <c r="AJ20" s="7"/>
      <c r="AK20" s="181"/>
      <c r="AL20" s="181"/>
      <c r="AM20" s="220"/>
      <c r="AN20" s="7"/>
      <c r="AO20" s="38"/>
      <c r="AP20" s="186"/>
      <c r="AQ20" s="186"/>
      <c r="AR20" s="186"/>
      <c r="AS20" s="186"/>
      <c r="AT20" s="186"/>
      <c r="AU20" s="186"/>
    </row>
    <row r="21" spans="1:47" ht="153.75" customHeight="1" x14ac:dyDescent="0.25">
      <c r="A21" s="195" t="s">
        <v>291</v>
      </c>
      <c r="B21" s="196" t="s">
        <v>294</v>
      </c>
      <c r="C21" s="196" t="s">
        <v>303</v>
      </c>
      <c r="D21" s="197" t="s">
        <v>453</v>
      </c>
      <c r="E21" s="197" t="s">
        <v>454</v>
      </c>
      <c r="F21" s="198" t="s">
        <v>455</v>
      </c>
      <c r="G21" s="39">
        <v>4</v>
      </c>
      <c r="H21" s="37">
        <v>4</v>
      </c>
      <c r="I21" s="189">
        <f t="shared" si="19"/>
        <v>16</v>
      </c>
      <c r="J21" s="49" t="str">
        <f>IF(A21=Información!$A$2,(VLOOKUP(G21,OP,(H21+1),FALSE)),VLOOKUP(G21,EVALUACION,(H21+1),FALSE))</f>
        <v>Zona de Riesgo Extrema</v>
      </c>
      <c r="K21" s="184" t="str">
        <f>IF(A21=Información!$A$2,(VLOOKUP(G21,PRIO,(H21+1),FALSE)),VLOOKUP(G21,MEDIDAS,(H21+1),FALSE))</f>
        <v>Evitar el riesgo, Reducir el riesgo, compartir o transferir</v>
      </c>
      <c r="L21" s="195" t="s">
        <v>359</v>
      </c>
      <c r="M21" s="196" t="s">
        <v>361</v>
      </c>
      <c r="N21" s="197" t="s">
        <v>456</v>
      </c>
      <c r="O21" s="196" t="s">
        <v>421</v>
      </c>
      <c r="P21" s="199" t="s">
        <v>457</v>
      </c>
      <c r="Q21" s="195" t="s">
        <v>359</v>
      </c>
      <c r="R21" s="196" t="s">
        <v>359</v>
      </c>
      <c r="S21" s="196" t="s">
        <v>359</v>
      </c>
      <c r="T21" s="196" t="s">
        <v>359</v>
      </c>
      <c r="U21" s="196" t="s">
        <v>359</v>
      </c>
      <c r="V21" s="200">
        <f t="shared" si="20"/>
        <v>1</v>
      </c>
      <c r="W21" s="201" t="str">
        <f t="shared" si="21"/>
        <v>1-Los controles existentes se aplican y son efectivos para minimizar el riesgo</v>
      </c>
      <c r="X21" s="39">
        <v>3</v>
      </c>
      <c r="Y21" s="189">
        <v>2</v>
      </c>
      <c r="Z21" s="189">
        <v>3</v>
      </c>
      <c r="AA21" s="49" t="str">
        <f>IF(R21=Información!$A$2,(VLOOKUP(X21,OP,(Y21+1),FALSE)),VLOOKUP(X21,EVALUACION,(Y21+1),FALSE))</f>
        <v>Zona de Riesgo Moderada</v>
      </c>
      <c r="AB21" s="183" t="str">
        <f>IF(R21=Información!$A$2,(VLOOKUP(X21,PRIO,(Y21+1),FALSE)),VLOOKUP(X21,MEDIDAS,(Y21+1),FALSE))</f>
        <v>Asumir riesgo
Reducir Riesgo</v>
      </c>
      <c r="AC21" s="209" t="s">
        <v>369</v>
      </c>
      <c r="AD21" s="196" t="s">
        <v>372</v>
      </c>
      <c r="AE21" s="197" t="s">
        <v>458</v>
      </c>
      <c r="AF21" s="196" t="s">
        <v>421</v>
      </c>
      <c r="AG21" s="211">
        <v>44185</v>
      </c>
      <c r="AH21" s="217">
        <v>44505</v>
      </c>
      <c r="AI21" s="196" t="s">
        <v>360</v>
      </c>
      <c r="AJ21" s="224" t="s">
        <v>507</v>
      </c>
      <c r="AK21" s="196" t="s">
        <v>359</v>
      </c>
      <c r="AL21" s="196" t="s">
        <v>359</v>
      </c>
      <c r="AM21" s="220">
        <v>0.7</v>
      </c>
      <c r="AN21" s="197" t="s">
        <v>489</v>
      </c>
      <c r="AO21" s="203" t="s">
        <v>483</v>
      </c>
      <c r="AP21" s="186"/>
      <c r="AQ21" s="186"/>
      <c r="AR21" s="186"/>
      <c r="AS21" s="186"/>
      <c r="AT21" s="186"/>
      <c r="AU21" s="186"/>
    </row>
    <row r="22" spans="1:47" ht="156.75" customHeight="1" x14ac:dyDescent="0.25">
      <c r="A22" s="195" t="s">
        <v>290</v>
      </c>
      <c r="B22" s="196" t="s">
        <v>376</v>
      </c>
      <c r="C22" s="196" t="s">
        <v>414</v>
      </c>
      <c r="D22" s="197" t="s">
        <v>468</v>
      </c>
      <c r="E22" s="197" t="s">
        <v>459</v>
      </c>
      <c r="F22" s="198" t="s">
        <v>460</v>
      </c>
      <c r="G22" s="39">
        <v>4</v>
      </c>
      <c r="H22" s="37">
        <v>4</v>
      </c>
      <c r="I22" s="189">
        <f t="shared" si="19"/>
        <v>16</v>
      </c>
      <c r="J22" s="49" t="str">
        <f>IF(A22=Información!$A$2,(VLOOKUP(G22,OP,(H22+1),FALSE)),VLOOKUP(G22,EVALUACION,(H22+1),FALSE))</f>
        <v>Zona de Oportunidad Extrema</v>
      </c>
      <c r="K22" s="184" t="str">
        <f>IF(A22=Información!$A$2,(VLOOKUP(G22,PRIO,(H22+1),FALSE)),VLOOKUP(G22,MEDIDAS,(H22+1),FALSE))</f>
        <v>Tomar acciones inmediatas para explotar la oportunidad</v>
      </c>
      <c r="L22" s="195" t="s">
        <v>359</v>
      </c>
      <c r="M22" s="196"/>
      <c r="N22" s="197"/>
      <c r="O22" s="196"/>
      <c r="P22" s="199"/>
      <c r="Q22" s="195"/>
      <c r="R22" s="196"/>
      <c r="S22" s="196"/>
      <c r="T22" s="196"/>
      <c r="U22" s="196"/>
      <c r="V22" s="200" t="b">
        <f t="shared" ref="V22" si="26">IF((L22="SI")*AND(Q22="SI")*AND(T22="SI")*AND(U22="SI"),1,(IF((L22="SI")*AND(Q22="NO")*AND(T22="SI")*AND(U22="SI"),2,(IF((L22="SI")*AND(T22="SI")*AND(U22="NO"),3,(IF((L22="SI")*AND(T22="NO"),4,(IF((L22="NO"),5)))))))))</f>
        <v>0</v>
      </c>
      <c r="W22" s="201" t="b">
        <f t="shared" ref="W22" si="27">IF((V22=1),"1-Los controles existentes se aplican y son efectivos para minimizar el riesgo",IF((V22=2),"2-Los controles existentes son efectivos pero no están documentados",IF((V22=3),"3-Los controles existentes no son efectivos",IF((V22=4),"4-Los controles existen pero no se aplican",IF((V22=5),"5-No existen controles")))))</f>
        <v>0</v>
      </c>
      <c r="X22" s="39"/>
      <c r="Y22" s="189"/>
      <c r="Z22" s="189"/>
      <c r="AA22" s="49"/>
      <c r="AB22" s="183"/>
      <c r="AC22" s="209" t="s">
        <v>192</v>
      </c>
      <c r="AD22" s="196" t="s">
        <v>372</v>
      </c>
      <c r="AE22" s="197" t="s">
        <v>464</v>
      </c>
      <c r="AF22" s="202" t="s">
        <v>413</v>
      </c>
      <c r="AG22" s="211">
        <v>44185</v>
      </c>
      <c r="AH22" s="217">
        <v>44505</v>
      </c>
      <c r="AI22" s="196" t="s">
        <v>359</v>
      </c>
      <c r="AJ22" s="197" t="s">
        <v>508</v>
      </c>
      <c r="AK22" s="196" t="s">
        <v>359</v>
      </c>
      <c r="AL22" s="196" t="s">
        <v>360</v>
      </c>
      <c r="AM22" s="220">
        <v>0.5</v>
      </c>
      <c r="AN22" s="197" t="s">
        <v>490</v>
      </c>
      <c r="AO22" s="203" t="s">
        <v>483</v>
      </c>
      <c r="AP22" s="186"/>
      <c r="AQ22" s="186"/>
      <c r="AR22" s="186"/>
      <c r="AS22" s="186"/>
      <c r="AT22" s="186"/>
      <c r="AU22" s="186"/>
    </row>
    <row r="23" spans="1:47" ht="81" customHeight="1" x14ac:dyDescent="0.25">
      <c r="A23" s="141" t="s">
        <v>290</v>
      </c>
      <c r="B23" s="145" t="s">
        <v>377</v>
      </c>
      <c r="C23" s="145" t="s">
        <v>414</v>
      </c>
      <c r="D23" s="46" t="s">
        <v>462</v>
      </c>
      <c r="E23" s="46" t="s">
        <v>461</v>
      </c>
      <c r="F23" s="48" t="s">
        <v>463</v>
      </c>
      <c r="G23" s="39">
        <v>4</v>
      </c>
      <c r="H23" s="37">
        <v>4</v>
      </c>
      <c r="I23" s="189">
        <f t="shared" si="19"/>
        <v>16</v>
      </c>
      <c r="J23" s="49" t="str">
        <f>IF(A23=Información!$A$2,(VLOOKUP(G23,OP,(H23+1),FALSE)),VLOOKUP(G23,EVALUACION,(H23+1),FALSE))</f>
        <v>Zona de Oportunidad Extrema</v>
      </c>
      <c r="K23" s="184" t="str">
        <f>IF(A23=Información!$A$2,(VLOOKUP(G23,PRIO,(H23+1),FALSE)),VLOOKUP(G23,MEDIDAS,(H23+1),FALSE))</f>
        <v>Tomar acciones inmediatas para explotar la oportunidad</v>
      </c>
      <c r="L23" s="176" t="s">
        <v>360</v>
      </c>
      <c r="M23" s="175"/>
      <c r="N23" s="49"/>
      <c r="O23" s="175"/>
      <c r="P23" s="173"/>
      <c r="Q23" s="176"/>
      <c r="R23" s="175"/>
      <c r="S23" s="175"/>
      <c r="T23" s="175"/>
      <c r="U23" s="175"/>
      <c r="V23" s="95">
        <f t="shared" si="20"/>
        <v>5</v>
      </c>
      <c r="W23" s="185" t="str">
        <f t="shared" si="21"/>
        <v>5-No existen controles</v>
      </c>
      <c r="X23" s="39"/>
      <c r="Y23" s="189"/>
      <c r="Z23" s="189"/>
      <c r="AA23" s="49"/>
      <c r="AB23" s="183"/>
      <c r="AC23" s="210" t="s">
        <v>194</v>
      </c>
      <c r="AD23" s="175" t="s">
        <v>372</v>
      </c>
      <c r="AE23" s="50" t="s">
        <v>466</v>
      </c>
      <c r="AF23" s="189" t="s">
        <v>467</v>
      </c>
      <c r="AG23" s="212">
        <v>44247</v>
      </c>
      <c r="AH23" s="222">
        <v>44316</v>
      </c>
      <c r="AI23" s="181" t="s">
        <v>359</v>
      </c>
      <c r="AJ23" s="50" t="s">
        <v>491</v>
      </c>
      <c r="AK23" s="181" t="s">
        <v>359</v>
      </c>
      <c r="AL23" s="181" t="s">
        <v>360</v>
      </c>
      <c r="AM23" s="220">
        <v>0.7</v>
      </c>
      <c r="AN23" s="50" t="s">
        <v>493</v>
      </c>
      <c r="AO23" s="38" t="s">
        <v>483</v>
      </c>
      <c r="AP23" s="186"/>
      <c r="AQ23" s="186"/>
      <c r="AR23" s="186"/>
      <c r="AS23" s="186"/>
      <c r="AT23" s="186"/>
      <c r="AU23" s="186"/>
    </row>
    <row r="24" spans="1:47" ht="72" x14ac:dyDescent="0.25">
      <c r="A24" s="141" t="s">
        <v>290</v>
      </c>
      <c r="B24" s="145" t="s">
        <v>377</v>
      </c>
      <c r="C24" s="145" t="s">
        <v>414</v>
      </c>
      <c r="D24" s="46" t="s">
        <v>462</v>
      </c>
      <c r="E24" s="46" t="s">
        <v>461</v>
      </c>
      <c r="F24" s="48" t="s">
        <v>463</v>
      </c>
      <c r="G24" s="39">
        <v>4</v>
      </c>
      <c r="H24" s="37">
        <v>4</v>
      </c>
      <c r="I24" s="189">
        <f t="shared" ref="I24" si="28">+H24*G24</f>
        <v>16</v>
      </c>
      <c r="J24" s="49" t="str">
        <f>IF(A24=Información!$A$2,(VLOOKUP(G24,OP,(H24+1),FALSE)),VLOOKUP(G24,EVALUACION,(H24+1),FALSE))</f>
        <v>Zona de Oportunidad Extrema</v>
      </c>
      <c r="K24" s="184" t="str">
        <f>IF(A24=Información!$A$2,(VLOOKUP(G24,PRIO,(H24+1),FALSE)),VLOOKUP(G24,MEDIDAS,(H24+1),FALSE))</f>
        <v>Tomar acciones inmediatas para explotar la oportunidad</v>
      </c>
      <c r="L24" s="176" t="s">
        <v>360</v>
      </c>
      <c r="M24" s="175"/>
      <c r="N24" s="49"/>
      <c r="O24" s="175"/>
      <c r="P24" s="173"/>
      <c r="Q24" s="176"/>
      <c r="R24" s="175"/>
      <c r="S24" s="175"/>
      <c r="T24" s="175"/>
      <c r="U24" s="175"/>
      <c r="V24" s="95">
        <f t="shared" ref="V24" si="29">IF((L24="SI")*AND(Q24="SI")*AND(T24="SI")*AND(U24="SI"),1,(IF((L24="SI")*AND(Q24="NO")*AND(T24="SI")*AND(U24="SI"),2,(IF((L24="SI")*AND(T24="SI")*AND(U24="NO"),3,(IF((L24="SI")*AND(T24="NO"),4,(IF((L24="NO"),5)))))))))</f>
        <v>5</v>
      </c>
      <c r="W24" s="185" t="str">
        <f t="shared" ref="W24" si="30">IF((V24=1),"1-Los controles existentes se aplican y son efectivos para minimizar el riesgo",IF((V24=2),"2-Los controles existentes son efectivos pero no están documentados",IF((V24=3),"3-Los controles existentes no son efectivos",IF((V24=4),"4-Los controles existen pero no se aplican",IF((V24=5),"5-No existen controles")))))</f>
        <v>5-No existen controles</v>
      </c>
      <c r="X24" s="39"/>
      <c r="Y24" s="189"/>
      <c r="Z24" s="189"/>
      <c r="AA24" s="49"/>
      <c r="AB24" s="183"/>
      <c r="AC24" s="210" t="s">
        <v>194</v>
      </c>
      <c r="AD24" s="175" t="s">
        <v>372</v>
      </c>
      <c r="AE24" s="50" t="s">
        <v>465</v>
      </c>
      <c r="AF24" s="189" t="s">
        <v>467</v>
      </c>
      <c r="AG24" s="212">
        <v>44247</v>
      </c>
      <c r="AH24" s="222">
        <v>44505</v>
      </c>
      <c r="AI24" s="181" t="s">
        <v>360</v>
      </c>
      <c r="AJ24" s="50" t="s">
        <v>509</v>
      </c>
      <c r="AK24" s="181" t="s">
        <v>359</v>
      </c>
      <c r="AL24" s="181" t="s">
        <v>360</v>
      </c>
      <c r="AM24" s="220">
        <v>0.5</v>
      </c>
      <c r="AN24" s="50" t="s">
        <v>492</v>
      </c>
      <c r="AO24" s="38" t="s">
        <v>483</v>
      </c>
      <c r="AP24" s="186"/>
      <c r="AQ24" s="186"/>
      <c r="AR24" s="186"/>
      <c r="AS24" s="186"/>
      <c r="AT24" s="186"/>
      <c r="AU24" s="186"/>
    </row>
    <row r="25" spans="1:47" ht="82.5" customHeight="1" x14ac:dyDescent="0.25">
      <c r="A25" s="141" t="s">
        <v>291</v>
      </c>
      <c r="B25" s="145" t="s">
        <v>167</v>
      </c>
      <c r="C25" s="145" t="s">
        <v>414</v>
      </c>
      <c r="D25" s="46" t="s">
        <v>469</v>
      </c>
      <c r="E25" s="46" t="s">
        <v>470</v>
      </c>
      <c r="F25" s="48" t="s">
        <v>471</v>
      </c>
      <c r="G25" s="39">
        <v>4</v>
      </c>
      <c r="H25" s="37">
        <v>3</v>
      </c>
      <c r="I25" s="189">
        <f t="shared" si="19"/>
        <v>12</v>
      </c>
      <c r="J25" s="49" t="str">
        <f>IF(A25=Información!$A$2,(VLOOKUP(G25,OP,(H25+1),FALSE)),VLOOKUP(G25,EVALUACION,(H25+1),FALSE))</f>
        <v>Zona de Riesgo Alta</v>
      </c>
      <c r="K25" s="184" t="str">
        <f>IF(A25=Información!$A$2,(VLOOKUP(G25,PRIO,(H25+1),FALSE)),VLOOKUP(G25,MEDIDAS,(H25+1),FALSE))</f>
        <v>Reducir el riesgo, evitar el riesgo. Compartir o transferir</v>
      </c>
      <c r="L25" s="176" t="s">
        <v>359</v>
      </c>
      <c r="M25" s="175" t="s">
        <v>361</v>
      </c>
      <c r="N25" s="187" t="s">
        <v>448</v>
      </c>
      <c r="O25" s="175" t="s">
        <v>472</v>
      </c>
      <c r="P25" s="173" t="s">
        <v>473</v>
      </c>
      <c r="Q25" s="176" t="s">
        <v>359</v>
      </c>
      <c r="R25" s="175" t="s">
        <v>359</v>
      </c>
      <c r="S25" s="175" t="s">
        <v>360</v>
      </c>
      <c r="T25" s="175" t="s">
        <v>359</v>
      </c>
      <c r="U25" s="175" t="s">
        <v>359</v>
      </c>
      <c r="V25" s="95">
        <f t="shared" ref="V25" si="31">IF((L25="SI")*AND(Q25="SI")*AND(T25="SI")*AND(U25="SI"),1,(IF((L25="SI")*AND(Q25="NO")*AND(T25="SI")*AND(U25="SI"),2,(IF((L25="SI")*AND(T25="SI")*AND(U25="NO"),3,(IF((L25="SI")*AND(T25="NO"),4,(IF((L25="NO"),5)))))))))</f>
        <v>1</v>
      </c>
      <c r="W25" s="185" t="str">
        <f t="shared" ref="W25" si="32">IF((V25=1),"1-Los controles existentes se aplican y son efectivos para minimizar el riesgo",IF((V25=2),"2-Los controles existentes son efectivos pero no están documentados",IF((V25=3),"3-Los controles existentes no son efectivos",IF((V25=4),"4-Los controles existen pero no se aplican",IF((V25=5),"5-No existen controles")))))</f>
        <v>1-Los controles existentes se aplican y son efectivos para minimizar el riesgo</v>
      </c>
      <c r="X25" s="39">
        <v>3</v>
      </c>
      <c r="Y25" s="189">
        <v>2</v>
      </c>
      <c r="Z25" s="189">
        <v>4</v>
      </c>
      <c r="AA25" s="49" t="str">
        <f>IF(R25=Información!$A$2,(VLOOKUP(X25,OP,(Y25+1),FALSE)),VLOOKUP(X25,EVALUACION,(Y25+1),FALSE))</f>
        <v>Zona de Riesgo Moderada</v>
      </c>
      <c r="AB25" s="183" t="str">
        <f>IF(R25=Información!$A$2,(VLOOKUP(X25,PRIO,(Y25+1),FALSE)),VLOOKUP(X25,MEDIDAS,(Y25+1),FALSE))</f>
        <v>Asumir riesgo
Reducir Riesgo</v>
      </c>
      <c r="AC25" s="210" t="s">
        <v>367</v>
      </c>
      <c r="AD25" s="175"/>
      <c r="AE25" s="50"/>
      <c r="AF25" s="175"/>
      <c r="AG25" s="212"/>
      <c r="AH25" s="216"/>
      <c r="AI25" s="181"/>
      <c r="AJ25" s="7"/>
      <c r="AK25" s="181"/>
      <c r="AL25" s="181"/>
      <c r="AM25" s="220"/>
      <c r="AN25" s="7"/>
      <c r="AO25" s="38"/>
      <c r="AP25" s="188"/>
      <c r="AQ25" s="188"/>
      <c r="AR25" s="188"/>
      <c r="AS25" s="188"/>
      <c r="AT25" s="188"/>
      <c r="AU25" s="188"/>
    </row>
    <row r="26" spans="1:47" s="40" customFormat="1" ht="75" customHeight="1" x14ac:dyDescent="0.25">
      <c r="A26" s="226" t="s">
        <v>290</v>
      </c>
      <c r="B26" s="227" t="s">
        <v>377</v>
      </c>
      <c r="C26" s="175" t="s">
        <v>414</v>
      </c>
      <c r="D26" s="228" t="s">
        <v>495</v>
      </c>
      <c r="E26" s="229" t="s">
        <v>496</v>
      </c>
      <c r="F26" s="230" t="s">
        <v>497</v>
      </c>
      <c r="G26" s="231">
        <v>4</v>
      </c>
      <c r="H26" s="232">
        <v>4</v>
      </c>
      <c r="I26" s="233">
        <f t="shared" ref="I26" si="33">+H26*G26</f>
        <v>16</v>
      </c>
      <c r="J26" s="49" t="str">
        <f>IF(A26=Información!$A$2,(VLOOKUP(G26,OP,(H26+1),FALSE)),VLOOKUP(G26,EVALUACION,(H26+1),FALSE))</f>
        <v>Zona de Oportunidad Extrema</v>
      </c>
      <c r="K26" s="184" t="str">
        <f>IF(A26=Información!$A$2,(VLOOKUP(G26,PRIO,(H26+1),FALSE)),VLOOKUP(G26,MEDIDAS,(H26+1),FALSE))</f>
        <v>Tomar acciones inmediatas para explotar la oportunidad</v>
      </c>
      <c r="L26" s="226" t="s">
        <v>359</v>
      </c>
      <c r="M26" s="227"/>
      <c r="N26" s="229"/>
      <c r="O26" s="227"/>
      <c r="P26" s="234"/>
      <c r="Q26" s="226"/>
      <c r="R26" s="227"/>
      <c r="S26" s="227"/>
      <c r="T26" s="227"/>
      <c r="U26" s="227"/>
      <c r="V26" s="235"/>
      <c r="W26" s="236"/>
      <c r="X26" s="231"/>
      <c r="Y26" s="232"/>
      <c r="Z26" s="233"/>
      <c r="AA26" s="233"/>
      <c r="AB26" s="237"/>
      <c r="AC26" s="238" t="s">
        <v>194</v>
      </c>
      <c r="AD26" s="227" t="s">
        <v>372</v>
      </c>
      <c r="AE26" s="229" t="s">
        <v>498</v>
      </c>
      <c r="AF26" s="175" t="s">
        <v>482</v>
      </c>
      <c r="AG26" s="239">
        <v>44561</v>
      </c>
      <c r="AH26" s="240"/>
      <c r="AI26" s="227"/>
      <c r="AJ26" s="241"/>
      <c r="AK26" s="227"/>
      <c r="AL26" s="227"/>
      <c r="AM26" s="220"/>
      <c r="AN26" s="187"/>
      <c r="AO26" s="38"/>
      <c r="AP26" s="204"/>
      <c r="AQ26" s="204"/>
      <c r="AR26" s="204"/>
      <c r="AS26" s="204"/>
      <c r="AT26" s="204"/>
      <c r="AU26" s="204"/>
    </row>
    <row r="27" spans="1:47" s="73" customFormat="1" ht="15.75" thickBot="1" x14ac:dyDescent="0.3">
      <c r="A27" s="146"/>
      <c r="B27" s="146"/>
      <c r="C27" s="75"/>
      <c r="I27" s="171">
        <f t="shared" si="9"/>
        <v>0</v>
      </c>
      <c r="J27" s="178"/>
      <c r="K27" s="178"/>
      <c r="L27" s="179"/>
      <c r="M27" s="139"/>
      <c r="O27" s="180"/>
      <c r="P27" s="180"/>
      <c r="AA27" s="182"/>
      <c r="AB27" s="182"/>
      <c r="AC27" s="178"/>
      <c r="AD27" s="139"/>
      <c r="AI27" s="180"/>
      <c r="AP27" s="171"/>
      <c r="AQ27" s="171"/>
      <c r="AR27" s="171"/>
      <c r="AS27" s="171"/>
      <c r="AT27" s="171"/>
      <c r="AU27" s="171"/>
    </row>
    <row r="28" spans="1:47" ht="24" customHeight="1" x14ac:dyDescent="0.25">
      <c r="A28" s="277" t="s">
        <v>383</v>
      </c>
      <c r="B28" s="278"/>
      <c r="C28" s="278"/>
      <c r="D28" s="278"/>
      <c r="E28" s="278"/>
      <c r="F28" s="278"/>
      <c r="G28" s="278" t="s">
        <v>380</v>
      </c>
      <c r="H28" s="278"/>
      <c r="I28" s="278"/>
      <c r="J28" s="278"/>
      <c r="K28" s="278"/>
      <c r="L28" s="278"/>
      <c r="M28" s="278"/>
      <c r="N28" s="278"/>
      <c r="O28" s="278"/>
      <c r="P28" s="278"/>
      <c r="Q28" s="278"/>
      <c r="R28" s="278"/>
      <c r="S28" s="268" t="s">
        <v>381</v>
      </c>
      <c r="T28" s="268"/>
      <c r="U28" s="268"/>
      <c r="V28" s="268"/>
      <c r="W28" s="268"/>
      <c r="X28" s="268"/>
      <c r="Y28" s="268"/>
      <c r="Z28" s="268"/>
      <c r="AA28" s="268"/>
      <c r="AB28" s="268"/>
      <c r="AC28" s="268"/>
      <c r="AD28" s="268"/>
      <c r="AE28" s="268" t="s">
        <v>382</v>
      </c>
      <c r="AF28" s="268"/>
      <c r="AG28" s="268"/>
      <c r="AH28" s="268"/>
      <c r="AI28" s="268"/>
      <c r="AJ28" s="268"/>
      <c r="AK28" s="268"/>
      <c r="AL28" s="268"/>
      <c r="AM28" s="268"/>
      <c r="AN28" s="268"/>
      <c r="AO28" s="269"/>
    </row>
    <row r="29" spans="1:47" ht="24" customHeight="1" thickBot="1" x14ac:dyDescent="0.3">
      <c r="A29" s="279" t="s">
        <v>379</v>
      </c>
      <c r="B29" s="280"/>
      <c r="C29" s="280"/>
      <c r="D29" s="280"/>
      <c r="E29" s="280"/>
      <c r="F29" s="280"/>
      <c r="G29" s="280" t="s">
        <v>384</v>
      </c>
      <c r="H29" s="280"/>
      <c r="I29" s="280"/>
      <c r="J29" s="280"/>
      <c r="K29" s="280"/>
      <c r="L29" s="280"/>
      <c r="M29" s="280"/>
      <c r="N29" s="280"/>
      <c r="O29" s="280"/>
      <c r="P29" s="280"/>
      <c r="Q29" s="280"/>
      <c r="R29" s="280"/>
      <c r="S29" s="270" t="s">
        <v>385</v>
      </c>
      <c r="T29" s="270"/>
      <c r="U29" s="270"/>
      <c r="V29" s="270"/>
      <c r="W29" s="270"/>
      <c r="X29" s="270"/>
      <c r="Y29" s="270"/>
      <c r="Z29" s="270"/>
      <c r="AA29" s="270"/>
      <c r="AB29" s="270"/>
      <c r="AC29" s="270"/>
      <c r="AD29" s="270"/>
      <c r="AE29" s="270" t="s">
        <v>386</v>
      </c>
      <c r="AF29" s="270"/>
      <c r="AG29" s="270"/>
      <c r="AH29" s="270"/>
      <c r="AI29" s="270"/>
      <c r="AJ29" s="270"/>
      <c r="AK29" s="270"/>
      <c r="AL29" s="270"/>
      <c r="AM29" s="270"/>
      <c r="AN29" s="270"/>
      <c r="AO29" s="271"/>
    </row>
  </sheetData>
  <mergeCells count="38">
    <mergeCell ref="AZ1:AZ3"/>
    <mergeCell ref="AH5:AO5"/>
    <mergeCell ref="N3:V3"/>
    <mergeCell ref="L6:P6"/>
    <mergeCell ref="Q6:W6"/>
    <mergeCell ref="X6:AB6"/>
    <mergeCell ref="L5:AB5"/>
    <mergeCell ref="W3:X3"/>
    <mergeCell ref="Y3:AA3"/>
    <mergeCell ref="AC5:AG5"/>
    <mergeCell ref="AM6:AM7"/>
    <mergeCell ref="AF6:AF7"/>
    <mergeCell ref="AG6:AG7"/>
    <mergeCell ref="AH6:AH7"/>
    <mergeCell ref="AI6:AI7"/>
    <mergeCell ref="AJ6:AJ7"/>
    <mergeCell ref="B3:D3"/>
    <mergeCell ref="A5:F6"/>
    <mergeCell ref="AC6:AC7"/>
    <mergeCell ref="AD6:AD7"/>
    <mergeCell ref="AE6:AE7"/>
    <mergeCell ref="G5:K6"/>
    <mergeCell ref="AE28:AO28"/>
    <mergeCell ref="AE29:AO29"/>
    <mergeCell ref="E2:F3"/>
    <mergeCell ref="G3:L3"/>
    <mergeCell ref="E1:AO1"/>
    <mergeCell ref="AO6:AO7"/>
    <mergeCell ref="A28:F28"/>
    <mergeCell ref="A29:F29"/>
    <mergeCell ref="G28:R28"/>
    <mergeCell ref="G29:R29"/>
    <mergeCell ref="S28:AD28"/>
    <mergeCell ref="S29:AD29"/>
    <mergeCell ref="A1:D1"/>
    <mergeCell ref="AK6:AK7"/>
    <mergeCell ref="AL6:AL7"/>
    <mergeCell ref="AN6:AN7"/>
  </mergeCells>
  <conditionalFormatting sqref="AA9:AB9 M9 M11 AA11:AB11 J11:K11 J14:K16 AA14:AB16 AB13 M13:M16 J8:K9 J18:K23 M18:M23 M25:M26 J25:K26 AA18:AB26">
    <cfRule type="containsText" dxfId="78" priority="258" operator="containsText" text="Zona de Riesgo Alta">
      <formula>NOT(ISERROR(SEARCH("Zona de Riesgo Alta",J8)))</formula>
    </cfRule>
    <cfRule type="containsText" dxfId="77" priority="259" operator="containsText" text="Zona de Riesgo Moderada">
      <formula>NOT(ISERROR(SEARCH("Zona de Riesgo Moderada",J8)))</formula>
    </cfRule>
    <cfRule type="containsText" dxfId="76" priority="260" operator="containsText" text="Zona de Riesgo Baja">
      <formula>NOT(ISERROR(SEARCH("Zona de Riesgo Baja",J8)))</formula>
    </cfRule>
    <cfRule type="containsText" dxfId="75" priority="261" operator="containsText" text="Zona de Riesgo Extrema">
      <formula>NOT(ISERROR(SEARCH("Zona de Riesgo Extrema",J8)))</formula>
    </cfRule>
  </conditionalFormatting>
  <conditionalFormatting sqref="AA9 AA11 J11 J14:J16 AA14:AA16 J8:J9 J18:J23 J25:J26 AA18:AA26">
    <cfRule type="containsText" dxfId="74" priority="184" operator="containsText" text="Zona de Oportunidad Baja">
      <formula>NOT(ISERROR(SEARCH("Zona de Oportunidad Baja",J8)))</formula>
    </cfRule>
    <cfRule type="containsText" dxfId="73" priority="185" operator="containsText" text="Zona de Oportunidad Moderada">
      <formula>NOT(ISERROR(SEARCH("Zona de Oportunidad Moderada",J8)))</formula>
    </cfRule>
    <cfRule type="containsText" dxfId="72" priority="186" operator="containsText" text="Zona de Oportunidad Extrema">
      <formula>NOT(ISERROR(SEARCH("Zona de Oportunidad Extrema",J8)))</formula>
    </cfRule>
    <cfRule type="containsText" dxfId="71" priority="187" operator="containsText" text="Zona de Oportunidad Alta">
      <formula>NOT(ISERROR(SEARCH("Zona de Oportunidad Alta",J8)))</formula>
    </cfRule>
  </conditionalFormatting>
  <conditionalFormatting sqref="M8 AA8:AB8">
    <cfRule type="containsText" dxfId="70" priority="172" operator="containsText" text="Zona de Riesgo Alta">
      <formula>NOT(ISERROR(SEARCH("Zona de Riesgo Alta",M8)))</formula>
    </cfRule>
    <cfRule type="containsText" dxfId="69" priority="173" operator="containsText" text="Zona de Riesgo Moderada">
      <formula>NOT(ISERROR(SEARCH("Zona de Riesgo Moderada",M8)))</formula>
    </cfRule>
    <cfRule type="containsText" dxfId="68" priority="174" operator="containsText" text="Zona de Riesgo Baja">
      <formula>NOT(ISERROR(SEARCH("Zona de Riesgo Baja",M8)))</formula>
    </cfRule>
    <cfRule type="containsText" dxfId="67" priority="175" operator="containsText" text="Zona de Riesgo Extrema">
      <formula>NOT(ISERROR(SEARCH("Zona de Riesgo Extrema",M8)))</formula>
    </cfRule>
  </conditionalFormatting>
  <conditionalFormatting sqref="AA8">
    <cfRule type="containsText" dxfId="66" priority="168" operator="containsText" text="Zona de Oportunidad Baja">
      <formula>NOT(ISERROR(SEARCH("Zona de Oportunidad Baja",AA8)))</formula>
    </cfRule>
    <cfRule type="containsText" dxfId="65" priority="169" operator="containsText" text="Zona de Oportunidad Moderada">
      <formula>NOT(ISERROR(SEARCH("Zona de Oportunidad Moderada",AA8)))</formula>
    </cfRule>
    <cfRule type="containsText" dxfId="64" priority="170" operator="containsText" text="Zona de Oportunidad Extrema">
      <formula>NOT(ISERROR(SEARCH("Zona de Oportunidad Extrema",AA8)))</formula>
    </cfRule>
    <cfRule type="containsText" dxfId="63" priority="171" operator="containsText" text="Zona de Oportunidad Alta">
      <formula>NOT(ISERROR(SEARCH("Zona de Oportunidad Alta",AA8)))</formula>
    </cfRule>
  </conditionalFormatting>
  <conditionalFormatting sqref="J10:K10 AA10:AB10 M10">
    <cfRule type="containsText" dxfId="62" priority="164" operator="containsText" text="Zona de Riesgo Alta">
      <formula>NOT(ISERROR(SEARCH("Zona de Riesgo Alta",J10)))</formula>
    </cfRule>
    <cfRule type="containsText" dxfId="61" priority="165" operator="containsText" text="Zona de Riesgo Moderada">
      <formula>NOT(ISERROR(SEARCH("Zona de Riesgo Moderada",J10)))</formula>
    </cfRule>
    <cfRule type="containsText" dxfId="60" priority="166" operator="containsText" text="Zona de Riesgo Baja">
      <formula>NOT(ISERROR(SEARCH("Zona de Riesgo Baja",J10)))</formula>
    </cfRule>
    <cfRule type="containsText" dxfId="59" priority="167" operator="containsText" text="Zona de Riesgo Extrema">
      <formula>NOT(ISERROR(SEARCH("Zona de Riesgo Extrema",J10)))</formula>
    </cfRule>
  </conditionalFormatting>
  <conditionalFormatting sqref="J10 AA10">
    <cfRule type="containsText" dxfId="58" priority="160" operator="containsText" text="Zona de Oportunidad Baja">
      <formula>NOT(ISERROR(SEARCH("Zona de Oportunidad Baja",J10)))</formula>
    </cfRule>
    <cfRule type="containsText" dxfId="57" priority="161" operator="containsText" text="Zona de Oportunidad Moderada">
      <formula>NOT(ISERROR(SEARCH("Zona de Oportunidad Moderada",J10)))</formula>
    </cfRule>
    <cfRule type="containsText" dxfId="56" priority="162" operator="containsText" text="Zona de Oportunidad Extrema">
      <formula>NOT(ISERROR(SEARCH("Zona de Oportunidad Extrema",J10)))</formula>
    </cfRule>
    <cfRule type="containsText" dxfId="55" priority="163" operator="containsText" text="Zona de Oportunidad Alta">
      <formula>NOT(ISERROR(SEARCH("Zona de Oportunidad Alta",J10)))</formula>
    </cfRule>
  </conditionalFormatting>
  <conditionalFormatting sqref="M12 AA12:AB12 J12:K12">
    <cfRule type="containsText" dxfId="54" priority="156" operator="containsText" text="Zona de Riesgo Alta">
      <formula>NOT(ISERROR(SEARCH("Zona de Riesgo Alta",J12)))</formula>
    </cfRule>
    <cfRule type="containsText" dxfId="53" priority="157" operator="containsText" text="Zona de Riesgo Moderada">
      <formula>NOT(ISERROR(SEARCH("Zona de Riesgo Moderada",J12)))</formula>
    </cfRule>
    <cfRule type="containsText" dxfId="52" priority="158" operator="containsText" text="Zona de Riesgo Baja">
      <formula>NOT(ISERROR(SEARCH("Zona de Riesgo Baja",J12)))</formula>
    </cfRule>
    <cfRule type="containsText" dxfId="51" priority="159" operator="containsText" text="Zona de Riesgo Extrema">
      <formula>NOT(ISERROR(SEARCH("Zona de Riesgo Extrema",J12)))</formula>
    </cfRule>
  </conditionalFormatting>
  <conditionalFormatting sqref="AA12 J12">
    <cfRule type="containsText" dxfId="50" priority="152" operator="containsText" text="Zona de Oportunidad Baja">
      <formula>NOT(ISERROR(SEARCH("Zona de Oportunidad Baja",J12)))</formula>
    </cfRule>
    <cfRule type="containsText" dxfId="49" priority="153" operator="containsText" text="Zona de Oportunidad Moderada">
      <formula>NOT(ISERROR(SEARCH("Zona de Oportunidad Moderada",J12)))</formula>
    </cfRule>
    <cfRule type="containsText" dxfId="48" priority="154" operator="containsText" text="Zona de Oportunidad Extrema">
      <formula>NOT(ISERROR(SEARCH("Zona de Oportunidad Extrema",J12)))</formula>
    </cfRule>
    <cfRule type="containsText" dxfId="47" priority="155" operator="containsText" text="Zona de Oportunidad Alta">
      <formula>NOT(ISERROR(SEARCH("Zona de Oportunidad Alta",J12)))</formula>
    </cfRule>
  </conditionalFormatting>
  <conditionalFormatting sqref="M24 J24:K24">
    <cfRule type="containsText" dxfId="46" priority="145" operator="containsText" text="Zona de Riesgo Alta">
      <formula>NOT(ISERROR(SEARCH("Zona de Riesgo Alta",J24)))</formula>
    </cfRule>
    <cfRule type="containsText" dxfId="45" priority="146" operator="containsText" text="Zona de Riesgo Moderada">
      <formula>NOT(ISERROR(SEARCH("Zona de Riesgo Moderada",J24)))</formula>
    </cfRule>
    <cfRule type="containsText" dxfId="44" priority="147" operator="containsText" text="Zona de Riesgo Baja">
      <formula>NOT(ISERROR(SEARCH("Zona de Riesgo Baja",J24)))</formula>
    </cfRule>
    <cfRule type="containsText" dxfId="43" priority="148" operator="containsText" text="Zona de Riesgo Extrema">
      <formula>NOT(ISERROR(SEARCH("Zona de Riesgo Extrema",J24)))</formula>
    </cfRule>
  </conditionalFormatting>
  <conditionalFormatting sqref="J24">
    <cfRule type="containsText" dxfId="42" priority="141" operator="containsText" text="Zona de Oportunidad Baja">
      <formula>NOT(ISERROR(SEARCH("Zona de Oportunidad Baja",J24)))</formula>
    </cfRule>
    <cfRule type="containsText" dxfId="41" priority="142" operator="containsText" text="Zona de Oportunidad Moderada">
      <formula>NOT(ISERROR(SEARCH("Zona de Oportunidad Moderada",J24)))</formula>
    </cfRule>
    <cfRule type="containsText" dxfId="40" priority="143" operator="containsText" text="Zona de Oportunidad Extrema">
      <formula>NOT(ISERROR(SEARCH("Zona de Oportunidad Extrema",J24)))</formula>
    </cfRule>
    <cfRule type="containsText" dxfId="39" priority="144" operator="containsText" text="Zona de Oportunidad Alta">
      <formula>NOT(ISERROR(SEARCH("Zona de Oportunidad Alta",J24)))</formula>
    </cfRule>
  </conditionalFormatting>
  <conditionalFormatting sqref="J13:K13">
    <cfRule type="containsText" dxfId="38" priority="129" operator="containsText" text="Zona de Riesgo Alta">
      <formula>NOT(ISERROR(SEARCH("Zona de Riesgo Alta",J13)))</formula>
    </cfRule>
    <cfRule type="containsText" dxfId="37" priority="130" operator="containsText" text="Zona de Riesgo Moderada">
      <formula>NOT(ISERROR(SEARCH("Zona de Riesgo Moderada",J13)))</formula>
    </cfRule>
    <cfRule type="containsText" dxfId="36" priority="131" operator="containsText" text="Zona de Riesgo Baja">
      <formula>NOT(ISERROR(SEARCH("Zona de Riesgo Baja",J13)))</formula>
    </cfRule>
    <cfRule type="containsText" dxfId="35" priority="132" operator="containsText" text="Zona de Riesgo Extrema">
      <formula>NOT(ISERROR(SEARCH("Zona de Riesgo Extrema",J13)))</formula>
    </cfRule>
  </conditionalFormatting>
  <conditionalFormatting sqref="J13">
    <cfRule type="containsText" dxfId="34" priority="125" operator="containsText" text="Zona de Oportunidad Baja">
      <formula>NOT(ISERROR(SEARCH("Zona de Oportunidad Baja",J13)))</formula>
    </cfRule>
    <cfRule type="containsText" dxfId="33" priority="126" operator="containsText" text="Zona de Oportunidad Moderada">
      <formula>NOT(ISERROR(SEARCH("Zona de Oportunidad Moderada",J13)))</formula>
    </cfRule>
    <cfRule type="containsText" dxfId="32" priority="127" operator="containsText" text="Zona de Oportunidad Extrema">
      <formula>NOT(ISERROR(SEARCH("Zona de Oportunidad Extrema",J13)))</formula>
    </cfRule>
    <cfRule type="containsText" dxfId="31" priority="128" operator="containsText" text="Zona de Oportunidad Alta">
      <formula>NOT(ISERROR(SEARCH("Zona de Oportunidad Alta",J13)))</formula>
    </cfRule>
  </conditionalFormatting>
  <conditionalFormatting sqref="AA13">
    <cfRule type="containsText" dxfId="30" priority="121" operator="containsText" text="Zona de Riesgo Alta">
      <formula>NOT(ISERROR(SEARCH("Zona de Riesgo Alta",AA13)))</formula>
    </cfRule>
    <cfRule type="containsText" dxfId="29" priority="122" operator="containsText" text="Zona de Riesgo Moderada">
      <formula>NOT(ISERROR(SEARCH("Zona de Riesgo Moderada",AA13)))</formula>
    </cfRule>
    <cfRule type="containsText" dxfId="28" priority="123" operator="containsText" text="Zona de Riesgo Baja">
      <formula>NOT(ISERROR(SEARCH("Zona de Riesgo Baja",AA13)))</formula>
    </cfRule>
    <cfRule type="containsText" dxfId="27" priority="124" operator="containsText" text="Zona de Riesgo Extrema">
      <formula>NOT(ISERROR(SEARCH("Zona de Riesgo Extrema",AA13)))</formula>
    </cfRule>
  </conditionalFormatting>
  <conditionalFormatting sqref="AA13">
    <cfRule type="containsText" dxfId="26" priority="117" operator="containsText" text="Zona de Oportunidad Baja">
      <formula>NOT(ISERROR(SEARCH("Zona de Oportunidad Baja",AA13)))</formula>
    </cfRule>
    <cfRule type="containsText" dxfId="25" priority="118" operator="containsText" text="Zona de Oportunidad Moderada">
      <formula>NOT(ISERROR(SEARCH("Zona de Oportunidad Moderada",AA13)))</formula>
    </cfRule>
    <cfRule type="containsText" dxfId="24" priority="119" operator="containsText" text="Zona de Oportunidad Extrema">
      <formula>NOT(ISERROR(SEARCH("Zona de Oportunidad Extrema",AA13)))</formula>
    </cfRule>
    <cfRule type="containsText" dxfId="23" priority="120" operator="containsText" text="Zona de Oportunidad Alta">
      <formula>NOT(ISERROR(SEARCH("Zona de Oportunidad Alta",AA13)))</formula>
    </cfRule>
  </conditionalFormatting>
  <conditionalFormatting sqref="M17 J17:K17 AA17:AB17">
    <cfRule type="containsText" dxfId="22" priority="113" operator="containsText" text="Zona de Riesgo Alta">
      <formula>NOT(ISERROR(SEARCH("Zona de Riesgo Alta",J17)))</formula>
    </cfRule>
    <cfRule type="containsText" dxfId="21" priority="114" operator="containsText" text="Zona de Riesgo Moderada">
      <formula>NOT(ISERROR(SEARCH("Zona de Riesgo Moderada",J17)))</formula>
    </cfRule>
    <cfRule type="containsText" dxfId="20" priority="115" operator="containsText" text="Zona de Riesgo Baja">
      <formula>NOT(ISERROR(SEARCH("Zona de Riesgo Baja",J17)))</formula>
    </cfRule>
    <cfRule type="containsText" dxfId="19" priority="116" operator="containsText" text="Zona de Riesgo Extrema">
      <formula>NOT(ISERROR(SEARCH("Zona de Riesgo Extrema",J17)))</formula>
    </cfRule>
  </conditionalFormatting>
  <conditionalFormatting sqref="J17 AA17">
    <cfRule type="containsText" dxfId="18" priority="109" operator="containsText" text="Zona de Oportunidad Baja">
      <formula>NOT(ISERROR(SEARCH("Zona de Oportunidad Baja",J17)))</formula>
    </cfRule>
    <cfRule type="containsText" dxfId="17" priority="110" operator="containsText" text="Zona de Oportunidad Moderada">
      <formula>NOT(ISERROR(SEARCH("Zona de Oportunidad Moderada",J17)))</formula>
    </cfRule>
    <cfRule type="containsText" dxfId="16" priority="111" operator="containsText" text="Zona de Oportunidad Extrema">
      <formula>NOT(ISERROR(SEARCH("Zona de Oportunidad Extrema",J17)))</formula>
    </cfRule>
    <cfRule type="containsText" dxfId="15" priority="112" operator="containsText" text="Zona de Oportunidad Alta">
      <formula>NOT(ISERROR(SEARCH("Zona de Oportunidad Alta",J17)))</formula>
    </cfRule>
  </conditionalFormatting>
  <dataValidations count="2">
    <dataValidation type="list" allowBlank="1" showInputMessage="1" showErrorMessage="1" sqref="A27:C27" xr:uid="{00000000-0002-0000-0100-000000000000}">
      <formula1>$BB$5:$BB$5</formula1>
    </dataValidation>
    <dataValidation type="list" allowBlank="1" showInputMessage="1" showErrorMessage="1" sqref="AP8:AU27" xr:uid="{00000000-0002-0000-0100-000001000000}">
      <formula1>$BG$5:$BG$7</formula1>
    </dataValidation>
  </dataValidations>
  <pageMargins left="0.7" right="0.7" top="0.75" bottom="0.75" header="0.3" footer="0.3"/>
  <pageSetup scale="10" orientation="portrait" horizontalDpi="4294967294" verticalDpi="4294967294" r:id="rId1"/>
  <colBreaks count="2" manualBreakCount="2">
    <brk id="33" max="1048575" man="1"/>
    <brk id="4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66" operator="containsText" id="{06CC4E58-BC15-4E91-9291-A7F54BF1A236}">
            <xm:f>NOT(ISERROR(SEARCH($BF$7,AO8)))</xm:f>
            <xm:f>$BF$7</xm:f>
            <x14:dxf>
              <fill>
                <patternFill>
                  <bgColor theme="9" tint="0.59996337778862885"/>
                </patternFill>
              </fill>
            </x14:dxf>
          </x14:cfRule>
          <x14:cfRule type="containsText" priority="267" operator="containsText" id="{CAD9C005-AEA8-417C-9055-F9453DB8EF4B}">
            <xm:f>NOT(ISERROR(SEARCH($BG$5,AO8)))</xm:f>
            <xm:f>$BG$5</xm:f>
            <x14:dxf>
              <fill>
                <patternFill>
                  <bgColor rgb="FFFF7C80"/>
                </patternFill>
              </fill>
            </x14:dxf>
          </x14:cfRule>
          <xm:sqref>AP27:AU27 AO8:AO15 AO18:AO25 AP8:AU25 AO26:AU26</xm:sqref>
        </x14:conditionalFormatting>
        <x14:conditionalFormatting xmlns:xm="http://schemas.microsoft.com/office/excel/2006/main">
          <x14:cfRule type="cellIs" priority="149" operator="between" id="{61412945-14B3-40DB-9DAF-6EC4D8D4C62D}">
            <xm:f>Información!$H$4</xm:f>
            <xm:f>Información!$I$4</xm:f>
            <x14:dxf>
              <fill>
                <patternFill>
                  <bgColor rgb="FF92D050"/>
                </patternFill>
              </fill>
            </x14:dxf>
          </x14:cfRule>
          <x14:cfRule type="cellIs" priority="150" operator="between" id="{F6E8A2C7-4543-4C69-B1E9-1E6F988E0750}">
            <xm:f>Información!$H$3</xm:f>
            <xm:f>Información!$I$3</xm:f>
            <x14:dxf>
              <fill>
                <patternFill>
                  <bgColor theme="7" tint="0.39994506668294322"/>
                </patternFill>
              </fill>
            </x14:dxf>
          </x14:cfRule>
          <x14:cfRule type="cellIs" priority="151" operator="between" id="{05707E65-7D2C-4961-A718-0D0C3AE0C483}">
            <xm:f>Información!$H$2</xm:f>
            <xm:f>Información!$I$2</xm:f>
            <x14:dxf>
              <fill>
                <patternFill>
                  <bgColor theme="5" tint="0.79998168889431442"/>
                </patternFill>
              </fill>
            </x14:dxf>
          </x14:cfRule>
          <xm:sqref>AM8:AM26</xm:sqref>
        </x14:conditionalFormatting>
        <x14:conditionalFormatting xmlns:xm="http://schemas.microsoft.com/office/excel/2006/main">
          <x14:cfRule type="containsText" priority="107" operator="containsText" id="{86E41483-222F-48DF-B3BD-FD50D9910D7A}">
            <xm:f>NOT(ISERROR(SEARCH($BF$7,AO16)))</xm:f>
            <xm:f>$BF$7</xm:f>
            <x14:dxf>
              <fill>
                <patternFill>
                  <bgColor theme="9" tint="0.59996337778862885"/>
                </patternFill>
              </fill>
            </x14:dxf>
          </x14:cfRule>
          <x14:cfRule type="containsText" priority="108" operator="containsText" id="{E044C97F-27AD-459D-9099-63546C71A228}">
            <xm:f>NOT(ISERROR(SEARCH($BG$5,AO16)))</xm:f>
            <xm:f>$BG$5</xm:f>
            <x14:dxf>
              <fill>
                <patternFill>
                  <bgColor rgb="FFFF7C80"/>
                </patternFill>
              </fill>
            </x14:dxf>
          </x14:cfRule>
          <xm:sqref>AO16:AO17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2000000}">
          <x14:formula1>
            <xm:f>Información!$F$2:$F$8</xm:f>
          </x14:formula1>
          <xm:sqref>AC8:AC26</xm:sqref>
        </x14:dataValidation>
        <x14:dataValidation type="list" allowBlank="1" showInputMessage="1" showErrorMessage="1" xr:uid="{00000000-0002-0000-0100-000003000000}">
          <x14:formula1>
            <xm:f>Información!$A$2:$A$3</xm:f>
          </x14:formula1>
          <xm:sqref>A8:A26</xm:sqref>
        </x14:dataValidation>
        <x14:dataValidation type="list" allowBlank="1" showInputMessage="1" showErrorMessage="1" xr:uid="{00000000-0002-0000-0100-000004000000}">
          <x14:formula1>
            <xm:f>Información!$D$2:$D$3</xm:f>
          </x14:formula1>
          <xm:sqref>AK8:AL26 Q8:U26 L8:L26 AI8:AI26</xm:sqref>
        </x14:dataValidation>
        <x14:dataValidation type="list" allowBlank="1" showInputMessage="1" showErrorMessage="1" xr:uid="{00000000-0002-0000-0100-000005000000}">
          <x14:formula1>
            <xm:f>Información!$E$2:$E$3</xm:f>
          </x14:formula1>
          <xm:sqref>M8:M26</xm:sqref>
        </x14:dataValidation>
        <x14:dataValidation type="list" allowBlank="1" showInputMessage="1" showErrorMessage="1" xr:uid="{00000000-0002-0000-0100-000006000000}">
          <x14:formula1>
            <xm:f>Información!$G$2:$G$3</xm:f>
          </x14:formula1>
          <xm:sqref>AD8:AD26</xm:sqref>
        </x14:dataValidation>
        <x14:dataValidation type="list" allowBlank="1" showInputMessage="1" showErrorMessage="1" xr:uid="{00000000-0002-0000-0100-000007000000}">
          <x14:formula1>
            <xm:f>Información!$B$2:$B$9</xm:f>
          </x14:formula1>
          <xm:sqref>B8:B26</xm:sqref>
        </x14:dataValidation>
        <x14:dataValidation type="list" allowBlank="1" showInputMessage="1" showErrorMessage="1" xr:uid="{00000000-0002-0000-0100-000008000000}">
          <x14:formula1>
            <xm:f>Información!$C$2:$C$36</xm:f>
          </x14:formula1>
          <xm:sqref>C8:C26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3:I68"/>
  <sheetViews>
    <sheetView topLeftCell="A29" zoomScaleNormal="100" workbookViewId="0">
      <selection activeCell="H62" sqref="H62"/>
    </sheetView>
  </sheetViews>
  <sheetFormatPr baseColWidth="10" defaultColWidth="11.42578125" defaultRowHeight="15" x14ac:dyDescent="0.25"/>
  <cols>
    <col min="1" max="1" width="30.7109375" style="25" customWidth="1"/>
    <col min="2" max="2" width="3" style="25" bestFit="1" customWidth="1"/>
    <col min="3" max="3" width="25.85546875" style="25" customWidth="1"/>
    <col min="4" max="8" width="30.7109375" style="25" customWidth="1"/>
    <col min="9" max="9" width="81.5703125" style="25" customWidth="1"/>
    <col min="10" max="16384" width="11.42578125" style="25"/>
  </cols>
  <sheetData>
    <row r="3" spans="1:9" ht="30" customHeight="1" x14ac:dyDescent="0.5">
      <c r="C3" s="308" t="s">
        <v>144</v>
      </c>
      <c r="D3" s="308"/>
      <c r="E3" s="308"/>
      <c r="H3" s="308" t="s">
        <v>143</v>
      </c>
      <c r="I3" s="308"/>
    </row>
    <row r="4" spans="1:9" ht="15.75" thickBot="1" x14ac:dyDescent="0.3"/>
    <row r="5" spans="1:9" ht="58.5" customHeight="1" thickBot="1" x14ac:dyDescent="0.3">
      <c r="C5" s="33" t="s">
        <v>124</v>
      </c>
      <c r="D5" s="33" t="s">
        <v>125</v>
      </c>
      <c r="E5" s="33" t="s">
        <v>131</v>
      </c>
      <c r="H5" s="26" t="s">
        <v>124</v>
      </c>
      <c r="I5" s="26" t="s">
        <v>125</v>
      </c>
    </row>
    <row r="6" spans="1:9" ht="78" customHeight="1" thickTop="1" thickBot="1" x14ac:dyDescent="0.3">
      <c r="C6" s="27" t="s">
        <v>132</v>
      </c>
      <c r="D6" s="28" t="s">
        <v>196</v>
      </c>
      <c r="E6" s="28" t="s">
        <v>133</v>
      </c>
      <c r="F6" s="34"/>
      <c r="G6" s="34"/>
      <c r="H6" s="27" t="s">
        <v>126</v>
      </c>
      <c r="I6" s="28" t="s">
        <v>195</v>
      </c>
    </row>
    <row r="7" spans="1:9" ht="78" customHeight="1" thickBot="1" x14ac:dyDescent="0.3">
      <c r="C7" s="29" t="s">
        <v>134</v>
      </c>
      <c r="D7" s="30" t="s">
        <v>135</v>
      </c>
      <c r="E7" s="30" t="s">
        <v>136</v>
      </c>
      <c r="F7" s="34"/>
      <c r="G7" s="34"/>
      <c r="H7" s="29" t="s">
        <v>127</v>
      </c>
      <c r="I7" s="30" t="s">
        <v>198</v>
      </c>
    </row>
    <row r="8" spans="1:9" ht="67.5" customHeight="1" thickBot="1" x14ac:dyDescent="0.3">
      <c r="C8" s="31" t="s">
        <v>137</v>
      </c>
      <c r="D8" s="32" t="s">
        <v>199</v>
      </c>
      <c r="E8" s="32" t="s">
        <v>138</v>
      </c>
      <c r="F8" s="34"/>
      <c r="G8" s="34"/>
      <c r="H8" s="31" t="s">
        <v>128</v>
      </c>
      <c r="I8" s="32" t="s">
        <v>200</v>
      </c>
    </row>
    <row r="9" spans="1:9" ht="67.5" customHeight="1" thickBot="1" x14ac:dyDescent="0.3">
      <c r="C9" s="29" t="s">
        <v>139</v>
      </c>
      <c r="D9" s="30" t="s">
        <v>201</v>
      </c>
      <c r="E9" s="30" t="s">
        <v>140</v>
      </c>
      <c r="F9" s="34"/>
      <c r="G9" s="34"/>
      <c r="H9" s="29" t="s">
        <v>129</v>
      </c>
      <c r="I9" s="30" t="s">
        <v>202</v>
      </c>
    </row>
    <row r="10" spans="1:9" ht="71.25" customHeight="1" thickBot="1" x14ac:dyDescent="0.3">
      <c r="C10" s="315" t="s">
        <v>141</v>
      </c>
      <c r="D10" s="35" t="s">
        <v>188</v>
      </c>
      <c r="E10" s="317" t="s">
        <v>142</v>
      </c>
      <c r="F10" s="34"/>
      <c r="G10" s="34"/>
      <c r="H10" s="31" t="s">
        <v>130</v>
      </c>
      <c r="I10" s="32" t="s">
        <v>197</v>
      </c>
    </row>
    <row r="11" spans="1:9" ht="39" customHeight="1" thickBot="1" x14ac:dyDescent="0.3">
      <c r="C11" s="316"/>
      <c r="D11" s="36"/>
      <c r="E11" s="318"/>
      <c r="F11" s="34"/>
      <c r="G11" s="34"/>
      <c r="H11" s="34"/>
      <c r="I11" s="34"/>
    </row>
    <row r="14" spans="1:9" ht="15.75" thickBot="1" x14ac:dyDescent="0.3"/>
    <row r="15" spans="1:9" x14ac:dyDescent="0.25">
      <c r="A15" s="311" t="s">
        <v>144</v>
      </c>
      <c r="B15" s="312"/>
      <c r="C15" s="309" t="s">
        <v>143</v>
      </c>
      <c r="D15" s="309"/>
      <c r="E15" s="309"/>
      <c r="F15" s="309"/>
      <c r="G15" s="310"/>
    </row>
    <row r="16" spans="1:9" x14ac:dyDescent="0.25">
      <c r="A16" s="313"/>
      <c r="B16" s="314"/>
      <c r="C16" s="51" t="s">
        <v>146</v>
      </c>
      <c r="D16" s="51" t="s">
        <v>147</v>
      </c>
      <c r="E16" s="51" t="s">
        <v>148</v>
      </c>
      <c r="F16" s="51" t="s">
        <v>149</v>
      </c>
      <c r="G16" s="52" t="s">
        <v>150</v>
      </c>
    </row>
    <row r="17" spans="1:7" x14ac:dyDescent="0.25">
      <c r="A17" s="55" t="s">
        <v>155</v>
      </c>
      <c r="B17" s="43">
        <v>1</v>
      </c>
      <c r="C17" s="41" t="s">
        <v>151</v>
      </c>
      <c r="D17" s="41" t="s">
        <v>151</v>
      </c>
      <c r="E17" s="41" t="s">
        <v>152</v>
      </c>
      <c r="F17" s="42" t="s">
        <v>153</v>
      </c>
      <c r="G17" s="53" t="s">
        <v>153</v>
      </c>
    </row>
    <row r="18" spans="1:7" x14ac:dyDescent="0.25">
      <c r="A18" s="55" t="s">
        <v>156</v>
      </c>
      <c r="B18" s="43">
        <v>2</v>
      </c>
      <c r="C18" s="41" t="s">
        <v>151</v>
      </c>
      <c r="D18" s="41" t="s">
        <v>151</v>
      </c>
      <c r="E18" s="41" t="s">
        <v>152</v>
      </c>
      <c r="F18" s="42" t="s">
        <v>153</v>
      </c>
      <c r="G18" s="53" t="s">
        <v>154</v>
      </c>
    </row>
    <row r="19" spans="1:7" x14ac:dyDescent="0.25">
      <c r="A19" s="55" t="s">
        <v>157</v>
      </c>
      <c r="B19" s="43">
        <v>3</v>
      </c>
      <c r="C19" s="41" t="s">
        <v>151</v>
      </c>
      <c r="D19" s="41" t="s">
        <v>152</v>
      </c>
      <c r="E19" s="42" t="s">
        <v>153</v>
      </c>
      <c r="F19" s="42" t="s">
        <v>154</v>
      </c>
      <c r="G19" s="53" t="s">
        <v>154</v>
      </c>
    </row>
    <row r="20" spans="1:7" x14ac:dyDescent="0.25">
      <c r="A20" s="55" t="s">
        <v>158</v>
      </c>
      <c r="B20" s="43">
        <v>4</v>
      </c>
      <c r="C20" s="41" t="s">
        <v>152</v>
      </c>
      <c r="D20" s="41" t="s">
        <v>153</v>
      </c>
      <c r="E20" s="42" t="s">
        <v>153</v>
      </c>
      <c r="F20" s="42" t="s">
        <v>154</v>
      </c>
      <c r="G20" s="53" t="s">
        <v>154</v>
      </c>
    </row>
    <row r="21" spans="1:7" ht="15.75" thickBot="1" x14ac:dyDescent="0.3">
      <c r="A21" s="56" t="s">
        <v>159</v>
      </c>
      <c r="B21" s="57">
        <v>5</v>
      </c>
      <c r="C21" s="58" t="s">
        <v>153</v>
      </c>
      <c r="D21" s="58" t="s">
        <v>153</v>
      </c>
      <c r="E21" s="58" t="s">
        <v>154</v>
      </c>
      <c r="F21" s="58" t="s">
        <v>154</v>
      </c>
      <c r="G21" s="59" t="s">
        <v>154</v>
      </c>
    </row>
    <row r="24" spans="1:7" ht="15.75" thickBot="1" x14ac:dyDescent="0.3"/>
    <row r="25" spans="1:7" x14ac:dyDescent="0.25">
      <c r="A25" s="311" t="s">
        <v>144</v>
      </c>
      <c r="B25" s="312"/>
      <c r="C25" s="309" t="s">
        <v>143</v>
      </c>
      <c r="D25" s="309"/>
      <c r="E25" s="309"/>
      <c r="F25" s="309"/>
      <c r="G25" s="310"/>
    </row>
    <row r="26" spans="1:7" x14ac:dyDescent="0.25">
      <c r="A26" s="313"/>
      <c r="B26" s="314"/>
      <c r="C26" s="51" t="s">
        <v>146</v>
      </c>
      <c r="D26" s="51" t="s">
        <v>147</v>
      </c>
      <c r="E26" s="51" t="s">
        <v>148</v>
      </c>
      <c r="F26" s="51" t="s">
        <v>149</v>
      </c>
      <c r="G26" s="52" t="s">
        <v>150</v>
      </c>
    </row>
    <row r="27" spans="1:7" ht="30" x14ac:dyDescent="0.25">
      <c r="A27" s="55" t="s">
        <v>155</v>
      </c>
      <c r="B27" s="43">
        <v>1</v>
      </c>
      <c r="C27" s="41" t="s">
        <v>160</v>
      </c>
      <c r="D27" s="41" t="s">
        <v>160</v>
      </c>
      <c r="E27" s="44" t="s">
        <v>161</v>
      </c>
      <c r="F27" s="45" t="s">
        <v>162</v>
      </c>
      <c r="G27" s="60" t="s">
        <v>162</v>
      </c>
    </row>
    <row r="28" spans="1:7" ht="30" x14ac:dyDescent="0.25">
      <c r="A28" s="55" t="s">
        <v>156</v>
      </c>
      <c r="B28" s="43">
        <v>2</v>
      </c>
      <c r="C28" s="41" t="s">
        <v>160</v>
      </c>
      <c r="D28" s="41" t="s">
        <v>160</v>
      </c>
      <c r="E28" s="44" t="s">
        <v>161</v>
      </c>
      <c r="F28" s="45" t="s">
        <v>162</v>
      </c>
      <c r="G28" s="60" t="s">
        <v>163</v>
      </c>
    </row>
    <row r="29" spans="1:7" ht="30" x14ac:dyDescent="0.25">
      <c r="A29" s="55" t="s">
        <v>157</v>
      </c>
      <c r="B29" s="43">
        <v>3</v>
      </c>
      <c r="C29" s="41" t="s">
        <v>160</v>
      </c>
      <c r="D29" s="44" t="s">
        <v>161</v>
      </c>
      <c r="E29" s="45" t="s">
        <v>162</v>
      </c>
      <c r="F29" s="45" t="s">
        <v>163</v>
      </c>
      <c r="G29" s="60" t="s">
        <v>163</v>
      </c>
    </row>
    <row r="30" spans="1:7" ht="30" x14ac:dyDescent="0.25">
      <c r="A30" s="55" t="s">
        <v>158</v>
      </c>
      <c r="B30" s="43">
        <v>4</v>
      </c>
      <c r="C30" s="44" t="s">
        <v>161</v>
      </c>
      <c r="D30" s="45" t="s">
        <v>162</v>
      </c>
      <c r="E30" s="45" t="s">
        <v>162</v>
      </c>
      <c r="F30" s="45" t="s">
        <v>163</v>
      </c>
      <c r="G30" s="60" t="s">
        <v>163</v>
      </c>
    </row>
    <row r="31" spans="1:7" ht="45.75" thickBot="1" x14ac:dyDescent="0.3">
      <c r="A31" s="56" t="s">
        <v>159</v>
      </c>
      <c r="B31" s="57">
        <v>5</v>
      </c>
      <c r="C31" s="61" t="s">
        <v>162</v>
      </c>
      <c r="D31" s="61" t="s">
        <v>162</v>
      </c>
      <c r="E31" s="61" t="s">
        <v>163</v>
      </c>
      <c r="F31" s="61" t="s">
        <v>163</v>
      </c>
      <c r="G31" s="62" t="s">
        <v>163</v>
      </c>
    </row>
    <row r="33" spans="1:5" hidden="1" x14ac:dyDescent="0.25"/>
    <row r="34" spans="1:5" hidden="1" x14ac:dyDescent="0.25"/>
    <row r="35" spans="1:5" hidden="1" x14ac:dyDescent="0.25"/>
    <row r="36" spans="1:5" hidden="1" x14ac:dyDescent="0.25"/>
    <row r="37" spans="1:5" ht="15.75" hidden="1" thickBot="1" x14ac:dyDescent="0.3"/>
    <row r="38" spans="1:5" ht="15" hidden="1" customHeight="1" x14ac:dyDescent="0.25">
      <c r="A38" s="323" t="s">
        <v>174</v>
      </c>
      <c r="B38" s="324"/>
      <c r="C38" s="324"/>
      <c r="D38" s="324"/>
      <c r="E38" s="325"/>
    </row>
    <row r="39" spans="1:5" ht="15.75" hidden="1" customHeight="1" thickBot="1" x14ac:dyDescent="0.3">
      <c r="A39" s="326"/>
      <c r="B39" s="327"/>
      <c r="C39" s="327"/>
      <c r="D39" s="327"/>
      <c r="E39" s="328"/>
    </row>
    <row r="40" spans="1:5" ht="15.75" hidden="1" thickBot="1" x14ac:dyDescent="0.3">
      <c r="A40" s="72"/>
      <c r="B40" s="73"/>
      <c r="C40" s="70"/>
      <c r="D40" s="70"/>
      <c r="E40" s="71"/>
    </row>
    <row r="41" spans="1:5" hidden="1" x14ac:dyDescent="0.25">
      <c r="A41" s="329" t="s">
        <v>170</v>
      </c>
      <c r="B41" s="330"/>
      <c r="C41" s="333" t="s">
        <v>143</v>
      </c>
      <c r="D41" s="333"/>
      <c r="E41" s="334"/>
    </row>
    <row r="42" spans="1:5" hidden="1" x14ac:dyDescent="0.25">
      <c r="A42" s="331"/>
      <c r="B42" s="332"/>
      <c r="C42" s="80" t="s">
        <v>171</v>
      </c>
      <c r="D42" s="80" t="s">
        <v>172</v>
      </c>
      <c r="E42" s="81" t="s">
        <v>173</v>
      </c>
    </row>
    <row r="43" spans="1:5" ht="15" hidden="1" customHeight="1" x14ac:dyDescent="0.25">
      <c r="A43" s="82" t="s">
        <v>203</v>
      </c>
      <c r="B43" s="83">
        <v>3</v>
      </c>
      <c r="C43" s="84" t="s">
        <v>204</v>
      </c>
      <c r="D43" s="44" t="s">
        <v>206</v>
      </c>
      <c r="E43" s="60" t="s">
        <v>206</v>
      </c>
    </row>
    <row r="44" spans="1:5" hidden="1" x14ac:dyDescent="0.25">
      <c r="A44" s="85" t="s">
        <v>168</v>
      </c>
      <c r="B44" s="86">
        <v>2</v>
      </c>
      <c r="C44" s="84" t="s">
        <v>205</v>
      </c>
      <c r="D44" s="44" t="s">
        <v>204</v>
      </c>
      <c r="E44" s="87" t="s">
        <v>204</v>
      </c>
    </row>
    <row r="45" spans="1:5" ht="15.75" hidden="1" thickBot="1" x14ac:dyDescent="0.3">
      <c r="A45" s="88" t="s">
        <v>169</v>
      </c>
      <c r="B45" s="89">
        <v>1</v>
      </c>
      <c r="C45" s="90" t="s">
        <v>205</v>
      </c>
      <c r="D45" s="91" t="s">
        <v>205</v>
      </c>
      <c r="E45" s="92" t="s">
        <v>204</v>
      </c>
    </row>
    <row r="46" spans="1:5" hidden="1" x14ac:dyDescent="0.25">
      <c r="A46" s="69"/>
      <c r="B46" s="70"/>
      <c r="C46" s="70"/>
      <c r="D46" s="70"/>
      <c r="E46" s="71"/>
    </row>
    <row r="47" spans="1:5" ht="15.75" hidden="1" thickBot="1" x14ac:dyDescent="0.3">
      <c r="A47" s="69"/>
      <c r="B47" s="70"/>
      <c r="C47" s="70"/>
      <c r="D47" s="70"/>
      <c r="E47" s="71"/>
    </row>
    <row r="48" spans="1:5" hidden="1" x14ac:dyDescent="0.25">
      <c r="A48" s="311" t="s">
        <v>170</v>
      </c>
      <c r="B48" s="312"/>
      <c r="C48" s="321" t="s">
        <v>143</v>
      </c>
      <c r="D48" s="321"/>
      <c r="E48" s="322"/>
    </row>
    <row r="49" spans="1:9" hidden="1" x14ac:dyDescent="0.25">
      <c r="A49" s="319"/>
      <c r="B49" s="320"/>
      <c r="C49" s="51" t="s">
        <v>171</v>
      </c>
      <c r="D49" s="51" t="s">
        <v>172</v>
      </c>
      <c r="E49" s="52" t="s">
        <v>173</v>
      </c>
    </row>
    <row r="50" spans="1:9" hidden="1" x14ac:dyDescent="0.25">
      <c r="A50" s="65" t="s">
        <v>203</v>
      </c>
      <c r="B50" s="63">
        <v>3</v>
      </c>
      <c r="C50" s="42" t="s">
        <v>208</v>
      </c>
      <c r="D50" s="42" t="s">
        <v>194</v>
      </c>
      <c r="E50" s="53" t="s">
        <v>194</v>
      </c>
    </row>
    <row r="51" spans="1:9" hidden="1" x14ac:dyDescent="0.25">
      <c r="A51" s="66" t="s">
        <v>168</v>
      </c>
      <c r="B51" s="64">
        <v>2</v>
      </c>
      <c r="C51" s="41" t="s">
        <v>208</v>
      </c>
      <c r="D51" s="42" t="s">
        <v>208</v>
      </c>
      <c r="E51" s="53" t="s">
        <v>208</v>
      </c>
    </row>
    <row r="52" spans="1:9" ht="15.75" hidden="1" thickBot="1" x14ac:dyDescent="0.3">
      <c r="A52" s="67" t="s">
        <v>169</v>
      </c>
      <c r="B52" s="68">
        <v>1</v>
      </c>
      <c r="C52" s="54" t="s">
        <v>207</v>
      </c>
      <c r="D52" s="54" t="s">
        <v>190</v>
      </c>
      <c r="E52" s="59" t="s">
        <v>208</v>
      </c>
    </row>
    <row r="53" spans="1:9" hidden="1" x14ac:dyDescent="0.25"/>
    <row r="54" spans="1:9" hidden="1" x14ac:dyDescent="0.25"/>
    <row r="56" spans="1:9" ht="21" x14ac:dyDescent="0.35">
      <c r="A56" s="340" t="s">
        <v>26</v>
      </c>
      <c r="B56" s="340"/>
      <c r="C56" s="339" t="s">
        <v>27</v>
      </c>
      <c r="D56" s="339"/>
      <c r="E56" s="339"/>
      <c r="F56" s="339"/>
      <c r="G56" s="339"/>
    </row>
    <row r="57" spans="1:9" ht="42.6" customHeight="1" x14ac:dyDescent="0.25">
      <c r="A57" s="340"/>
      <c r="B57" s="340"/>
      <c r="C57" s="112" t="s">
        <v>238</v>
      </c>
      <c r="D57" s="112" t="s">
        <v>253</v>
      </c>
      <c r="E57" s="112" t="s">
        <v>254</v>
      </c>
      <c r="F57" s="112" t="s">
        <v>255</v>
      </c>
      <c r="G57" s="112" t="s">
        <v>256</v>
      </c>
    </row>
    <row r="58" spans="1:9" s="111" customFormat="1" ht="18.600000000000001" customHeight="1" x14ac:dyDescent="0.3">
      <c r="A58" s="341"/>
      <c r="B58" s="341"/>
      <c r="C58" s="112">
        <v>1</v>
      </c>
      <c r="D58" s="112">
        <v>2</v>
      </c>
      <c r="E58" s="112">
        <v>3</v>
      </c>
      <c r="F58" s="112">
        <v>4</v>
      </c>
      <c r="G58" s="112">
        <v>5</v>
      </c>
    </row>
    <row r="59" spans="1:9" s="105" customFormat="1" ht="40.9" customHeight="1" x14ac:dyDescent="0.25">
      <c r="A59" s="335" t="s">
        <v>252</v>
      </c>
      <c r="B59" s="337">
        <v>1</v>
      </c>
      <c r="C59" s="106" t="s">
        <v>229</v>
      </c>
      <c r="D59" s="106" t="s">
        <v>230</v>
      </c>
      <c r="E59" s="107" t="s">
        <v>234</v>
      </c>
      <c r="F59" s="108" t="s">
        <v>244</v>
      </c>
      <c r="G59" s="108" t="s">
        <v>239</v>
      </c>
      <c r="H59" s="109"/>
      <c r="I59" s="109"/>
    </row>
    <row r="60" spans="1:9" ht="40.9" customHeight="1" x14ac:dyDescent="0.25">
      <c r="A60" s="336"/>
      <c r="B60" s="338"/>
      <c r="C60" s="101" t="s">
        <v>43</v>
      </c>
      <c r="D60" s="101" t="s">
        <v>43</v>
      </c>
      <c r="E60" s="102" t="s">
        <v>233</v>
      </c>
      <c r="F60" s="103" t="s">
        <v>237</v>
      </c>
      <c r="G60" s="103" t="s">
        <v>237</v>
      </c>
      <c r="H60" s="100"/>
      <c r="I60" s="100"/>
    </row>
    <row r="61" spans="1:9" s="105" customFormat="1" ht="40.9" customHeight="1" x14ac:dyDescent="0.25">
      <c r="A61" s="335" t="s">
        <v>156</v>
      </c>
      <c r="B61" s="337">
        <v>2</v>
      </c>
      <c r="C61" s="106" t="s">
        <v>230</v>
      </c>
      <c r="D61" s="106" t="s">
        <v>231</v>
      </c>
      <c r="E61" s="107" t="s">
        <v>235</v>
      </c>
      <c r="F61" s="108" t="s">
        <v>241</v>
      </c>
      <c r="G61" s="110" t="s">
        <v>250</v>
      </c>
      <c r="H61" s="109"/>
      <c r="I61" s="109"/>
    </row>
    <row r="62" spans="1:9" ht="40.9" customHeight="1" x14ac:dyDescent="0.25">
      <c r="A62" s="336"/>
      <c r="B62" s="338"/>
      <c r="C62" s="101" t="s">
        <v>43</v>
      </c>
      <c r="D62" s="101" t="s">
        <v>43</v>
      </c>
      <c r="E62" s="102" t="s">
        <v>233</v>
      </c>
      <c r="F62" s="103" t="s">
        <v>237</v>
      </c>
      <c r="G62" s="104" t="s">
        <v>246</v>
      </c>
      <c r="H62" s="100"/>
      <c r="I62" s="100"/>
    </row>
    <row r="63" spans="1:9" s="105" customFormat="1" ht="40.9" customHeight="1" x14ac:dyDescent="0.25">
      <c r="A63" s="335" t="s">
        <v>157</v>
      </c>
      <c r="B63" s="337">
        <v>3</v>
      </c>
      <c r="C63" s="106" t="s">
        <v>232</v>
      </c>
      <c r="D63" s="107" t="s">
        <v>235</v>
      </c>
      <c r="E63" s="108" t="s">
        <v>243</v>
      </c>
      <c r="F63" s="110" t="s">
        <v>249</v>
      </c>
      <c r="G63" s="110" t="s">
        <v>245</v>
      </c>
      <c r="H63" s="109"/>
      <c r="I63" s="109"/>
    </row>
    <row r="64" spans="1:9" ht="40.9" customHeight="1" x14ac:dyDescent="0.25">
      <c r="A64" s="336"/>
      <c r="B64" s="338"/>
      <c r="C64" s="101" t="s">
        <v>43</v>
      </c>
      <c r="D64" s="102" t="s">
        <v>233</v>
      </c>
      <c r="E64" s="103" t="s">
        <v>237</v>
      </c>
      <c r="F64" s="104" t="s">
        <v>246</v>
      </c>
      <c r="G64" s="104" t="s">
        <v>246</v>
      </c>
      <c r="H64" s="100"/>
      <c r="I64" s="100"/>
    </row>
    <row r="65" spans="1:9" s="105" customFormat="1" ht="40.9" customHeight="1" x14ac:dyDescent="0.25">
      <c r="A65" s="335" t="s">
        <v>158</v>
      </c>
      <c r="B65" s="337">
        <v>4</v>
      </c>
      <c r="C65" s="107" t="s">
        <v>236</v>
      </c>
      <c r="D65" s="108" t="s">
        <v>241</v>
      </c>
      <c r="E65" s="108" t="s">
        <v>242</v>
      </c>
      <c r="F65" s="110" t="s">
        <v>248</v>
      </c>
      <c r="G65" s="110" t="s">
        <v>247</v>
      </c>
      <c r="H65" s="109"/>
      <c r="I65" s="109"/>
    </row>
    <row r="66" spans="1:9" ht="40.9" customHeight="1" x14ac:dyDescent="0.25">
      <c r="A66" s="336"/>
      <c r="B66" s="338"/>
      <c r="C66" s="102" t="s">
        <v>233</v>
      </c>
      <c r="D66" s="103" t="s">
        <v>237</v>
      </c>
      <c r="E66" s="103" t="s">
        <v>237</v>
      </c>
      <c r="F66" s="104" t="s">
        <v>246</v>
      </c>
      <c r="G66" s="104" t="s">
        <v>246</v>
      </c>
      <c r="H66" s="100"/>
      <c r="I66" s="100"/>
    </row>
    <row r="67" spans="1:9" s="105" customFormat="1" ht="40.9" customHeight="1" x14ac:dyDescent="0.25">
      <c r="A67" s="335" t="s">
        <v>159</v>
      </c>
      <c r="B67" s="337">
        <v>5</v>
      </c>
      <c r="C67" s="108" t="s">
        <v>239</v>
      </c>
      <c r="D67" s="108" t="s">
        <v>240</v>
      </c>
      <c r="E67" s="110" t="s">
        <v>245</v>
      </c>
      <c r="F67" s="110" t="s">
        <v>247</v>
      </c>
      <c r="G67" s="110" t="s">
        <v>251</v>
      </c>
      <c r="H67" s="109"/>
      <c r="I67" s="109"/>
    </row>
    <row r="68" spans="1:9" ht="40.9" customHeight="1" x14ac:dyDescent="0.25">
      <c r="A68" s="336"/>
      <c r="B68" s="338"/>
      <c r="C68" s="103" t="s">
        <v>237</v>
      </c>
      <c r="D68" s="103" t="s">
        <v>237</v>
      </c>
      <c r="E68" s="104" t="s">
        <v>246</v>
      </c>
      <c r="F68" s="104" t="s">
        <v>246</v>
      </c>
      <c r="G68" s="104" t="s">
        <v>246</v>
      </c>
      <c r="H68" s="100"/>
      <c r="I68" s="100"/>
    </row>
  </sheetData>
  <mergeCells count="25">
    <mergeCell ref="A65:A66"/>
    <mergeCell ref="B65:B66"/>
    <mergeCell ref="A67:A68"/>
    <mergeCell ref="B67:B68"/>
    <mergeCell ref="C56:G56"/>
    <mergeCell ref="A56:B58"/>
    <mergeCell ref="A59:A60"/>
    <mergeCell ref="B59:B60"/>
    <mergeCell ref="A61:A62"/>
    <mergeCell ref="B61:B62"/>
    <mergeCell ref="A63:A64"/>
    <mergeCell ref="B63:B64"/>
    <mergeCell ref="A48:B49"/>
    <mergeCell ref="C48:E48"/>
    <mergeCell ref="A38:E39"/>
    <mergeCell ref="A41:B42"/>
    <mergeCell ref="C41:E41"/>
    <mergeCell ref="C3:E3"/>
    <mergeCell ref="H3:I3"/>
    <mergeCell ref="C15:G15"/>
    <mergeCell ref="A15:B16"/>
    <mergeCell ref="A25:B26"/>
    <mergeCell ref="C25:G25"/>
    <mergeCell ref="C10:C11"/>
    <mergeCell ref="E10:E11"/>
  </mergeCells>
  <pageMargins left="0.7" right="0.7" top="0.75" bottom="0.75" header="0.3" footer="0.3"/>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
  <sheetViews>
    <sheetView topLeftCell="C1" workbookViewId="0">
      <selection activeCell="F26" sqref="F26"/>
    </sheetView>
  </sheetViews>
  <sheetFormatPr baseColWidth="10"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K49"/>
  <sheetViews>
    <sheetView topLeftCell="A36" zoomScale="115" zoomScaleNormal="115" workbookViewId="0">
      <selection activeCell="H48" sqref="H48"/>
    </sheetView>
  </sheetViews>
  <sheetFormatPr baseColWidth="10" defaultRowHeight="15" x14ac:dyDescent="0.25"/>
  <cols>
    <col min="1" max="1" width="3.7109375" customWidth="1"/>
    <col min="2" max="2" width="19.7109375" customWidth="1"/>
    <col min="3" max="3" width="17" customWidth="1"/>
    <col min="4" max="4" width="31.85546875" customWidth="1"/>
    <col min="5" max="5" width="51.5703125" customWidth="1"/>
    <col min="6" max="6" width="32.5703125" customWidth="1"/>
    <col min="7" max="7" width="29.28515625" customWidth="1"/>
    <col min="8" max="8" width="30.42578125" customWidth="1"/>
    <col min="9" max="9" width="20.5703125" customWidth="1"/>
    <col min="10" max="10" width="47.42578125" customWidth="1"/>
  </cols>
  <sheetData>
    <row r="1" spans="2:10" ht="21" x14ac:dyDescent="0.35">
      <c r="B1" s="342" t="s">
        <v>333</v>
      </c>
      <c r="C1" s="342"/>
      <c r="D1" s="342"/>
      <c r="E1" s="342"/>
      <c r="F1" s="154"/>
    </row>
    <row r="3" spans="2:10" ht="21.75" customHeight="1" x14ac:dyDescent="0.25"/>
    <row r="4" spans="2:10" ht="19.5" customHeight="1" x14ac:dyDescent="0.25">
      <c r="C4" s="155" t="s">
        <v>334</v>
      </c>
    </row>
    <row r="5" spans="2:10" ht="39.950000000000003" customHeight="1" thickBot="1" x14ac:dyDescent="0.3">
      <c r="B5" s="343" t="s">
        <v>144</v>
      </c>
      <c r="C5" s="156">
        <v>5</v>
      </c>
      <c r="D5" s="157" t="s">
        <v>335</v>
      </c>
      <c r="E5" s="157" t="s">
        <v>336</v>
      </c>
      <c r="F5" s="158" t="s">
        <v>337</v>
      </c>
    </row>
    <row r="6" spans="2:10" ht="39.950000000000003" customHeight="1" x14ac:dyDescent="0.25">
      <c r="B6" s="343"/>
      <c r="C6" s="156">
        <v>4</v>
      </c>
      <c r="D6" s="157" t="s">
        <v>338</v>
      </c>
      <c r="E6" s="157" t="s">
        <v>339</v>
      </c>
      <c r="F6" s="159"/>
      <c r="I6" s="55" t="s">
        <v>155</v>
      </c>
    </row>
    <row r="7" spans="2:10" ht="39.950000000000003" customHeight="1" x14ac:dyDescent="0.25">
      <c r="B7" s="343"/>
      <c r="C7" s="156">
        <v>3</v>
      </c>
      <c r="D7" s="157" t="s">
        <v>254</v>
      </c>
      <c r="E7" s="157" t="s">
        <v>340</v>
      </c>
      <c r="F7" s="159"/>
      <c r="I7" s="55" t="s">
        <v>156</v>
      </c>
    </row>
    <row r="8" spans="2:10" ht="39.950000000000003" customHeight="1" thickBot="1" x14ac:dyDescent="0.3">
      <c r="B8" s="343"/>
      <c r="C8" s="156">
        <v>2</v>
      </c>
      <c r="D8" s="160" t="s">
        <v>341</v>
      </c>
      <c r="E8" s="161" t="s">
        <v>342</v>
      </c>
      <c r="F8" s="162" t="s">
        <v>343</v>
      </c>
      <c r="I8" s="55" t="s">
        <v>157</v>
      </c>
    </row>
    <row r="9" spans="2:10" ht="39.950000000000003" customHeight="1" x14ac:dyDescent="0.25">
      <c r="B9" s="343"/>
      <c r="C9" s="156">
        <v>1</v>
      </c>
      <c r="D9" s="157" t="s">
        <v>344</v>
      </c>
      <c r="E9" s="157" t="s">
        <v>345</v>
      </c>
      <c r="F9" s="163" t="s">
        <v>346</v>
      </c>
      <c r="I9" s="55" t="s">
        <v>158</v>
      </c>
    </row>
    <row r="10" spans="2:10" ht="15.75" thickBot="1" x14ac:dyDescent="0.3">
      <c r="I10" s="56" t="s">
        <v>159</v>
      </c>
    </row>
    <row r="11" spans="2:10" ht="85.5" customHeight="1" thickBot="1" x14ac:dyDescent="0.3">
      <c r="B11" s="343" t="s">
        <v>347</v>
      </c>
      <c r="C11" s="156">
        <v>5</v>
      </c>
      <c r="D11" s="157" t="s">
        <v>348</v>
      </c>
      <c r="E11" s="164" t="s">
        <v>349</v>
      </c>
      <c r="F11" s="121" t="s">
        <v>350</v>
      </c>
    </row>
    <row r="12" spans="2:10" ht="85.5" customHeight="1" thickTop="1" thickBot="1" x14ac:dyDescent="0.3">
      <c r="B12" s="343"/>
      <c r="C12" s="156">
        <v>4</v>
      </c>
      <c r="D12" s="157" t="s">
        <v>255</v>
      </c>
      <c r="E12" s="164" t="s">
        <v>351</v>
      </c>
      <c r="F12" s="167"/>
      <c r="I12" s="165"/>
      <c r="J12" s="166"/>
    </row>
    <row r="13" spans="2:10" ht="85.5" customHeight="1" thickBot="1" x14ac:dyDescent="0.3">
      <c r="B13" s="343"/>
      <c r="C13" s="156">
        <v>3</v>
      </c>
      <c r="D13" s="157" t="s">
        <v>352</v>
      </c>
      <c r="E13" s="164" t="s">
        <v>353</v>
      </c>
      <c r="F13" s="167" t="s">
        <v>337</v>
      </c>
      <c r="I13" s="115"/>
      <c r="J13" s="116"/>
    </row>
    <row r="14" spans="2:10" ht="66" customHeight="1" thickBot="1" x14ac:dyDescent="0.3">
      <c r="B14" s="343"/>
      <c r="C14" s="156">
        <v>2</v>
      </c>
      <c r="D14" s="157" t="s">
        <v>253</v>
      </c>
      <c r="E14" s="164" t="s">
        <v>354</v>
      </c>
      <c r="F14" s="168" t="s">
        <v>343</v>
      </c>
      <c r="I14" s="115"/>
      <c r="J14" s="116"/>
    </row>
    <row r="15" spans="2:10" ht="75.75" customHeight="1" thickBot="1" x14ac:dyDescent="0.3">
      <c r="B15" s="343"/>
      <c r="C15" s="156">
        <v>1</v>
      </c>
      <c r="D15" s="157" t="s">
        <v>238</v>
      </c>
      <c r="E15" s="164" t="s">
        <v>355</v>
      </c>
      <c r="F15" s="169" t="s">
        <v>346</v>
      </c>
      <c r="I15" s="115"/>
      <c r="J15" s="116"/>
    </row>
    <row r="16" spans="2:10" ht="96" customHeight="1" thickBot="1" x14ac:dyDescent="0.3">
      <c r="I16" s="115"/>
      <c r="J16" s="116"/>
    </row>
    <row r="17" spans="2:10" ht="12.75" customHeight="1" x14ac:dyDescent="0.25">
      <c r="B17" s="346" t="s">
        <v>174</v>
      </c>
      <c r="C17" s="347"/>
      <c r="D17" s="347"/>
      <c r="E17" s="347"/>
      <c r="F17" s="347"/>
      <c r="G17" s="347"/>
      <c r="H17" s="347"/>
      <c r="I17" s="117"/>
      <c r="J17" s="118"/>
    </row>
    <row r="18" spans="2:10" ht="16.5" customHeight="1" thickBot="1" x14ac:dyDescent="0.3">
      <c r="B18" s="326"/>
      <c r="C18" s="327"/>
      <c r="D18" s="327"/>
      <c r="E18" s="327"/>
      <c r="F18" s="327"/>
      <c r="G18" s="327"/>
      <c r="H18" s="327"/>
      <c r="I18" s="117"/>
      <c r="J18" s="118"/>
    </row>
    <row r="19" spans="2:10" s="25" customFormat="1" x14ac:dyDescent="0.25">
      <c r="B19" s="311" t="s">
        <v>144</v>
      </c>
      <c r="C19" s="312"/>
      <c r="D19" s="309" t="s">
        <v>143</v>
      </c>
      <c r="E19" s="309"/>
      <c r="F19" s="309"/>
      <c r="G19" s="309"/>
      <c r="H19" s="310"/>
    </row>
    <row r="20" spans="2:10" s="25" customFormat="1" x14ac:dyDescent="0.25">
      <c r="B20" s="313"/>
      <c r="C20" s="314"/>
      <c r="D20" s="120" t="s">
        <v>146</v>
      </c>
      <c r="E20" s="120" t="s">
        <v>147</v>
      </c>
      <c r="F20" s="120" t="s">
        <v>148</v>
      </c>
      <c r="G20" s="120" t="s">
        <v>149</v>
      </c>
      <c r="H20" s="120" t="s">
        <v>258</v>
      </c>
    </row>
    <row r="21" spans="2:10" s="25" customFormat="1" x14ac:dyDescent="0.25">
      <c r="B21" s="119" t="s">
        <v>155</v>
      </c>
      <c r="C21" s="170">
        <v>1</v>
      </c>
      <c r="D21" s="41" t="s">
        <v>205</v>
      </c>
      <c r="E21" s="41" t="s">
        <v>205</v>
      </c>
      <c r="F21" s="41" t="s">
        <v>204</v>
      </c>
      <c r="G21" s="41" t="s">
        <v>206</v>
      </c>
      <c r="H21" s="42" t="s">
        <v>153</v>
      </c>
    </row>
    <row r="22" spans="2:10" s="25" customFormat="1" x14ac:dyDescent="0.25">
      <c r="B22" s="119" t="s">
        <v>156</v>
      </c>
      <c r="C22" s="170">
        <v>2</v>
      </c>
      <c r="D22" s="41" t="s">
        <v>205</v>
      </c>
      <c r="E22" s="41" t="s">
        <v>205</v>
      </c>
      <c r="F22" s="41" t="s">
        <v>204</v>
      </c>
      <c r="G22" s="41" t="s">
        <v>206</v>
      </c>
      <c r="H22" s="42" t="s">
        <v>259</v>
      </c>
    </row>
    <row r="23" spans="2:10" s="25" customFormat="1" x14ac:dyDescent="0.25">
      <c r="B23" s="119" t="s">
        <v>157</v>
      </c>
      <c r="C23" s="170">
        <v>3</v>
      </c>
      <c r="D23" s="41" t="s">
        <v>205</v>
      </c>
      <c r="E23" s="41" t="s">
        <v>204</v>
      </c>
      <c r="F23" s="41" t="s">
        <v>206</v>
      </c>
      <c r="G23" s="42" t="s">
        <v>259</v>
      </c>
      <c r="H23" s="42" t="s">
        <v>259</v>
      </c>
    </row>
    <row r="24" spans="2:10" s="25" customFormat="1" x14ac:dyDescent="0.25">
      <c r="B24" s="119" t="s">
        <v>158</v>
      </c>
      <c r="C24" s="170">
        <v>4</v>
      </c>
      <c r="D24" s="41" t="s">
        <v>204</v>
      </c>
      <c r="E24" s="41" t="s">
        <v>206</v>
      </c>
      <c r="F24" s="41" t="s">
        <v>206</v>
      </c>
      <c r="G24" s="42" t="s">
        <v>259</v>
      </c>
      <c r="H24" s="42" t="s">
        <v>259</v>
      </c>
    </row>
    <row r="25" spans="2:10" s="25" customFormat="1" x14ac:dyDescent="0.25">
      <c r="B25" s="119" t="s">
        <v>159</v>
      </c>
      <c r="C25" s="170">
        <v>5</v>
      </c>
      <c r="D25" s="41" t="s">
        <v>206</v>
      </c>
      <c r="E25" s="41" t="s">
        <v>206</v>
      </c>
      <c r="F25" s="42" t="s">
        <v>259</v>
      </c>
      <c r="G25" s="42" t="s">
        <v>259</v>
      </c>
      <c r="H25" s="42" t="s">
        <v>259</v>
      </c>
    </row>
    <row r="28" spans="2:10" x14ac:dyDescent="0.25">
      <c r="B28" s="344" t="s">
        <v>144</v>
      </c>
      <c r="C28" s="344"/>
      <c r="D28" s="345" t="s">
        <v>143</v>
      </c>
      <c r="E28" s="345"/>
      <c r="F28" s="345"/>
      <c r="G28" s="345"/>
      <c r="H28" s="345"/>
    </row>
    <row r="29" spans="2:10" x14ac:dyDescent="0.25">
      <c r="B29" s="344"/>
      <c r="C29" s="344"/>
      <c r="D29" s="120" t="s">
        <v>146</v>
      </c>
      <c r="E29" s="120" t="s">
        <v>147</v>
      </c>
      <c r="F29" s="120" t="s">
        <v>148</v>
      </c>
      <c r="G29" s="120" t="s">
        <v>149</v>
      </c>
      <c r="H29" s="120" t="s">
        <v>150</v>
      </c>
    </row>
    <row r="30" spans="2:10" ht="90" x14ac:dyDescent="0.25">
      <c r="B30" s="125" t="s">
        <v>155</v>
      </c>
      <c r="C30" s="125">
        <v>1</v>
      </c>
      <c r="D30" s="126" t="s">
        <v>262</v>
      </c>
      <c r="E30" s="126" t="s">
        <v>262</v>
      </c>
      <c r="F30" s="122" t="s">
        <v>191</v>
      </c>
      <c r="G30" s="127" t="s">
        <v>193</v>
      </c>
      <c r="H30" s="127" t="s">
        <v>193</v>
      </c>
    </row>
    <row r="31" spans="2:10" ht="45" x14ac:dyDescent="0.25">
      <c r="B31" s="124" t="s">
        <v>156</v>
      </c>
      <c r="C31" s="124">
        <v>2</v>
      </c>
      <c r="D31" s="123" t="s">
        <v>261</v>
      </c>
      <c r="E31" s="123" t="s">
        <v>262</v>
      </c>
      <c r="F31" s="44" t="s">
        <v>191</v>
      </c>
      <c r="G31" s="94" t="s">
        <v>193</v>
      </c>
      <c r="H31" s="121" t="s">
        <v>260</v>
      </c>
    </row>
    <row r="32" spans="2:10" ht="45.75" thickBot="1" x14ac:dyDescent="0.3">
      <c r="B32" s="124" t="s">
        <v>157</v>
      </c>
      <c r="C32" s="124">
        <v>3</v>
      </c>
      <c r="D32" s="123" t="s">
        <v>261</v>
      </c>
      <c r="E32" s="93" t="s">
        <v>191</v>
      </c>
      <c r="F32" s="94" t="s">
        <v>193</v>
      </c>
      <c r="G32" s="121" t="s">
        <v>260</v>
      </c>
      <c r="H32" s="121" t="s">
        <v>260</v>
      </c>
    </row>
    <row r="33" spans="2:11" ht="45.75" thickBot="1" x14ac:dyDescent="0.3">
      <c r="B33" s="124" t="s">
        <v>158</v>
      </c>
      <c r="C33" s="124">
        <v>4</v>
      </c>
      <c r="D33" s="93" t="s">
        <v>191</v>
      </c>
      <c r="E33" s="94" t="s">
        <v>193</v>
      </c>
      <c r="F33" s="94" t="s">
        <v>193</v>
      </c>
      <c r="G33" s="121" t="s">
        <v>260</v>
      </c>
      <c r="H33" s="121" t="s">
        <v>260</v>
      </c>
      <c r="J33" s="78" t="s">
        <v>189</v>
      </c>
    </row>
    <row r="34" spans="2:11" ht="30" x14ac:dyDescent="0.25">
      <c r="B34" s="124" t="s">
        <v>159</v>
      </c>
      <c r="C34" s="124">
        <v>5</v>
      </c>
      <c r="D34" s="94" t="s">
        <v>193</v>
      </c>
      <c r="E34" s="94" t="s">
        <v>193</v>
      </c>
      <c r="F34" s="121" t="s">
        <v>260</v>
      </c>
      <c r="G34" s="121" t="s">
        <v>260</v>
      </c>
      <c r="H34" s="121" t="s">
        <v>260</v>
      </c>
      <c r="J34" s="79" t="s">
        <v>190</v>
      </c>
      <c r="K34" t="s">
        <v>261</v>
      </c>
    </row>
    <row r="37" spans="2:11" ht="21" x14ac:dyDescent="0.35">
      <c r="B37" s="340" t="s">
        <v>26</v>
      </c>
      <c r="C37" s="340"/>
      <c r="D37" s="339" t="s">
        <v>27</v>
      </c>
      <c r="E37" s="339"/>
      <c r="F37" s="339"/>
      <c r="G37" s="339"/>
      <c r="H37" s="339"/>
    </row>
    <row r="38" spans="2:11" ht="18.75" x14ac:dyDescent="0.25">
      <c r="B38" s="340"/>
      <c r="C38" s="340"/>
      <c r="D38" s="112" t="s">
        <v>238</v>
      </c>
      <c r="E38" s="112" t="s">
        <v>253</v>
      </c>
      <c r="F38" s="112" t="s">
        <v>254</v>
      </c>
      <c r="G38" s="112" t="s">
        <v>255</v>
      </c>
      <c r="H38" s="112" t="s">
        <v>256</v>
      </c>
    </row>
    <row r="39" spans="2:11" ht="18.75" x14ac:dyDescent="0.25">
      <c r="B39" s="341"/>
      <c r="C39" s="341"/>
      <c r="D39" s="112">
        <v>1</v>
      </c>
      <c r="E39" s="112">
        <v>2</v>
      </c>
      <c r="F39" s="112">
        <v>3</v>
      </c>
      <c r="G39" s="112">
        <v>4</v>
      </c>
      <c r="H39" s="112">
        <v>5</v>
      </c>
    </row>
    <row r="40" spans="2:11" x14ac:dyDescent="0.25">
      <c r="B40" s="335" t="s">
        <v>252</v>
      </c>
      <c r="C40" s="337">
        <v>1</v>
      </c>
      <c r="D40" s="110" t="s">
        <v>263</v>
      </c>
      <c r="E40" s="110" t="s">
        <v>264</v>
      </c>
      <c r="F40" s="108" t="s">
        <v>269</v>
      </c>
      <c r="G40" s="107" t="s">
        <v>274</v>
      </c>
      <c r="H40" s="107" t="s">
        <v>275</v>
      </c>
    </row>
    <row r="41" spans="2:11" ht="45" x14ac:dyDescent="0.25">
      <c r="B41" s="336"/>
      <c r="C41" s="338"/>
      <c r="D41" s="104" t="s">
        <v>262</v>
      </c>
      <c r="E41" s="104" t="s">
        <v>262</v>
      </c>
      <c r="F41" s="103" t="s">
        <v>191</v>
      </c>
      <c r="G41" s="102" t="s">
        <v>193</v>
      </c>
      <c r="H41" s="102" t="s">
        <v>276</v>
      </c>
    </row>
    <row r="42" spans="2:11" ht="30" x14ac:dyDescent="0.25">
      <c r="B42" s="335" t="s">
        <v>156</v>
      </c>
      <c r="C42" s="337">
        <v>2</v>
      </c>
      <c r="D42" s="110" t="s">
        <v>264</v>
      </c>
      <c r="E42" s="110" t="s">
        <v>266</v>
      </c>
      <c r="F42" s="108" t="s">
        <v>268</v>
      </c>
      <c r="G42" s="107" t="s">
        <v>271</v>
      </c>
      <c r="H42" s="129" t="s">
        <v>281</v>
      </c>
    </row>
    <row r="43" spans="2:11" ht="45" x14ac:dyDescent="0.25">
      <c r="B43" s="336"/>
      <c r="C43" s="338"/>
      <c r="D43" s="104" t="s">
        <v>262</v>
      </c>
      <c r="E43" s="104" t="s">
        <v>262</v>
      </c>
      <c r="F43" s="103" t="s">
        <v>191</v>
      </c>
      <c r="G43" s="102" t="s">
        <v>276</v>
      </c>
      <c r="H43" s="128" t="s">
        <v>260</v>
      </c>
    </row>
    <row r="44" spans="2:11" ht="30" x14ac:dyDescent="0.25">
      <c r="B44" s="335" t="s">
        <v>157</v>
      </c>
      <c r="C44" s="337">
        <v>3</v>
      </c>
      <c r="D44" s="110" t="s">
        <v>265</v>
      </c>
      <c r="E44" s="108" t="s">
        <v>268</v>
      </c>
      <c r="F44" s="107" t="s">
        <v>271</v>
      </c>
      <c r="G44" s="129" t="s">
        <v>278</v>
      </c>
      <c r="H44" s="129" t="s">
        <v>277</v>
      </c>
    </row>
    <row r="45" spans="2:11" ht="51.75" customHeight="1" x14ac:dyDescent="0.25">
      <c r="B45" s="336"/>
      <c r="C45" s="338"/>
      <c r="D45" s="104" t="s">
        <v>262</v>
      </c>
      <c r="E45" s="103" t="s">
        <v>191</v>
      </c>
      <c r="F45" s="102" t="s">
        <v>193</v>
      </c>
      <c r="G45" s="128" t="s">
        <v>260</v>
      </c>
      <c r="H45" s="128" t="s">
        <v>283</v>
      </c>
    </row>
    <row r="46" spans="2:11" ht="30" x14ac:dyDescent="0.25">
      <c r="B46" s="335" t="s">
        <v>158</v>
      </c>
      <c r="C46" s="337">
        <v>4</v>
      </c>
      <c r="D46" s="108" t="s">
        <v>267</v>
      </c>
      <c r="E46" s="107" t="s">
        <v>271</v>
      </c>
      <c r="F46" s="107" t="s">
        <v>273</v>
      </c>
      <c r="G46" s="129" t="s">
        <v>279</v>
      </c>
      <c r="H46" s="129" t="s">
        <v>280</v>
      </c>
    </row>
    <row r="47" spans="2:11" ht="45" x14ac:dyDescent="0.25">
      <c r="B47" s="336"/>
      <c r="C47" s="338"/>
      <c r="D47" s="103" t="s">
        <v>191</v>
      </c>
      <c r="E47" s="102" t="s">
        <v>193</v>
      </c>
      <c r="F47" s="102" t="s">
        <v>193</v>
      </c>
      <c r="G47" s="128" t="s">
        <v>260</v>
      </c>
      <c r="H47" s="128" t="s">
        <v>260</v>
      </c>
    </row>
    <row r="48" spans="2:11" ht="30" x14ac:dyDescent="0.25">
      <c r="B48" s="335" t="s">
        <v>159</v>
      </c>
      <c r="C48" s="337">
        <v>5</v>
      </c>
      <c r="D48" s="107" t="s">
        <v>270</v>
      </c>
      <c r="E48" s="107" t="s">
        <v>272</v>
      </c>
      <c r="F48" s="129" t="s">
        <v>277</v>
      </c>
      <c r="G48" s="129" t="s">
        <v>280</v>
      </c>
      <c r="H48" s="129" t="s">
        <v>282</v>
      </c>
    </row>
    <row r="49" spans="2:8" ht="30" x14ac:dyDescent="0.25">
      <c r="B49" s="336"/>
      <c r="C49" s="338"/>
      <c r="D49" s="102" t="s">
        <v>193</v>
      </c>
      <c r="E49" s="102" t="s">
        <v>193</v>
      </c>
      <c r="F49" s="128" t="s">
        <v>260</v>
      </c>
      <c r="G49" s="128" t="s">
        <v>260</v>
      </c>
      <c r="H49" s="128" t="s">
        <v>260</v>
      </c>
    </row>
  </sheetData>
  <mergeCells count="20">
    <mergeCell ref="B46:B47"/>
    <mergeCell ref="C46:C47"/>
    <mergeCell ref="B48:B49"/>
    <mergeCell ref="C48:C49"/>
    <mergeCell ref="B37:C39"/>
    <mergeCell ref="B40:B41"/>
    <mergeCell ref="C40:C41"/>
    <mergeCell ref="B42:B43"/>
    <mergeCell ref="C42:C43"/>
    <mergeCell ref="B1:E1"/>
    <mergeCell ref="B5:B9"/>
    <mergeCell ref="B11:B15"/>
    <mergeCell ref="B44:B45"/>
    <mergeCell ref="C44:C45"/>
    <mergeCell ref="D37:H37"/>
    <mergeCell ref="B28:C29"/>
    <mergeCell ref="D28:H28"/>
    <mergeCell ref="B19:C20"/>
    <mergeCell ref="D19:H19"/>
    <mergeCell ref="B17:H18"/>
  </mergeCells>
  <pageMargins left="0.7" right="0.7" top="0.75" bottom="0.75" header="0.3" footer="0.3"/>
  <pageSetup orientation="portrait" horizontalDpi="4294967292"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36"/>
  <sheetViews>
    <sheetView zoomScale="85" zoomScaleNormal="85" workbookViewId="0">
      <selection activeCell="J16" sqref="J16"/>
    </sheetView>
  </sheetViews>
  <sheetFormatPr baseColWidth="10" defaultRowHeight="15" x14ac:dyDescent="0.25"/>
  <cols>
    <col min="1" max="1" width="13.140625" bestFit="1" customWidth="1"/>
    <col min="2" max="2" width="21.42578125" style="143" bestFit="1" customWidth="1"/>
    <col min="3" max="3" width="33" style="143" bestFit="1" customWidth="1"/>
    <col min="4" max="4" width="14.85546875" customWidth="1"/>
    <col min="5" max="5" width="23.5703125" customWidth="1"/>
    <col min="6" max="6" width="34.28515625" customWidth="1"/>
    <col min="7" max="7" width="21.28515625" customWidth="1"/>
    <col min="8" max="8" width="12.42578125" customWidth="1"/>
  </cols>
  <sheetData>
    <row r="1" spans="1:43" s="139" customFormat="1" ht="32.25" customHeight="1" x14ac:dyDescent="0.25">
      <c r="A1" s="137" t="s">
        <v>289</v>
      </c>
      <c r="B1" s="137" t="s">
        <v>164</v>
      </c>
      <c r="C1" s="148" t="s">
        <v>298</v>
      </c>
      <c r="D1" s="137" t="s">
        <v>358</v>
      </c>
      <c r="E1" s="137" t="s">
        <v>178</v>
      </c>
      <c r="F1" s="137" t="s">
        <v>227</v>
      </c>
      <c r="G1" s="137" t="s">
        <v>371</v>
      </c>
      <c r="H1" s="137" t="s">
        <v>442</v>
      </c>
      <c r="I1" s="137"/>
      <c r="J1" s="137"/>
      <c r="K1" s="137"/>
      <c r="L1" s="138"/>
      <c r="N1" s="137"/>
      <c r="O1" s="137"/>
      <c r="P1" s="137"/>
      <c r="Q1" s="137"/>
      <c r="R1" s="137"/>
      <c r="S1" s="137"/>
      <c r="T1" s="137"/>
      <c r="U1" s="137"/>
      <c r="V1" s="137"/>
      <c r="W1" s="137"/>
      <c r="X1" s="137"/>
      <c r="Y1" s="137"/>
      <c r="Z1" s="137"/>
      <c r="AA1" s="137"/>
      <c r="AD1" s="137" t="s">
        <v>216</v>
      </c>
      <c r="AE1" s="137" t="s">
        <v>175</v>
      </c>
      <c r="AF1" s="137" t="s">
        <v>217</v>
      </c>
      <c r="AG1" s="137" t="s">
        <v>186</v>
      </c>
      <c r="AH1" s="137" t="s">
        <v>218</v>
      </c>
      <c r="AI1" s="137" t="s">
        <v>219</v>
      </c>
      <c r="AJ1" s="137" t="s">
        <v>224</v>
      </c>
      <c r="AK1" s="137" t="s">
        <v>187</v>
      </c>
      <c r="AL1" s="137" t="s">
        <v>186</v>
      </c>
      <c r="AM1" s="137" t="s">
        <v>220</v>
      </c>
      <c r="AN1" s="137" t="s">
        <v>221</v>
      </c>
      <c r="AO1" s="137" t="s">
        <v>222</v>
      </c>
      <c r="AP1" s="137" t="s">
        <v>223</v>
      </c>
      <c r="AQ1" s="137" t="s">
        <v>187</v>
      </c>
    </row>
    <row r="2" spans="1:43" ht="15.75" x14ac:dyDescent="0.25">
      <c r="A2" s="134" t="s">
        <v>290</v>
      </c>
      <c r="B2" s="143" t="s">
        <v>293</v>
      </c>
      <c r="C2" s="149" t="s">
        <v>332</v>
      </c>
      <c r="D2" t="s">
        <v>359</v>
      </c>
      <c r="E2" t="s">
        <v>361</v>
      </c>
      <c r="F2" t="s">
        <v>367</v>
      </c>
      <c r="G2" t="s">
        <v>372</v>
      </c>
      <c r="H2" s="221">
        <v>0</v>
      </c>
      <c r="I2" s="221">
        <v>0.35</v>
      </c>
    </row>
    <row r="3" spans="1:43" ht="15.75" x14ac:dyDescent="0.25">
      <c r="A3" s="134" t="s">
        <v>291</v>
      </c>
      <c r="B3" s="143" t="s">
        <v>294</v>
      </c>
      <c r="C3" s="149" t="s">
        <v>299</v>
      </c>
      <c r="D3" t="s">
        <v>360</v>
      </c>
      <c r="E3" t="s">
        <v>362</v>
      </c>
      <c r="F3" t="s">
        <v>368</v>
      </c>
      <c r="G3" t="s">
        <v>373</v>
      </c>
      <c r="H3" s="221">
        <v>0.36</v>
      </c>
      <c r="I3" s="221">
        <v>0.75</v>
      </c>
    </row>
    <row r="4" spans="1:43" x14ac:dyDescent="0.25">
      <c r="B4" s="143" t="s">
        <v>167</v>
      </c>
      <c r="C4" s="149" t="s">
        <v>300</v>
      </c>
      <c r="F4" t="s">
        <v>228</v>
      </c>
      <c r="H4" s="221">
        <v>0.76</v>
      </c>
      <c r="I4" s="221">
        <v>1</v>
      </c>
    </row>
    <row r="5" spans="1:43" x14ac:dyDescent="0.25">
      <c r="B5" s="143" t="s">
        <v>376</v>
      </c>
      <c r="C5" s="149" t="s">
        <v>301</v>
      </c>
      <c r="F5" t="s">
        <v>369</v>
      </c>
    </row>
    <row r="6" spans="1:43" x14ac:dyDescent="0.25">
      <c r="B6" s="143" t="s">
        <v>377</v>
      </c>
      <c r="C6" s="150" t="s">
        <v>302</v>
      </c>
      <c r="F6" t="s">
        <v>194</v>
      </c>
    </row>
    <row r="7" spans="1:43" x14ac:dyDescent="0.25">
      <c r="B7" s="143" t="s">
        <v>145</v>
      </c>
      <c r="C7" s="150" t="s">
        <v>303</v>
      </c>
      <c r="F7" t="s">
        <v>192</v>
      </c>
    </row>
    <row r="8" spans="1:43" x14ac:dyDescent="0.25">
      <c r="B8" s="143" t="s">
        <v>295</v>
      </c>
      <c r="C8" s="150" t="s">
        <v>304</v>
      </c>
      <c r="F8" t="s">
        <v>370</v>
      </c>
    </row>
    <row r="9" spans="1:43" x14ac:dyDescent="0.25">
      <c r="B9" s="143" t="s">
        <v>296</v>
      </c>
      <c r="C9" s="150" t="s">
        <v>414</v>
      </c>
    </row>
    <row r="10" spans="1:43" x14ac:dyDescent="0.25">
      <c r="C10" s="150" t="s">
        <v>305</v>
      </c>
    </row>
    <row r="11" spans="1:43" x14ac:dyDescent="0.25">
      <c r="C11" s="150" t="s">
        <v>306</v>
      </c>
    </row>
    <row r="12" spans="1:43" x14ac:dyDescent="0.25">
      <c r="C12" s="150" t="s">
        <v>328</v>
      </c>
    </row>
    <row r="13" spans="1:43" x14ac:dyDescent="0.25">
      <c r="C13" s="150" t="s">
        <v>329</v>
      </c>
    </row>
    <row r="14" spans="1:43" x14ac:dyDescent="0.25">
      <c r="C14" s="151" t="s">
        <v>327</v>
      </c>
    </row>
    <row r="15" spans="1:43" x14ac:dyDescent="0.25">
      <c r="C15" s="151" t="s">
        <v>309</v>
      </c>
    </row>
    <row r="16" spans="1:43" x14ac:dyDescent="0.25">
      <c r="C16" s="149" t="s">
        <v>310</v>
      </c>
    </row>
    <row r="17" spans="3:3" x14ac:dyDescent="0.25">
      <c r="C17" s="149" t="s">
        <v>330</v>
      </c>
    </row>
    <row r="18" spans="3:3" x14ac:dyDescent="0.25">
      <c r="C18" s="152" t="s">
        <v>331</v>
      </c>
    </row>
    <row r="19" spans="3:3" ht="21" customHeight="1" x14ac:dyDescent="0.25">
      <c r="C19" s="149" t="s">
        <v>307</v>
      </c>
    </row>
    <row r="20" spans="3:3" x14ac:dyDescent="0.25">
      <c r="C20" s="149" t="s">
        <v>308</v>
      </c>
    </row>
    <row r="21" spans="3:3" x14ac:dyDescent="0.25">
      <c r="C21" s="149" t="s">
        <v>311</v>
      </c>
    </row>
    <row r="22" spans="3:3" x14ac:dyDescent="0.25">
      <c r="C22" s="149" t="s">
        <v>312</v>
      </c>
    </row>
    <row r="23" spans="3:3" x14ac:dyDescent="0.25">
      <c r="C23" s="149" t="s">
        <v>313</v>
      </c>
    </row>
    <row r="24" spans="3:3" x14ac:dyDescent="0.25">
      <c r="C24" s="149" t="s">
        <v>314</v>
      </c>
    </row>
    <row r="25" spans="3:3" x14ac:dyDescent="0.25">
      <c r="C25" s="151" t="s">
        <v>315</v>
      </c>
    </row>
    <row r="26" spans="3:3" x14ac:dyDescent="0.25">
      <c r="C26" s="153" t="s">
        <v>316</v>
      </c>
    </row>
    <row r="27" spans="3:3" x14ac:dyDescent="0.25">
      <c r="C27" s="151" t="s">
        <v>317</v>
      </c>
    </row>
    <row r="28" spans="3:3" x14ac:dyDescent="0.25">
      <c r="C28" s="149" t="s">
        <v>318</v>
      </c>
    </row>
    <row r="29" spans="3:3" x14ac:dyDescent="0.25">
      <c r="C29" s="151" t="s">
        <v>319</v>
      </c>
    </row>
    <row r="30" spans="3:3" x14ac:dyDescent="0.25">
      <c r="C30" s="151" t="s">
        <v>320</v>
      </c>
    </row>
    <row r="31" spans="3:3" x14ac:dyDescent="0.25">
      <c r="C31" s="149" t="s">
        <v>321</v>
      </c>
    </row>
    <row r="32" spans="3:3" x14ac:dyDescent="0.25">
      <c r="C32" s="149" t="s">
        <v>322</v>
      </c>
    </row>
    <row r="33" spans="3:3" x14ac:dyDescent="0.25">
      <c r="C33" s="151" t="s">
        <v>323</v>
      </c>
    </row>
    <row r="34" spans="3:3" x14ac:dyDescent="0.25">
      <c r="C34" s="151" t="s">
        <v>324</v>
      </c>
    </row>
    <row r="35" spans="3:3" x14ac:dyDescent="0.25">
      <c r="C35" s="151" t="s">
        <v>325</v>
      </c>
    </row>
    <row r="36" spans="3:3" x14ac:dyDescent="0.25">
      <c r="C36" s="149" t="s">
        <v>326</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Matriz de Riesgos</vt:lpstr>
      <vt:lpstr>Matriz</vt:lpstr>
      <vt:lpstr>Matriz 1</vt:lpstr>
      <vt:lpstr>Calificación del Riesgo</vt:lpstr>
      <vt:lpstr>Matriz O</vt:lpstr>
      <vt:lpstr>Información</vt:lpstr>
      <vt:lpstr>Matriz!Área_de_impresión</vt:lpstr>
      <vt:lpstr>EVALUACION</vt:lpstr>
      <vt:lpstr>Matriz</vt:lpstr>
      <vt:lpstr>MEDIDAS</vt:lpstr>
      <vt:lpstr>OP</vt:lpstr>
      <vt:lpstr>OPOR</vt:lpstr>
      <vt:lpstr>OPOREVAL</vt:lpstr>
      <vt:lpstr>PRIO</vt:lpstr>
      <vt:lpstr>PRIORIZACION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Aurora Ahmad Manrique</dc:creator>
  <cp:lastModifiedBy>Carolina Rodríguez Estupiñan</cp:lastModifiedBy>
  <cp:lastPrinted>2019-10-18T17:53:59Z</cp:lastPrinted>
  <dcterms:created xsi:type="dcterms:W3CDTF">2017-04-20T15:16:50Z</dcterms:created>
  <dcterms:modified xsi:type="dcterms:W3CDTF">2022-07-11T04:26:00Z</dcterms:modified>
</cp:coreProperties>
</file>