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66925"/>
  <mc:AlternateContent xmlns:mc="http://schemas.openxmlformats.org/markup-compatibility/2006">
    <mc:Choice Requires="x15">
      <x15ac:absPath xmlns:x15ac="http://schemas.microsoft.com/office/spreadsheetml/2010/11/ac" url="D:\Rama Judicial\SRPA\CESPA\SIGCMA\09 MATRIZ DE RIESGOS\2022\"/>
    </mc:Choice>
  </mc:AlternateContent>
  <xr:revisionPtr revIDLastSave="0" documentId="13_ncr:1_{1C91A8D4-FA21-4FAD-84F7-9A825D1C40EF}" xr6:coauthVersionLast="47" xr6:coauthVersionMax="47" xr10:uidLastSave="{00000000-0000-0000-0000-000000000000}"/>
  <bookViews>
    <workbookView xWindow="-120" yWindow="-120" windowWidth="29040" windowHeight="15840" firstSheet="2" activeTab="8" xr2:uid="{00000000-000D-0000-FFFF-FFFF00000000}"/>
  </bookViews>
  <sheets>
    <sheet name="Presentacion " sheetId="10" r:id="rId1"/>
    <sheet name="Análisis de Contexto " sheetId="12" r:id="rId2"/>
    <sheet name="Estrategias" sheetId="11" r:id="rId3"/>
    <sheet name="Mapa Final" sheetId="1" r:id="rId4"/>
    <sheet name="Hoja1" sheetId="13" state="hidden" r:id="rId5"/>
    <sheet name="LISTA" sheetId="2" state="hidden" r:id="rId6"/>
    <sheet name="Seguimiento 1 Trimestre" sheetId="16" r:id="rId7"/>
    <sheet name="Seguimiento 2 Trimestre" sheetId="22" r:id="rId8"/>
    <sheet name="Seguimiento 3 Trimestre" sheetId="23" r:id="rId9"/>
    <sheet name="Seguimiento 4 Trimestre" sheetId="24" r:id="rId10"/>
    <sheet name="Instructivo" sheetId="20" r:id="rId11"/>
    <sheet name="Clasificación Riesgo" sheetId="4" r:id="rId12"/>
    <sheet name="Tabla probabilidad" sheetId="5" r:id="rId13"/>
    <sheet name="Tabla Impacto " sheetId="21" r:id="rId14"/>
    <sheet name="Tabla Valoración de Controles" sheetId="7" r:id="rId15"/>
    <sheet name="Matriz de Calor" sheetId="15" r:id="rId16"/>
  </sheets>
  <externalReferences>
    <externalReference r:id="rId17"/>
    <externalReference r:id="rId18"/>
    <externalReference r:id="rId19"/>
  </externalReferences>
  <definedNames>
    <definedName name="Data">'[1]Tabla de Valoración'!$I$2:$L$5</definedName>
    <definedName name="Diseño">'[1]Tabla de Valoración'!$I$2:$I$5</definedName>
    <definedName name="Ejecución">'[1]Tabla de Valoración'!$I$2:$L$2</definedName>
    <definedName name="Posibilidad">[2]Hoja2!$H$3:$H$7</definedName>
  </definedNames>
  <calcPr calcId="181029"/>
  <pivotCaches>
    <pivotCache cacheId="0" r:id="rId20"/>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64" i="1" l="1"/>
  <c r="Q64" i="1"/>
  <c r="AD64" i="1" s="1"/>
  <c r="AC64" i="1" s="1"/>
  <c r="T63" i="1"/>
  <c r="Q63" i="1"/>
  <c r="AD63" i="1" s="1"/>
  <c r="AC63" i="1" s="1"/>
  <c r="T62" i="1"/>
  <c r="Q62" i="1"/>
  <c r="AD62" i="1" s="1"/>
  <c r="AC62" i="1" s="1"/>
  <c r="T61" i="1"/>
  <c r="Q61" i="1"/>
  <c r="AD61" i="1" s="1"/>
  <c r="AC61" i="1" s="1"/>
  <c r="T60" i="1"/>
  <c r="Q60" i="1"/>
  <c r="M60" i="1"/>
  <c r="L60" i="1"/>
  <c r="J60" i="1"/>
  <c r="Z62" i="1" s="1"/>
  <c r="Y62" i="1" s="1"/>
  <c r="I60" i="1"/>
  <c r="T59" i="1"/>
  <c r="Q59" i="1"/>
  <c r="T58" i="1"/>
  <c r="Q58" i="1"/>
  <c r="AD58" i="1" s="1"/>
  <c r="AC58" i="1" s="1"/>
  <c r="T57" i="1"/>
  <c r="Q57" i="1"/>
  <c r="AD57" i="1" s="1"/>
  <c r="AC57" i="1" s="1"/>
  <c r="T56" i="1"/>
  <c r="Q56" i="1"/>
  <c r="T55" i="1"/>
  <c r="Q55" i="1"/>
  <c r="AD55" i="1" s="1"/>
  <c r="M55" i="1"/>
  <c r="L55" i="1"/>
  <c r="J55" i="1"/>
  <c r="I55" i="1"/>
  <c r="N55" i="1" s="1"/>
  <c r="T54" i="1"/>
  <c r="Q54" i="1"/>
  <c r="T53" i="1"/>
  <c r="Q53" i="1"/>
  <c r="AD53" i="1" s="1"/>
  <c r="AC53" i="1" s="1"/>
  <c r="T52" i="1"/>
  <c r="Q52" i="1"/>
  <c r="AD52" i="1" s="1"/>
  <c r="AC52" i="1" s="1"/>
  <c r="T51" i="1"/>
  <c r="Q51" i="1"/>
  <c r="T50" i="1"/>
  <c r="Q50" i="1"/>
  <c r="AD50" i="1" s="1"/>
  <c r="M50" i="1"/>
  <c r="L50" i="1"/>
  <c r="J50" i="1"/>
  <c r="Z54" i="1" s="1"/>
  <c r="Y54" i="1" s="1"/>
  <c r="I50" i="1"/>
  <c r="T49" i="1"/>
  <c r="Q49" i="1"/>
  <c r="T48" i="1"/>
  <c r="Q48" i="1"/>
  <c r="T47" i="1"/>
  <c r="Q47" i="1"/>
  <c r="AD47" i="1" s="1"/>
  <c r="AC47" i="1" s="1"/>
  <c r="T46" i="1"/>
  <c r="Q46" i="1"/>
  <c r="AD46" i="1" s="1"/>
  <c r="AC46" i="1" s="1"/>
  <c r="T45" i="1"/>
  <c r="Q45" i="1"/>
  <c r="M45" i="1"/>
  <c r="L45" i="1"/>
  <c r="J45" i="1"/>
  <c r="Z47" i="1" s="1"/>
  <c r="Y47" i="1" s="1"/>
  <c r="I45" i="1"/>
  <c r="N45" i="1" s="1"/>
  <c r="T44" i="1"/>
  <c r="Q44" i="1"/>
  <c r="AD44" i="1" s="1"/>
  <c r="AC44" i="1" s="1"/>
  <c r="T43" i="1"/>
  <c r="Q43" i="1"/>
  <c r="T42" i="1"/>
  <c r="Q42" i="1"/>
  <c r="AD42" i="1" s="1"/>
  <c r="AC42" i="1" s="1"/>
  <c r="T41" i="1"/>
  <c r="Q41" i="1"/>
  <c r="AD41" i="1" s="1"/>
  <c r="AC41" i="1" s="1"/>
  <c r="T40" i="1"/>
  <c r="Q40" i="1"/>
  <c r="M40" i="1"/>
  <c r="L40" i="1"/>
  <c r="J40" i="1"/>
  <c r="Z42" i="1" s="1"/>
  <c r="Y42" i="1" s="1"/>
  <c r="I40" i="1"/>
  <c r="T39" i="1"/>
  <c r="Q39" i="1"/>
  <c r="T38" i="1"/>
  <c r="Q38" i="1"/>
  <c r="AD38" i="1" s="1"/>
  <c r="AC38" i="1" s="1"/>
  <c r="T37" i="1"/>
  <c r="Q37" i="1"/>
  <c r="AD37" i="1" s="1"/>
  <c r="AC37" i="1" s="1"/>
  <c r="T36" i="1"/>
  <c r="Q36" i="1"/>
  <c r="T35" i="1"/>
  <c r="Q35" i="1"/>
  <c r="AD35" i="1" s="1"/>
  <c r="M35" i="1"/>
  <c r="L35" i="1"/>
  <c r="J35" i="1"/>
  <c r="I35" i="1"/>
  <c r="N35" i="1" s="1"/>
  <c r="T34" i="1"/>
  <c r="Q34" i="1"/>
  <c r="T33" i="1"/>
  <c r="Q33" i="1"/>
  <c r="AD33" i="1" s="1"/>
  <c r="AC33" i="1" s="1"/>
  <c r="T32" i="1"/>
  <c r="Q32" i="1"/>
  <c r="AD32" i="1" s="1"/>
  <c r="AC32" i="1" s="1"/>
  <c r="T31" i="1"/>
  <c r="Q31" i="1"/>
  <c r="T30" i="1"/>
  <c r="Q30" i="1"/>
  <c r="AD30" i="1" s="1"/>
  <c r="M30" i="1"/>
  <c r="L30" i="1"/>
  <c r="J30" i="1"/>
  <c r="Z36" i="1" s="1"/>
  <c r="Y36" i="1" s="1"/>
  <c r="I30" i="1"/>
  <c r="T29" i="1"/>
  <c r="Q29" i="1"/>
  <c r="T28" i="1"/>
  <c r="Q28" i="1"/>
  <c r="T27" i="1"/>
  <c r="Q27" i="1"/>
  <c r="T26" i="1"/>
  <c r="Q26" i="1"/>
  <c r="T25" i="1"/>
  <c r="Q25" i="1"/>
  <c r="M25" i="1"/>
  <c r="L25" i="1"/>
  <c r="J25" i="1"/>
  <c r="I25" i="1"/>
  <c r="N25" i="1" s="1"/>
  <c r="T24" i="1"/>
  <c r="Q24" i="1"/>
  <c r="AD24" i="1" s="1"/>
  <c r="AC24" i="1" s="1"/>
  <c r="T23" i="1"/>
  <c r="Q23" i="1"/>
  <c r="AD23" i="1" s="1"/>
  <c r="AC23" i="1" s="1"/>
  <c r="T22" i="1"/>
  <c r="Q22" i="1"/>
  <c r="T21" i="1"/>
  <c r="Q21" i="1"/>
  <c r="AD21" i="1" s="1"/>
  <c r="AC21" i="1" s="1"/>
  <c r="T20" i="1"/>
  <c r="Q20" i="1"/>
  <c r="M20" i="1"/>
  <c r="L20" i="1"/>
  <c r="J20" i="1"/>
  <c r="Z22" i="1" s="1"/>
  <c r="Y22" i="1" s="1"/>
  <c r="I20" i="1"/>
  <c r="T19" i="1"/>
  <c r="Q19" i="1"/>
  <c r="T18" i="1"/>
  <c r="Q18" i="1"/>
  <c r="T17" i="1"/>
  <c r="Q17" i="1"/>
  <c r="T16" i="1"/>
  <c r="Q16" i="1"/>
  <c r="T15" i="1"/>
  <c r="Q15" i="1"/>
  <c r="M15" i="1"/>
  <c r="L15" i="1"/>
  <c r="J15" i="1"/>
  <c r="I15" i="1"/>
  <c r="N15" i="1" s="1"/>
  <c r="T14" i="1"/>
  <c r="Q14" i="1"/>
  <c r="T13" i="1"/>
  <c r="Q13" i="1"/>
  <c r="T12" i="1"/>
  <c r="Q12" i="1"/>
  <c r="T11" i="1"/>
  <c r="Q11" i="1"/>
  <c r="T10" i="1"/>
  <c r="Q10" i="1"/>
  <c r="AD10" i="1" s="1"/>
  <c r="M10" i="1"/>
  <c r="L10" i="1"/>
  <c r="J10" i="1"/>
  <c r="I10" i="1"/>
  <c r="AD14" i="1" l="1"/>
  <c r="AC14" i="1" s="1"/>
  <c r="AD22" i="1"/>
  <c r="AC22" i="1" s="1"/>
  <c r="AD39" i="1"/>
  <c r="AC39" i="1" s="1"/>
  <c r="AD43" i="1"/>
  <c r="AC43" i="1" s="1"/>
  <c r="AD54" i="1"/>
  <c r="AC54" i="1" s="1"/>
  <c r="N10" i="1"/>
  <c r="N20" i="1"/>
  <c r="N30" i="1"/>
  <c r="N40" i="1"/>
  <c r="N50" i="1"/>
  <c r="N60" i="1"/>
  <c r="AD48" i="1"/>
  <c r="AC48" i="1" s="1"/>
  <c r="AD59" i="1"/>
  <c r="AC59" i="1" s="1"/>
  <c r="Z56" i="1"/>
  <c r="Y56" i="1" s="1"/>
  <c r="Z13" i="1"/>
  <c r="Y13" i="1" s="1"/>
  <c r="X45" i="1"/>
  <c r="X13" i="1"/>
  <c r="X30" i="1"/>
  <c r="X55" i="1"/>
  <c r="X60" i="1"/>
  <c r="Z11" i="1"/>
  <c r="Y11" i="1" s="1"/>
  <c r="Z48" i="1"/>
  <c r="Y48" i="1" s="1"/>
  <c r="X50" i="1"/>
  <c r="X10" i="1"/>
  <c r="X20" i="1"/>
  <c r="Z32" i="1"/>
  <c r="Y32" i="1" s="1"/>
  <c r="X40" i="1"/>
  <c r="Z57" i="1"/>
  <c r="Y57" i="1" s="1"/>
  <c r="X11" i="1"/>
  <c r="X31" i="1"/>
  <c r="X34" i="1"/>
  <c r="X56" i="1"/>
  <c r="X59" i="1"/>
  <c r="AC10" i="1"/>
  <c r="AD26" i="1"/>
  <c r="AC26" i="1" s="1"/>
  <c r="AC30" i="1"/>
  <c r="AC55" i="1"/>
  <c r="AD11" i="1"/>
  <c r="AC11" i="1" s="1"/>
  <c r="Z12" i="1"/>
  <c r="Y12" i="1" s="1"/>
  <c r="X15" i="1"/>
  <c r="Z18" i="1"/>
  <c r="Y18" i="1" s="1"/>
  <c r="AC50" i="1"/>
  <c r="AD12" i="1"/>
  <c r="AC12" i="1" s="1"/>
  <c r="X12" i="1"/>
  <c r="X25" i="1"/>
  <c r="AD27" i="1"/>
  <c r="AC27" i="1" s="1"/>
  <c r="AC35" i="1"/>
  <c r="AD28" i="1"/>
  <c r="AC28" i="1" s="1"/>
  <c r="AD29" i="1"/>
  <c r="AC29" i="1" s="1"/>
  <c r="AD13" i="1"/>
  <c r="AC13" i="1" s="1"/>
  <c r="AD17" i="1"/>
  <c r="AC17" i="1" s="1"/>
  <c r="Z28" i="1"/>
  <c r="Y28" i="1" s="1"/>
  <c r="Z16" i="1"/>
  <c r="Y16" i="1" s="1"/>
  <c r="Z15" i="1"/>
  <c r="Z14" i="1"/>
  <c r="Y14" i="1" s="1"/>
  <c r="Z29" i="1"/>
  <c r="Y29" i="1" s="1"/>
  <c r="Z17" i="1"/>
  <c r="Y17" i="1" s="1"/>
  <c r="X28" i="1"/>
  <c r="Z26" i="1"/>
  <c r="Y26" i="1" s="1"/>
  <c r="Z25" i="1"/>
  <c r="X29" i="1"/>
  <c r="Z27" i="1"/>
  <c r="Y27" i="1" s="1"/>
  <c r="Z19" i="1"/>
  <c r="Y19" i="1" s="1"/>
  <c r="Z10" i="1"/>
  <c r="X16" i="1"/>
  <c r="AD19" i="1"/>
  <c r="AC19" i="1" s="1"/>
  <c r="X14" i="1"/>
  <c r="AD15" i="1"/>
  <c r="AD16" i="1"/>
  <c r="AC16" i="1" s="1"/>
  <c r="AD18" i="1"/>
  <c r="AC18" i="1" s="1"/>
  <c r="X18" i="1"/>
  <c r="X17" i="1"/>
  <c r="Z20" i="1"/>
  <c r="AD20" i="1"/>
  <c r="Z21" i="1"/>
  <c r="Y21" i="1" s="1"/>
  <c r="X23" i="1"/>
  <c r="AD31" i="1"/>
  <c r="AC31" i="1" s="1"/>
  <c r="Z33" i="1"/>
  <c r="Y33" i="1" s="1"/>
  <c r="X37" i="1"/>
  <c r="Z39" i="1"/>
  <c r="Y39" i="1" s="1"/>
  <c r="Z40" i="1"/>
  <c r="AD40" i="1"/>
  <c r="Z41" i="1"/>
  <c r="Y41" i="1" s="1"/>
  <c r="X43" i="1"/>
  <c r="X49" i="1"/>
  <c r="AD49" i="1"/>
  <c r="AC49" i="1" s="1"/>
  <c r="X51" i="1"/>
  <c r="AD51" i="1"/>
  <c r="AC51" i="1" s="1"/>
  <c r="Z53" i="1"/>
  <c r="Y53" i="1" s="1"/>
  <c r="X57" i="1"/>
  <c r="Z59" i="1"/>
  <c r="Y59" i="1" s="1"/>
  <c r="Z60" i="1"/>
  <c r="AD60" i="1"/>
  <c r="Z61" i="1"/>
  <c r="Y61" i="1" s="1"/>
  <c r="X63" i="1"/>
  <c r="X22" i="1"/>
  <c r="Z24" i="1"/>
  <c r="Y24" i="1" s="1"/>
  <c r="AD25" i="1"/>
  <c r="AD34" i="1"/>
  <c r="AC34" i="1" s="1"/>
  <c r="X35" i="1"/>
  <c r="X36" i="1"/>
  <c r="AD36" i="1"/>
  <c r="AC36" i="1" s="1"/>
  <c r="Z38" i="1"/>
  <c r="Y38" i="1" s="1"/>
  <c r="X42" i="1"/>
  <c r="Z44" i="1"/>
  <c r="Y44" i="1" s="1"/>
  <c r="Z45" i="1"/>
  <c r="AD45" i="1"/>
  <c r="Z46" i="1"/>
  <c r="Y46" i="1" s="1"/>
  <c r="X48" i="1"/>
  <c r="Z52" i="1"/>
  <c r="Y52" i="1" s="1"/>
  <c r="X54" i="1"/>
  <c r="AD56" i="1"/>
  <c r="AC56" i="1" s="1"/>
  <c r="Z58" i="1"/>
  <c r="Y58" i="1" s="1"/>
  <c r="X62" i="1"/>
  <c r="Z64" i="1"/>
  <c r="Y64" i="1" s="1"/>
  <c r="X19" i="1"/>
  <c r="X21" i="1"/>
  <c r="Z23" i="1"/>
  <c r="Y23" i="1" s="1"/>
  <c r="X27" i="1"/>
  <c r="Z30" i="1"/>
  <c r="Z31" i="1"/>
  <c r="Y31" i="1" s="1"/>
  <c r="X33" i="1"/>
  <c r="Z37" i="1"/>
  <c r="Y37" i="1" s="1"/>
  <c r="X39" i="1"/>
  <c r="X41" i="1"/>
  <c r="Z43" i="1"/>
  <c r="Y43" i="1" s="1"/>
  <c r="X47" i="1"/>
  <c r="Z49" i="1"/>
  <c r="Y49" i="1" s="1"/>
  <c r="Z50" i="1"/>
  <c r="Z51" i="1"/>
  <c r="Y51" i="1" s="1"/>
  <c r="X53" i="1"/>
  <c r="X61" i="1"/>
  <c r="Z63" i="1"/>
  <c r="Y63" i="1" s="1"/>
  <c r="X24" i="1"/>
  <c r="X26" i="1"/>
  <c r="X32" i="1"/>
  <c r="Z34" i="1"/>
  <c r="Y34" i="1" s="1"/>
  <c r="Z35" i="1"/>
  <c r="X38" i="1"/>
  <c r="X44" i="1"/>
  <c r="X46" i="1"/>
  <c r="X52" i="1"/>
  <c r="Z55" i="1"/>
  <c r="X58" i="1"/>
  <c r="X64" i="1"/>
  <c r="Y60" i="1" l="1"/>
  <c r="AB60" i="1"/>
  <c r="AA60" i="1" s="1"/>
  <c r="AC15" i="1"/>
  <c r="AF15" i="1"/>
  <c r="AE15" i="1" s="1"/>
  <c r="AF45" i="1"/>
  <c r="AE45" i="1" s="1"/>
  <c r="AC45" i="1"/>
  <c r="AF35" i="1"/>
  <c r="AE35" i="1" s="1"/>
  <c r="AF55" i="1"/>
  <c r="AE55" i="1" s="1"/>
  <c r="AB25" i="1"/>
  <c r="AA25" i="1" s="1"/>
  <c r="Y25" i="1"/>
  <c r="AB45" i="1"/>
  <c r="AA45" i="1" s="1"/>
  <c r="AG45" i="1" s="1"/>
  <c r="Y45" i="1"/>
  <c r="AF25" i="1"/>
  <c r="AE25" i="1" s="1"/>
  <c r="AC25" i="1"/>
  <c r="AC20" i="1"/>
  <c r="AF20" i="1"/>
  <c r="AE20" i="1" s="1"/>
  <c r="Y15" i="1"/>
  <c r="AB15" i="1"/>
  <c r="AA15" i="1" s="1"/>
  <c r="Y30" i="1"/>
  <c r="AB30" i="1"/>
  <c r="AA30" i="1" s="1"/>
  <c r="AB10" i="1"/>
  <c r="AA10" i="1" s="1"/>
  <c r="Y10" i="1"/>
  <c r="Y55" i="1"/>
  <c r="AB55" i="1"/>
  <c r="AA55" i="1" s="1"/>
  <c r="AG55" i="1" s="1"/>
  <c r="Y35" i="1"/>
  <c r="AB35" i="1"/>
  <c r="AA35" i="1" s="1"/>
  <c r="AC40" i="1"/>
  <c r="AF40" i="1"/>
  <c r="AE40" i="1" s="1"/>
  <c r="Y50" i="1"/>
  <c r="AB50" i="1"/>
  <c r="AA50" i="1" s="1"/>
  <c r="AC60" i="1"/>
  <c r="AF60" i="1"/>
  <c r="AE60" i="1" s="1"/>
  <c r="Y40" i="1"/>
  <c r="AB40" i="1"/>
  <c r="AA40" i="1" s="1"/>
  <c r="Y20" i="1"/>
  <c r="AB20" i="1"/>
  <c r="AA20" i="1" s="1"/>
  <c r="AG20" i="1" s="1"/>
  <c r="AF50" i="1"/>
  <c r="AE50" i="1" s="1"/>
  <c r="AF30" i="1"/>
  <c r="AE30" i="1" s="1"/>
  <c r="AF10" i="1"/>
  <c r="AE10" i="1" s="1"/>
  <c r="AG30" i="1" l="1"/>
  <c r="AG40" i="1"/>
  <c r="AG50" i="1"/>
  <c r="AG35" i="1"/>
  <c r="AG15" i="1"/>
  <c r="AG60" i="1"/>
  <c r="AG10" i="1"/>
  <c r="AG25" i="1"/>
  <c r="D60" i="16" l="1"/>
  <c r="D6" i="22" l="1"/>
  <c r="N60" i="24" l="1"/>
  <c r="G60" i="24"/>
  <c r="F60" i="24"/>
  <c r="E60" i="24"/>
  <c r="D60" i="24"/>
  <c r="C60" i="24"/>
  <c r="B60" i="24"/>
  <c r="A60" i="24"/>
  <c r="N55" i="24"/>
  <c r="G55" i="24"/>
  <c r="F55" i="24"/>
  <c r="E55" i="24"/>
  <c r="D55" i="24"/>
  <c r="C55" i="24"/>
  <c r="B55" i="24"/>
  <c r="A55" i="24"/>
  <c r="N50" i="24"/>
  <c r="G50" i="24"/>
  <c r="F50" i="24"/>
  <c r="E50" i="24"/>
  <c r="D50" i="24"/>
  <c r="C50" i="24"/>
  <c r="B50" i="24"/>
  <c r="A50" i="24"/>
  <c r="N45" i="24"/>
  <c r="G45" i="24"/>
  <c r="F45" i="24"/>
  <c r="E45" i="24"/>
  <c r="D45" i="24"/>
  <c r="C45" i="24"/>
  <c r="B45" i="24"/>
  <c r="A45" i="24"/>
  <c r="N40" i="24"/>
  <c r="G40" i="24"/>
  <c r="F40" i="24"/>
  <c r="E40" i="24"/>
  <c r="D40" i="24"/>
  <c r="C40" i="24"/>
  <c r="B40" i="24"/>
  <c r="A40" i="24"/>
  <c r="N35" i="24"/>
  <c r="G35" i="24"/>
  <c r="F35" i="24"/>
  <c r="E35" i="24"/>
  <c r="D35" i="24"/>
  <c r="C35" i="24"/>
  <c r="B35" i="24"/>
  <c r="A35" i="24"/>
  <c r="N30" i="24"/>
  <c r="G30" i="24"/>
  <c r="F30" i="24"/>
  <c r="E30" i="24"/>
  <c r="D30" i="24"/>
  <c r="C30" i="24"/>
  <c r="B30" i="24"/>
  <c r="A30" i="24"/>
  <c r="N25" i="24"/>
  <c r="G25" i="24"/>
  <c r="F25" i="24"/>
  <c r="E25" i="24"/>
  <c r="D25" i="24"/>
  <c r="C25" i="24"/>
  <c r="B25" i="24"/>
  <c r="A25" i="24"/>
  <c r="N20" i="24"/>
  <c r="G20" i="24"/>
  <c r="F20" i="24"/>
  <c r="E20" i="24"/>
  <c r="D20" i="24"/>
  <c r="C20" i="24"/>
  <c r="B20" i="24"/>
  <c r="A20" i="24"/>
  <c r="N15" i="24"/>
  <c r="G15" i="24"/>
  <c r="F15" i="24"/>
  <c r="E15" i="24"/>
  <c r="D15" i="24"/>
  <c r="C15" i="24"/>
  <c r="B15" i="24"/>
  <c r="A15" i="24"/>
  <c r="N10" i="24"/>
  <c r="G10" i="24"/>
  <c r="F10" i="24"/>
  <c r="E10" i="24"/>
  <c r="D10" i="24"/>
  <c r="C10" i="24"/>
  <c r="B10" i="24"/>
  <c r="A10" i="24"/>
  <c r="N60" i="23"/>
  <c r="G60" i="23"/>
  <c r="F60" i="23"/>
  <c r="E60" i="23"/>
  <c r="D60" i="23"/>
  <c r="C60" i="23"/>
  <c r="B60" i="23"/>
  <c r="A60" i="23"/>
  <c r="N55" i="23"/>
  <c r="G55" i="23"/>
  <c r="F55" i="23"/>
  <c r="E55" i="23"/>
  <c r="D55" i="23"/>
  <c r="C55" i="23"/>
  <c r="B55" i="23"/>
  <c r="A55" i="23"/>
  <c r="N50" i="23"/>
  <c r="G50" i="23"/>
  <c r="F50" i="23"/>
  <c r="E50" i="23"/>
  <c r="D50" i="23"/>
  <c r="C50" i="23"/>
  <c r="B50" i="23"/>
  <c r="A50" i="23"/>
  <c r="N45" i="23"/>
  <c r="G45" i="23"/>
  <c r="F45" i="23"/>
  <c r="E45" i="23"/>
  <c r="D45" i="23"/>
  <c r="C45" i="23"/>
  <c r="B45" i="23"/>
  <c r="A45" i="23"/>
  <c r="N40" i="23"/>
  <c r="G40" i="23"/>
  <c r="F40" i="23"/>
  <c r="E40" i="23"/>
  <c r="D40" i="23"/>
  <c r="C40" i="23"/>
  <c r="B40" i="23"/>
  <c r="A40" i="23"/>
  <c r="N35" i="23"/>
  <c r="G35" i="23"/>
  <c r="F35" i="23"/>
  <c r="E35" i="23"/>
  <c r="D35" i="23"/>
  <c r="C35" i="23"/>
  <c r="B35" i="23"/>
  <c r="A35" i="23"/>
  <c r="N30" i="23"/>
  <c r="G30" i="23"/>
  <c r="F30" i="23"/>
  <c r="E30" i="23"/>
  <c r="D30" i="23"/>
  <c r="C30" i="23"/>
  <c r="B30" i="23"/>
  <c r="A30" i="23"/>
  <c r="N25" i="23"/>
  <c r="G25" i="23"/>
  <c r="F25" i="23"/>
  <c r="E25" i="23"/>
  <c r="D25" i="23"/>
  <c r="C25" i="23"/>
  <c r="B25" i="23"/>
  <c r="A25" i="23"/>
  <c r="N20" i="23"/>
  <c r="G20" i="23"/>
  <c r="F20" i="23"/>
  <c r="E20" i="23"/>
  <c r="D20" i="23"/>
  <c r="C20" i="23"/>
  <c r="B20" i="23"/>
  <c r="A20" i="23"/>
  <c r="N15" i="23"/>
  <c r="G15" i="23"/>
  <c r="F15" i="23"/>
  <c r="E15" i="23"/>
  <c r="D15" i="23"/>
  <c r="C15" i="23"/>
  <c r="B15" i="23"/>
  <c r="A15" i="23"/>
  <c r="N10" i="23"/>
  <c r="G10" i="23"/>
  <c r="F10" i="23"/>
  <c r="E10" i="23"/>
  <c r="D10" i="23"/>
  <c r="C10" i="23"/>
  <c r="B10" i="23"/>
  <c r="A10" i="23"/>
  <c r="N60" i="22"/>
  <c r="G60" i="22"/>
  <c r="F60" i="22"/>
  <c r="E60" i="22"/>
  <c r="D60" i="22"/>
  <c r="C60" i="22"/>
  <c r="B60" i="22"/>
  <c r="A60" i="22"/>
  <c r="N55" i="22"/>
  <c r="G55" i="22"/>
  <c r="F55" i="22"/>
  <c r="E55" i="22"/>
  <c r="D55" i="22"/>
  <c r="C55" i="22"/>
  <c r="B55" i="22"/>
  <c r="A55" i="22"/>
  <c r="N50" i="22"/>
  <c r="G50" i="22"/>
  <c r="F50" i="22"/>
  <c r="E50" i="22"/>
  <c r="D50" i="22"/>
  <c r="C50" i="22"/>
  <c r="B50" i="22"/>
  <c r="A50" i="22"/>
  <c r="N45" i="22"/>
  <c r="G45" i="22"/>
  <c r="F45" i="22"/>
  <c r="E45" i="22"/>
  <c r="D45" i="22"/>
  <c r="C45" i="22"/>
  <c r="B45" i="22"/>
  <c r="A45" i="22"/>
  <c r="N40" i="22"/>
  <c r="G40" i="22"/>
  <c r="F40" i="22"/>
  <c r="E40" i="22"/>
  <c r="D40" i="22"/>
  <c r="C40" i="22"/>
  <c r="B40" i="22"/>
  <c r="A40" i="22"/>
  <c r="N35" i="22"/>
  <c r="G35" i="22"/>
  <c r="F35" i="22"/>
  <c r="E35" i="22"/>
  <c r="D35" i="22"/>
  <c r="C35" i="22"/>
  <c r="B35" i="22"/>
  <c r="A35" i="22"/>
  <c r="N30" i="22"/>
  <c r="G30" i="22"/>
  <c r="F30" i="22"/>
  <c r="E30" i="22"/>
  <c r="D30" i="22"/>
  <c r="C30" i="22"/>
  <c r="B30" i="22"/>
  <c r="A30" i="22"/>
  <c r="N25" i="22"/>
  <c r="G25" i="22"/>
  <c r="F25" i="22"/>
  <c r="E25" i="22"/>
  <c r="D25" i="22"/>
  <c r="C25" i="22"/>
  <c r="B25" i="22"/>
  <c r="A25" i="22"/>
  <c r="N20" i="22"/>
  <c r="G20" i="22"/>
  <c r="F20" i="22"/>
  <c r="E20" i="22"/>
  <c r="D20" i="22"/>
  <c r="C20" i="22"/>
  <c r="B20" i="22"/>
  <c r="A20" i="22"/>
  <c r="N15" i="22"/>
  <c r="G15" i="22"/>
  <c r="F15" i="22"/>
  <c r="E15" i="22"/>
  <c r="D15" i="22"/>
  <c r="C15" i="22"/>
  <c r="B15" i="22"/>
  <c r="A15" i="22"/>
  <c r="N10" i="22"/>
  <c r="G10" i="22"/>
  <c r="F10" i="22"/>
  <c r="E10" i="22"/>
  <c r="D10" i="22"/>
  <c r="C10" i="22"/>
  <c r="B10" i="22"/>
  <c r="A10" i="22"/>
  <c r="N60" i="16"/>
  <c r="G60" i="16"/>
  <c r="F60" i="16"/>
  <c r="E60" i="16"/>
  <c r="C60" i="16"/>
  <c r="B60" i="16"/>
  <c r="A60" i="16"/>
  <c r="N55" i="16"/>
  <c r="G55" i="16"/>
  <c r="F55" i="16"/>
  <c r="E55" i="16"/>
  <c r="D55" i="16"/>
  <c r="C55" i="16"/>
  <c r="B55" i="16"/>
  <c r="A55" i="16"/>
  <c r="N50" i="16"/>
  <c r="G50" i="16"/>
  <c r="F50" i="16"/>
  <c r="E50" i="16"/>
  <c r="D50" i="16"/>
  <c r="C50" i="16"/>
  <c r="B50" i="16"/>
  <c r="A50" i="16"/>
  <c r="N45" i="16"/>
  <c r="G45" i="16"/>
  <c r="F45" i="16"/>
  <c r="E45" i="16"/>
  <c r="D45" i="16"/>
  <c r="C45" i="16"/>
  <c r="B45" i="16"/>
  <c r="A45" i="16"/>
  <c r="N40" i="16"/>
  <c r="G40" i="16"/>
  <c r="F40" i="16"/>
  <c r="E40" i="16"/>
  <c r="D40" i="16"/>
  <c r="C40" i="16"/>
  <c r="B40" i="16"/>
  <c r="A40" i="16"/>
  <c r="N35" i="16"/>
  <c r="G35" i="16"/>
  <c r="F35" i="16"/>
  <c r="E35" i="16"/>
  <c r="D35" i="16"/>
  <c r="C35" i="16"/>
  <c r="B35" i="16"/>
  <c r="A35" i="16"/>
  <c r="N30" i="16"/>
  <c r="G30" i="16"/>
  <c r="F30" i="16"/>
  <c r="E30" i="16"/>
  <c r="D30" i="16"/>
  <c r="C30" i="16"/>
  <c r="B30" i="16"/>
  <c r="A30" i="16"/>
  <c r="N25" i="16"/>
  <c r="F25" i="16"/>
  <c r="E25" i="16"/>
  <c r="D25" i="16"/>
  <c r="C25" i="16"/>
  <c r="B25" i="16"/>
  <c r="A25" i="16"/>
  <c r="N20" i="16"/>
  <c r="G20" i="16"/>
  <c r="F20" i="16"/>
  <c r="E20" i="16"/>
  <c r="D20" i="16"/>
  <c r="C20" i="16"/>
  <c r="B20" i="16"/>
  <c r="A20" i="16"/>
  <c r="N15" i="16"/>
  <c r="G15" i="16"/>
  <c r="F15" i="16"/>
  <c r="E15" i="16"/>
  <c r="D15" i="16"/>
  <c r="C15" i="16"/>
  <c r="B15" i="16"/>
  <c r="A15" i="16"/>
  <c r="N10" i="16"/>
  <c r="G10" i="16"/>
  <c r="F10" i="16"/>
  <c r="E10" i="16"/>
  <c r="D10" i="16"/>
  <c r="C10" i="16"/>
  <c r="B10" i="16"/>
  <c r="A10" i="16"/>
  <c r="I55" i="24"/>
  <c r="I55" i="16" l="1"/>
  <c r="I55" i="22"/>
  <c r="I55" i="23"/>
  <c r="H55" i="16"/>
  <c r="H55" i="22"/>
  <c r="H55" i="23"/>
  <c r="H55" i="24"/>
  <c r="D6" i="24"/>
  <c r="D5" i="24"/>
  <c r="D4" i="24"/>
  <c r="D6" i="23"/>
  <c r="D5" i="23"/>
  <c r="D4" i="23"/>
  <c r="D5" i="22"/>
  <c r="D4" i="22"/>
  <c r="J55" i="24" l="1"/>
  <c r="J55" i="23"/>
  <c r="J55" i="22"/>
  <c r="J55" i="16"/>
  <c r="I15" i="24" l="1"/>
  <c r="I15" i="23"/>
  <c r="I15" i="22"/>
  <c r="I15" i="16"/>
  <c r="I35" i="24"/>
  <c r="I35" i="23"/>
  <c r="I35" i="22"/>
  <c r="I35" i="16"/>
  <c r="I40" i="24"/>
  <c r="I40" i="23"/>
  <c r="I40" i="22"/>
  <c r="I40" i="16"/>
  <c r="I25" i="24"/>
  <c r="I25" i="23"/>
  <c r="I25" i="22"/>
  <c r="I25" i="16"/>
  <c r="I20" i="24"/>
  <c r="I20" i="23"/>
  <c r="I20" i="22"/>
  <c r="I20" i="16"/>
  <c r="I50" i="24"/>
  <c r="I50" i="23"/>
  <c r="I50" i="22"/>
  <c r="I50" i="16"/>
  <c r="I60" i="24"/>
  <c r="I60" i="23"/>
  <c r="I60" i="22"/>
  <c r="I60" i="16"/>
  <c r="I45" i="24"/>
  <c r="I45" i="23"/>
  <c r="I45" i="22"/>
  <c r="I45" i="16"/>
  <c r="I10" i="24"/>
  <c r="I10" i="23"/>
  <c r="I10" i="22"/>
  <c r="I10" i="16"/>
  <c r="I30" i="24" l="1"/>
  <c r="I30" i="23"/>
  <c r="I30" i="22"/>
  <c r="I30" i="16"/>
  <c r="B249" i="21" a="1"/>
  <c r="B249" i="21" s="1"/>
  <c r="G238" i="21" s="1"/>
  <c r="L55" i="24" l="1"/>
  <c r="L55" i="23"/>
  <c r="L55" i="22"/>
  <c r="L55" i="16"/>
  <c r="D6" i="16"/>
  <c r="D5" i="16"/>
  <c r="D4" i="16"/>
  <c r="H40" i="24" l="1"/>
  <c r="H40" i="23"/>
  <c r="H40" i="22"/>
  <c r="H40" i="16"/>
  <c r="H45" i="24"/>
  <c r="H45" i="23"/>
  <c r="H45" i="22"/>
  <c r="H45" i="16"/>
  <c r="J40" i="24" l="1"/>
  <c r="J40" i="23"/>
  <c r="J40" i="22"/>
  <c r="J40" i="16"/>
  <c r="J45" i="24"/>
  <c r="J45" i="23"/>
  <c r="J45" i="22"/>
  <c r="J45" i="16"/>
  <c r="L45" i="24" l="1"/>
  <c r="L45" i="23"/>
  <c r="L45" i="22"/>
  <c r="L45" i="16"/>
  <c r="L40" i="24"/>
  <c r="L40" i="23"/>
  <c r="L40" i="22"/>
  <c r="L40" i="16"/>
  <c r="K40" i="24"/>
  <c r="K40" i="23"/>
  <c r="K40" i="22"/>
  <c r="K40" i="16"/>
  <c r="K45" i="24"/>
  <c r="K45" i="23"/>
  <c r="K45" i="22"/>
  <c r="K45" i="16"/>
  <c r="H60" i="24" l="1"/>
  <c r="H60" i="23"/>
  <c r="H60" i="22"/>
  <c r="H60" i="16"/>
  <c r="H15" i="24"/>
  <c r="H15" i="23"/>
  <c r="H15" i="22"/>
  <c r="H15" i="16"/>
  <c r="M40" i="24"/>
  <c r="M40" i="23"/>
  <c r="M40" i="22"/>
  <c r="M40" i="16"/>
  <c r="M45" i="24"/>
  <c r="M45" i="23"/>
  <c r="M45" i="22"/>
  <c r="M45" i="16"/>
  <c r="H20" i="24" l="1"/>
  <c r="H20" i="23"/>
  <c r="H20" i="22"/>
  <c r="H20" i="16"/>
  <c r="J15" i="24"/>
  <c r="J15" i="23"/>
  <c r="J15" i="22"/>
  <c r="J15" i="16"/>
  <c r="J60" i="24"/>
  <c r="J60" i="23"/>
  <c r="J60" i="22"/>
  <c r="J60" i="16"/>
  <c r="J20" i="24" l="1"/>
  <c r="J20" i="23"/>
  <c r="J20" i="22"/>
  <c r="J20" i="16"/>
  <c r="K60" i="24"/>
  <c r="K60" i="23"/>
  <c r="K60" i="22"/>
  <c r="K60" i="16"/>
  <c r="K15" i="24"/>
  <c r="K15" i="23"/>
  <c r="K15" i="22"/>
  <c r="K15" i="16"/>
  <c r="L60" i="24"/>
  <c r="L60" i="23"/>
  <c r="L60" i="22"/>
  <c r="L60" i="16"/>
  <c r="L15" i="24"/>
  <c r="L15" i="23"/>
  <c r="L15" i="22"/>
  <c r="L15" i="16"/>
  <c r="K20" i="24" l="1"/>
  <c r="K20" i="23"/>
  <c r="K20" i="22"/>
  <c r="K20" i="16"/>
  <c r="L20" i="24"/>
  <c r="L20" i="23"/>
  <c r="L20" i="22"/>
  <c r="L20" i="16"/>
  <c r="M60" i="24"/>
  <c r="M60" i="23"/>
  <c r="M60" i="22"/>
  <c r="M60" i="16"/>
  <c r="M15" i="24"/>
  <c r="M15" i="23"/>
  <c r="M15" i="22"/>
  <c r="M15" i="16"/>
  <c r="M20" i="24" l="1"/>
  <c r="M20" i="23"/>
  <c r="M20" i="22"/>
  <c r="M20" i="16"/>
  <c r="H35" i="24" l="1"/>
  <c r="H35" i="23"/>
  <c r="H35" i="22"/>
  <c r="H35" i="16"/>
  <c r="J35" i="24" l="1"/>
  <c r="J35" i="23"/>
  <c r="J35" i="22"/>
  <c r="J35" i="16"/>
  <c r="K35" i="24" l="1"/>
  <c r="K35" i="23"/>
  <c r="K35" i="22"/>
  <c r="K35" i="16"/>
  <c r="L35" i="24"/>
  <c r="L35" i="23"/>
  <c r="L35" i="22"/>
  <c r="L35" i="16"/>
  <c r="H25" i="24" l="1"/>
  <c r="H25" i="23"/>
  <c r="H25" i="22"/>
  <c r="H25" i="16"/>
  <c r="M35" i="24"/>
  <c r="M35" i="23"/>
  <c r="M35" i="22"/>
  <c r="M35" i="16"/>
  <c r="H50" i="24" l="1"/>
  <c r="H50" i="23"/>
  <c r="H50" i="22"/>
  <c r="H50" i="16"/>
  <c r="H10" i="24"/>
  <c r="H10" i="23"/>
  <c r="H10" i="22"/>
  <c r="H10" i="16"/>
  <c r="J25" i="24"/>
  <c r="J25" i="23"/>
  <c r="J25" i="22"/>
  <c r="J25" i="16"/>
  <c r="K25" i="24" l="1"/>
  <c r="K25" i="23"/>
  <c r="K25" i="22"/>
  <c r="K25" i="16"/>
  <c r="J50" i="24"/>
  <c r="J50" i="23"/>
  <c r="J50" i="22"/>
  <c r="J50" i="16"/>
  <c r="L25" i="24"/>
  <c r="L25" i="23"/>
  <c r="L25" i="22"/>
  <c r="L25" i="16"/>
  <c r="J10" i="24"/>
  <c r="J10" i="23"/>
  <c r="J10" i="22"/>
  <c r="J10" i="16"/>
  <c r="K10" i="24" l="1"/>
  <c r="K10" i="23"/>
  <c r="K10" i="22"/>
  <c r="K10" i="16"/>
  <c r="M25" i="24"/>
  <c r="M25" i="23"/>
  <c r="M25" i="22"/>
  <c r="M25" i="16"/>
  <c r="M55" i="24"/>
  <c r="K55" i="24"/>
  <c r="K55" i="23"/>
  <c r="K55" i="22"/>
  <c r="K55" i="16"/>
  <c r="K50" i="24"/>
  <c r="K50" i="23"/>
  <c r="K50" i="22"/>
  <c r="K50" i="16"/>
  <c r="M55" i="22" l="1"/>
  <c r="M55" i="16"/>
  <c r="M55" i="23"/>
  <c r="L50" i="24" l="1"/>
  <c r="L50" i="23"/>
  <c r="L50" i="22"/>
  <c r="L50" i="16"/>
  <c r="L10" i="24"/>
  <c r="L10" i="23"/>
  <c r="L10" i="22"/>
  <c r="L10" i="16"/>
  <c r="H30" i="24" l="1"/>
  <c r="H30" i="23"/>
  <c r="H30" i="22"/>
  <c r="H30" i="16"/>
  <c r="M50" i="24"/>
  <c r="M50" i="23"/>
  <c r="M50" i="22"/>
  <c r="M50" i="16"/>
  <c r="M10" i="24"/>
  <c r="M10" i="23"/>
  <c r="M10" i="22"/>
  <c r="M10" i="16"/>
  <c r="K30" i="24" l="1"/>
  <c r="K30" i="23"/>
  <c r="K30" i="22"/>
  <c r="K30" i="16"/>
  <c r="L30" i="24"/>
  <c r="L30" i="23"/>
  <c r="L30" i="22"/>
  <c r="L30" i="16"/>
  <c r="J30" i="24"/>
  <c r="J30" i="23"/>
  <c r="J30" i="22"/>
  <c r="J30" i="16"/>
  <c r="M30" i="24" l="1"/>
  <c r="M30" i="23"/>
  <c r="M30" i="22"/>
  <c r="M30" i="16"/>
  <c r="B251" i="21"/>
  <c r="B250" i="21"/>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<sst xmlns="http://schemas.openxmlformats.org/spreadsheetml/2006/main" count="2981" uniqueCount="654">
  <si>
    <t>Proceso:</t>
  </si>
  <si>
    <t>Objetivo:</t>
  </si>
  <si>
    <t>Alcance:</t>
  </si>
  <si>
    <t>Identificación del riesgo</t>
  </si>
  <si>
    <t>Análisis del riesgo inherente</t>
  </si>
  <si>
    <t>Evaluación del riesgo - Valoración de los controles</t>
  </si>
  <si>
    <t>Evaluación del riesgo - Nivel del riesgo residual</t>
  </si>
  <si>
    <t>Plan de Acción</t>
  </si>
  <si>
    <t>Impacto</t>
  </si>
  <si>
    <t>Causa Inmediata</t>
  </si>
  <si>
    <t>Causa Raíz</t>
  </si>
  <si>
    <t>Descripción del Riesgo</t>
  </si>
  <si>
    <t>Clasificación del Riesgo</t>
  </si>
  <si>
    <t>Frecuencia con la cual se realiza la actividad</t>
  </si>
  <si>
    <t>Probabilidad Inherente</t>
  </si>
  <si>
    <t>%</t>
  </si>
  <si>
    <t>Criterios de impacto</t>
  </si>
  <si>
    <t>Impacto 
Inherente</t>
  </si>
  <si>
    <t>Zona de Riesgo Inherente</t>
  </si>
  <si>
    <t>No. Control</t>
  </si>
  <si>
    <t>Descripción del Control</t>
  </si>
  <si>
    <t>Afectación</t>
  </si>
  <si>
    <t>Atributos</t>
  </si>
  <si>
    <t>Impacto Residual Final</t>
  </si>
  <si>
    <t>Zona de Riesgo Final</t>
  </si>
  <si>
    <t>Tratamiento</t>
  </si>
  <si>
    <t>Responsable</t>
  </si>
  <si>
    <t>Fecha Implementación</t>
  </si>
  <si>
    <t>Fecha Seguimiento</t>
  </si>
  <si>
    <t>Seguimiento</t>
  </si>
  <si>
    <t>Estado</t>
  </si>
  <si>
    <t>Tipo</t>
  </si>
  <si>
    <t>Implementación</t>
  </si>
  <si>
    <t>Calificación</t>
  </si>
  <si>
    <t>Documentación</t>
  </si>
  <si>
    <t>Frecuencia</t>
  </si>
  <si>
    <t>Evidencia</t>
  </si>
  <si>
    <t>N.</t>
  </si>
  <si>
    <t>IMPACTO</t>
  </si>
  <si>
    <t>CLASIFICACIÓN DEL RIESGO</t>
  </si>
  <si>
    <t>Reputacional</t>
  </si>
  <si>
    <t>Ejecución y Administración de Procesos</t>
  </si>
  <si>
    <t>Fraude Externo</t>
  </si>
  <si>
    <t>Fraude Interno</t>
  </si>
  <si>
    <t>Fallas Tecnológicas</t>
  </si>
  <si>
    <t>Relaciones Laborales</t>
  </si>
  <si>
    <t>CRITERIOS DE IMPACTO</t>
  </si>
  <si>
    <t>El riesgo afecta la imagen de alguna área de la organización</t>
  </si>
  <si>
    <t>El riesgo afecta la imagen de la entidad internamente, de conocimiento general, nivel interno, alta dirección, contratista y/o de provedores</t>
  </si>
  <si>
    <t>El riesgo afecta la imagen de de la entidad con efecto publicitario sostenido a nivel de sector administrativo, nivel departamental o municipal</t>
  </si>
  <si>
    <t>El riesgo afecta la imagen de la entidad a nivel nacional, con efecto publicitarios sostenible a nivel país</t>
  </si>
  <si>
    <t>TIPO</t>
  </si>
  <si>
    <t>Preventivo</t>
  </si>
  <si>
    <t>Detectivo</t>
  </si>
  <si>
    <t>Correctivo</t>
  </si>
  <si>
    <t xml:space="preserve">IMPLEMENTACIÓN </t>
  </si>
  <si>
    <t>Automático</t>
  </si>
  <si>
    <t>Manual</t>
  </si>
  <si>
    <t>DOCUMENTACIÓN</t>
  </si>
  <si>
    <t>Documentado</t>
  </si>
  <si>
    <t>Sin documentar</t>
  </si>
  <si>
    <t>FRECUENCIA</t>
  </si>
  <si>
    <t>Continua</t>
  </si>
  <si>
    <t>Aleatoria</t>
  </si>
  <si>
    <t>EVIDENCIA</t>
  </si>
  <si>
    <t>Con Registro</t>
  </si>
  <si>
    <t>Sin Registro</t>
  </si>
  <si>
    <t>SIGCMA</t>
  </si>
  <si>
    <t xml:space="preserve">MATRIZ DE RIESGOS SIGCMA </t>
  </si>
  <si>
    <t>Matriz Mapa de Riesgos</t>
  </si>
  <si>
    <t>Orientaciones Generales</t>
  </si>
  <si>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</si>
  <si>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</si>
  <si>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</si>
  <si>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</si>
  <si>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</si>
  <si>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</si>
  <si>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</si>
  <si>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</si>
  <si>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</si>
  <si>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</si>
  <si>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</si>
  <si>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t>Frecuencia con la cual se lleva a cabo la actividad</t>
  </si>
  <si>
    <t>Criterios de Impacto</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</si>
  <si>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</si>
  <si>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</si>
  <si>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</si>
  <si>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</si>
  <si>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r>
      <t xml:space="preserve">ATRIBUTOS INFORMATIVOS
</t>
    </r>
    <r>
      <rPr>
        <sz val="9"/>
        <rFont val="Arial Narrow"/>
        <family val="2"/>
      </rPr>
      <t>Frecuencia</t>
    </r>
  </si>
  <si>
    <r>
      <t xml:space="preserve">ATRIBUTOS INFORMATIVOS
</t>
    </r>
    <r>
      <rPr>
        <sz val="9"/>
        <rFont val="Arial Narrow"/>
        <family val="2"/>
      </rPr>
      <t>Registro</t>
    </r>
  </si>
  <si>
    <t>Evaluación del Nivel de Riesgo - Nivel de Riesgo Residual</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</si>
  <si>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</si>
  <si>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</si>
  <si>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DAÑOS ACTIVOS FIJOS/ EVENTOS EXTERNOS</t>
  </si>
  <si>
    <t>EJECUCIÓN Y ADMINISTRACIÓN DE PROCESOS</t>
  </si>
  <si>
    <t>FALLAS TECNÓLOGICAS</t>
  </si>
  <si>
    <t>FRAUDE EXTERNO</t>
  </si>
  <si>
    <t>FRAUDE INTERNO</t>
  </si>
  <si>
    <t>RELACIONES LABORALES</t>
  </si>
  <si>
    <t>USUARIOS, PRODUCTOS Y PRÁCTICAS ORGANIZACIONALES</t>
  </si>
  <si>
    <t>Pérdida por daños o extravíos de los activos fijos por desastres naturales u otros riesgos/eventos externos como atentados, vandalismo, orden público.</t>
  </si>
  <si>
    <t>Pérdidas derivadas de errores en la ejecución y administración de procesos.</t>
  </si>
  <si>
    <t>Errores en hardware, software, telecomunicaciones, interrupción de servicios básicos.</t>
  </si>
  <si>
    <t>Pérdida derivada de actos de fraude por personas ajenas a la organización (no participa personal de la entidad).</t>
  </si>
  <si>
    <t>Pérdida debido a actos de fraude, actuaciones irregulares, comisión de hechos delictivos abuso de confianza, apropiación indebida, incumplimiento d e regulaciones legales o internas de la entidad en las cuales está involucrado por lo menos 1 participante interno de la organización, son realizadas de forma intencional y/o con ánimo de lucro para sí mismo o para terceros.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</si>
  <si>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</si>
  <si>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</si>
  <si>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Tabla Criterios para definir el nivel de probabilidad</t>
  </si>
  <si>
    <t>Frecuencia de la Actividad</t>
  </si>
  <si>
    <t>Probabilidad</t>
  </si>
  <si>
    <t>Muy Baja</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</si>
  <si>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</si>
  <si>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</si>
  <si>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</si>
  <si>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</si>
  <si>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</si>
  <si>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</si>
  <si>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</si>
  <si>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</si>
  <si>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</si>
  <si>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</si>
  <si>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</si>
  <si>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</si>
  <si>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 xml:space="preserve">Afectación menor a 10 SMLMV </t>
  </si>
  <si>
    <t>Menor</t>
  </si>
  <si>
    <t xml:space="preserve">Entre 10 y 50 SMLMV </t>
  </si>
  <si>
    <t>El riesgo afecta la imagen de la entidad internamente, de conocimiento general, nivel interno, de junta dircetiva y accionistas y/o de provedores</t>
  </si>
  <si>
    <t>Moderado</t>
  </si>
  <si>
    <t xml:space="preserve">Entre 50 y 100 SMLMV </t>
  </si>
  <si>
    <t>El riesgo afecta la imagen de la entidad con algunos usuarios de relevancia frente al logro de los objetivos</t>
  </si>
  <si>
    <t>Mayor</t>
  </si>
  <si>
    <t xml:space="preserve">Entre 100 y 500 SMLMV </t>
  </si>
  <si>
    <t>Catastrófico</t>
  </si>
  <si>
    <t xml:space="preserve">Mayor a 500 SMLMV </t>
  </si>
  <si>
    <t xml:space="preserve">     Entre 50 y 100 SMLMV </t>
  </si>
  <si>
    <t xml:space="preserve">     El riesgo afecta la imagen de la entidad con algunos usuarios de relevancia frente al logro de los objetivos</t>
  </si>
  <si>
    <t>Criterios</t>
  </si>
  <si>
    <t>Subcriterios</t>
  </si>
  <si>
    <t>Afectación Económica o presupuestal</t>
  </si>
  <si>
    <t>Afectación menor a 10 SMLMV .</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</si>
  <si>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</si>
  <si>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</si>
  <si>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</si>
  <si>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</si>
  <si>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</si>
  <si>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</si>
  <si>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</si>
  <si>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</si>
  <si>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</si>
  <si>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</si>
  <si>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</si>
  <si>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</si>
  <si>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</si>
  <si>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</si>
  <si>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</si>
  <si>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</si>
  <si>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</si>
  <si>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</si>
  <si>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</si>
  <si>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</si>
  <si>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Muy Alta
100%</t>
  </si>
  <si>
    <t>Extremo</t>
  </si>
  <si>
    <t>Alta
80%</t>
  </si>
  <si>
    <t>Alto</t>
  </si>
  <si>
    <t>Media
60%</t>
  </si>
  <si>
    <t>Baja
40%</t>
  </si>
  <si>
    <t>Bajo</t>
  </si>
  <si>
    <t>Muy Baja
20%</t>
  </si>
  <si>
    <t>Leve
20%</t>
  </si>
  <si>
    <t>Menor
40%</t>
  </si>
  <si>
    <t>Moderado
60%</t>
  </si>
  <si>
    <t>Mayor
80%</t>
  </si>
  <si>
    <t>Catastrófico
100%</t>
  </si>
  <si>
    <t xml:space="preserve">Permite definir el consecutivo de riesgos.
</t>
  </si>
  <si>
    <t>Daños Activos Fijos/Eventos Externos</t>
  </si>
  <si>
    <t>ESTADO</t>
  </si>
  <si>
    <t>Finalizado</t>
  </si>
  <si>
    <t>En Curso</t>
  </si>
  <si>
    <t>FECHA</t>
  </si>
  <si>
    <t>X</t>
  </si>
  <si>
    <t>DESPACHO JUDICIAL CERTIFICADO</t>
  </si>
  <si>
    <t>DIRECCIÓN SECCIONAL DE ADMINISTRACIÓN JUDICIAL</t>
  </si>
  <si>
    <t>CONSEJO SECCIONAL DE LA JUDICATURA</t>
  </si>
  <si>
    <t>Misionales</t>
  </si>
  <si>
    <t>PROCESO (indique el tipo de proceso si es Estratégico. Misional, Apoyo, Evaluación y Mejora y especifique el nombre del proceso)</t>
  </si>
  <si>
    <t>CONSEJO SUPERIOR DE LA JUDICATURA</t>
  </si>
  <si>
    <t xml:space="preserve">                                                                         Consejo Superior de la Judicatura</t>
  </si>
  <si>
    <t>Consejo Superior de la Judicatura</t>
  </si>
  <si>
    <t xml:space="preserve">ESTRATEGIAS/ACCIONES </t>
  </si>
  <si>
    <t>ESTRATEGIAS  DOFA</t>
  </si>
  <si>
    <t>ESTRATEGIA/ACCIÓN/ PROYECTO</t>
  </si>
  <si>
    <t xml:space="preserve">GESTIONA </t>
  </si>
  <si>
    <t xml:space="preserve">DOCUMENTADA EN </t>
  </si>
  <si>
    <t>A</t>
  </si>
  <si>
    <t>O</t>
  </si>
  <si>
    <t>D</t>
  </si>
  <si>
    <t>F</t>
  </si>
  <si>
    <t>Análisis de Contexto</t>
  </si>
  <si>
    <t>ESPECIALIDAD:</t>
  </si>
  <si>
    <t>DEPENDENCIA JUDICIAL CERTIFICADA:</t>
  </si>
  <si>
    <t xml:space="preserve">OBJETIVO DEL PROCESO: </t>
  </si>
  <si>
    <t xml:space="preserve">CONTEXTO EXTERNO </t>
  </si>
  <si>
    <t xml:space="preserve">FACTORES TEMÁTICO </t>
  </si>
  <si>
    <t>No.</t>
  </si>
  <si>
    <t xml:space="preserve">AMENAZAS (Factores específicos) </t>
  </si>
  <si>
    <t xml:space="preserve">No. </t>
  </si>
  <si>
    <t xml:space="preserve">OPORTUNIDADES (Factores específicos) </t>
  </si>
  <si>
    <t>Económicos y Financieros( disponibilidad de capital, liquidez, mercados financieros, desempleo, competencia.)</t>
  </si>
  <si>
    <t>Sociales  y culturales (cultura, religión, demografía, responsabilidad social, orden público.)</t>
  </si>
  <si>
    <t>Afectación del orden público, generando mayor demanda y congestión judicial.</t>
  </si>
  <si>
    <t>Tecnológicos (desarrollo digital,avances en tecnología, acceso a sistemas de información externos, gobierno en línea.</t>
  </si>
  <si>
    <t>Falta de conocimiento y capacitación de las partes interesadas externas en la totalidad de las herramientas tecnológicas dispuestas para prestar el servicio de justicia.</t>
  </si>
  <si>
    <t>Divulgación en la comunidad de las herramientas tecnológicas dispuestas para prestar el servicio de justicia y su funcionamiento.</t>
  </si>
  <si>
    <t>Falta de una herramienta tecnólogica que integre  actividades interdependientes entre dos o más entidades (Fiscalía, defensoría del pueblo, policia, , etc.) para agendamientos mas ágiles, eficaces y eficiente de las audiencias y lograr el  cumplimiento óptimo de la audiencia en pro de la descongestión judicial.</t>
  </si>
  <si>
    <t>Legales y reglamentarios (estándares nacionales, internacionales, regulacion )</t>
  </si>
  <si>
    <t>AMBIENTALES: emisiones y residuos, energía, catástrofes naturales, desarrollo sostenible.</t>
  </si>
  <si>
    <t xml:space="preserve">CONTEXTO INTERNO </t>
  </si>
  <si>
    <t xml:space="preserve">ACTORES TEMÁTICO </t>
  </si>
  <si>
    <t xml:space="preserve">DEBILIDADES  (Factores específicos)  </t>
  </si>
  <si>
    <t xml:space="preserve">FORTALEZAS(Factores específicos) ) </t>
  </si>
  <si>
    <t>Estratégicos: (direccionamiento estratégico, planeación institucional,
liderazgo, trabajo en equipo)</t>
  </si>
  <si>
    <t>Normalización y estandarización de los comités del SIGCMA a nivel nacional por parte de la Coordinación Nacional del SIGCMA.</t>
  </si>
  <si>
    <t>Recursos financieros (presupuesto de funcionamiento, recursos de inversión</t>
  </si>
  <si>
    <t>Personal
( competencia del personal, disponibilidad, suficiencia, seguridad
y salud ocupacional.)</t>
  </si>
  <si>
    <t>Proceso
(capacidad, diseño, ejecución, proveedores, entradas, salidas,
gestión del conocimiento)</t>
  </si>
  <si>
    <t xml:space="preserve">Tecnológicos </t>
  </si>
  <si>
    <t>Falta de implementación del expediente digital en todas las dependencias y despachos judiciales</t>
  </si>
  <si>
    <t>Insuficiencia  de  recursos tecnológicos (hardware y software) para los empleados en trabajo remoto.</t>
  </si>
  <si>
    <t xml:space="preserve">Documentación ( Actualización, coherencia, aplicabilidad) </t>
  </si>
  <si>
    <t>Inconvenientes con el reporte de estadistica con el sistema SIERJU</t>
  </si>
  <si>
    <t>Formatos estandarizados impartidos  desde la Coordinación Nacional del SIGCMA para la mejor prestación del servicio.</t>
  </si>
  <si>
    <t>Micrositio de fácil acceso a los documentos propios del Sistema Integrado de Gestión y Control de la Calidad y el Medio Ambiente.</t>
  </si>
  <si>
    <t>Infraestructura física (suficiencia, comodidad)</t>
  </si>
  <si>
    <t>Elementos de trabajo (papel, equipos)</t>
  </si>
  <si>
    <t>Comunicación Interna ( canales utilizados y su efectividad, flujo de la información necesaria para el desarrollo de las actividades)</t>
  </si>
  <si>
    <t>Falta de conocimiento y capacitación de los servidores judiciales sobre los canales dispuestos y adquiridos para optimizar el flujo de información y garantizar la comunicación interna.</t>
  </si>
  <si>
    <t xml:space="preserve"> MAPA DE RIESGOS SIGCMA</t>
  </si>
  <si>
    <t>DEPENDENCIA (Unidad misional del CSJ o Unidad de la DEAJ o Seccional o CSJ en caso de despachos judiciales certificados)</t>
  </si>
  <si>
    <t xml:space="preserve">Alto </t>
  </si>
  <si>
    <t>Muy BajaLeve</t>
  </si>
  <si>
    <t>Muy BajaMenor</t>
  </si>
  <si>
    <t>Muy BajaModerado</t>
  </si>
  <si>
    <t>Muy BajaMayor</t>
  </si>
  <si>
    <t>Muy BajaCatastrófico</t>
  </si>
  <si>
    <t>MediaMenor</t>
  </si>
  <si>
    <t>BajaLeve</t>
  </si>
  <si>
    <t>BajaMenor</t>
  </si>
  <si>
    <t>BajaModerado</t>
  </si>
  <si>
    <t>BajaMayor</t>
  </si>
  <si>
    <t>BajaCatastrófico</t>
  </si>
  <si>
    <t>MediaLeve</t>
  </si>
  <si>
    <t>MediaMayor</t>
  </si>
  <si>
    <t>MediaCatastrófico</t>
  </si>
  <si>
    <t>AltaLeve</t>
  </si>
  <si>
    <t>AltaMenor</t>
  </si>
  <si>
    <t>AltaModerado</t>
  </si>
  <si>
    <t>AltaMayor</t>
  </si>
  <si>
    <t>AltaCatastrófico</t>
  </si>
  <si>
    <t>MuyAltaLeve</t>
  </si>
  <si>
    <t>MuyAltaMenor</t>
  </si>
  <si>
    <t>MediaModerado</t>
  </si>
  <si>
    <t>MuyAltaModerado</t>
  </si>
  <si>
    <t>MuyAltaCatastrófico</t>
  </si>
  <si>
    <t>MuyAltaMayor</t>
  </si>
  <si>
    <t>Leve</t>
  </si>
  <si>
    <t>PreventivoAutomático</t>
  </si>
  <si>
    <t>PreventivoManual</t>
  </si>
  <si>
    <t>DetectivoAutomático</t>
  </si>
  <si>
    <t>DetectivoManual</t>
  </si>
  <si>
    <t>CorrectivoAutomático</t>
  </si>
  <si>
    <t>CorrectivoManual</t>
  </si>
  <si>
    <t>Probabilidad Residua Finall</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</si>
  <si>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</si>
  <si>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</si>
  <si>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</si>
  <si>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</si>
  <si>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</si>
  <si>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</si>
  <si>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</si>
  <si>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</si>
  <si>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</si>
  <si>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</si>
  <si>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</si>
  <si>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</si>
  <si>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</si>
  <si>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</si>
  <si>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</si>
  <si>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</si>
  <si>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</si>
  <si>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</si>
  <si>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</si>
  <si>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</si>
  <si>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</si>
  <si>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</si>
  <si>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</si>
  <si>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</si>
  <si>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</si>
  <si>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 xml:space="preserve">Probabilidad Residual </t>
  </si>
  <si>
    <t>Impacto Inherente</t>
  </si>
  <si>
    <t>Probabilidad Residual Final</t>
  </si>
  <si>
    <t>Riesgo Final</t>
  </si>
  <si>
    <t xml:space="preserve">Leve </t>
  </si>
  <si>
    <t xml:space="preserve">Moderado </t>
  </si>
  <si>
    <t xml:space="preserve">Mayor </t>
  </si>
  <si>
    <t xml:space="preserve">Catastrófico </t>
  </si>
  <si>
    <t>Muy AltaLeve</t>
  </si>
  <si>
    <t>Muy AltaMenor</t>
  </si>
  <si>
    <t>Muy AltaModerado</t>
  </si>
  <si>
    <t>Muy AltaMayor</t>
  </si>
  <si>
    <t>Muy AltaCatastrófico</t>
  </si>
  <si>
    <t>Probabilidad Residual</t>
  </si>
  <si>
    <t>TRATAMIENTO</t>
  </si>
  <si>
    <t>Aceptar</t>
  </si>
  <si>
    <t>Evitar</t>
  </si>
  <si>
    <t>Reducir(compartir)</t>
  </si>
  <si>
    <t>Reducir(mitigar)</t>
  </si>
  <si>
    <t>Vulneración de los derechos fundamentales de los ciudadanos</t>
  </si>
  <si>
    <t xml:space="preserve"> Actuaciones procesales después del vencimiento de los términos legales  </t>
  </si>
  <si>
    <t xml:space="preserve">Posibilidad de vulneración de los derechos fundamentales de los ciudadanos  debido a las  actuaciones procesales después del vencimiento de los términos legales  </t>
  </si>
  <si>
    <t>Afectación Económica</t>
  </si>
  <si>
    <t>Incumplimiento máximo del 5% de la meta planeada</t>
  </si>
  <si>
    <t>Incumplimiento máximo del 15% de la meta planeada</t>
  </si>
  <si>
    <t>Incumplimiento máximo del 20% de la meta planeada</t>
  </si>
  <si>
    <t>Incumplimiento máximo del 50% de la meta planeada</t>
  </si>
  <si>
    <t>Incumplimiento máximo del 80% de la meta planeada</t>
  </si>
  <si>
    <t>Impacto que afecte la ejecución presupuestal en un valor ≥0,5%.</t>
  </si>
  <si>
    <t>Impacto que afecte la ejecución presupuestal en un valor ≥1%.</t>
  </si>
  <si>
    <t>Impacto que afecte la ejecución presupuestal en un valor ≥5%.</t>
  </si>
  <si>
    <t>Impacto que afecte la ejecución presupuestal en un valor ≥20%.</t>
  </si>
  <si>
    <t>Impacto que afecte la ejecución presupuestal en un valor ≥50%.</t>
  </si>
  <si>
    <t>Prestación del Servicio de Justicia</t>
  </si>
  <si>
    <t>Afecta la Prestación del Servicio de Justicia en 15%</t>
  </si>
  <si>
    <t>Asignación de personal por descongestión y/o adecuados lineamientos de planeación  y redistribución de funciones asignadas al personal del despacho</t>
  </si>
  <si>
    <t>Archivo de control diario del seguimiento de la entrega del expediente al despacho</t>
  </si>
  <si>
    <t xml:space="preserve">Herramientas tecnologicas adoptadas por la entidad para lograr cumplir todas las actividades planificadas por medio del trabajo en Casa </t>
  </si>
  <si>
    <t>Archivo reporte de solicitudes allegadas al despacho judicial y el control respectivo para el cumplimiento de los términos procesales</t>
  </si>
  <si>
    <t>Incumplimiento en la realización de las audiencias programadas</t>
  </si>
  <si>
    <t>Posibilidad de vulneración de los derechos fundamentales de los ciudadanos  debido al Incumplimiento en la realización de las audiencias programadas</t>
  </si>
  <si>
    <t>Revisión diaria del procedimiento de verificación  de los equipos antes de iniciar las audiencias</t>
  </si>
  <si>
    <t>Planear con antelación  y  programar  la audiencias según  la complejidad de la audiencia</t>
  </si>
  <si>
    <t>Revisión periódica de las comunicaciones por parte del centro de servicio ante de ser enviadas</t>
  </si>
  <si>
    <t xml:space="preserve">Soporte periódico del área tecnólogica </t>
  </si>
  <si>
    <t>Incumplimiento de las metas establecidas</t>
  </si>
  <si>
    <t>Usuarios, productos y prácticas organizacionales</t>
  </si>
  <si>
    <r>
      <t xml:space="preserve">1.Falta de herramientas tecnológicas que permitan el buen desarrollo de la audiencia (Sistema de Grabación, Software, Hardware, microfonos, diademas entre otros)
2.Programación de audiencias sin tener en cuenta tiempos de duración para su realización.
3.Falta de comunicación oportuna o errores en la notificación a las partes interesadas externas
</t>
    </r>
    <r>
      <rPr>
        <b/>
        <sz val="11"/>
        <color rgb="FF00B050"/>
        <rFont val="Calibri"/>
        <family val="2"/>
        <scheme val="minor"/>
      </rPr>
      <t>4.Carencia de internet y  conectividad adecuada para los  equipos en las sedes judiciales y salas de audiencias.</t>
    </r>
    <r>
      <rPr>
        <sz val="11"/>
        <color theme="1"/>
        <rFont val="Calibri"/>
        <family val="2"/>
        <scheme val="minor"/>
      </rPr>
      <t xml:space="preserve">
5.Desactualización de la información suministrada por el usuario para la debida citación.
</t>
    </r>
  </si>
  <si>
    <r>
      <rPr>
        <b/>
        <sz val="11"/>
        <color rgb="FF00B050"/>
        <rFont val="Calibri"/>
        <family val="2"/>
        <scheme val="minor"/>
      </rPr>
      <t>1. Falta de implementación de modelos operativos de preparación de audiencias (MOPA's) y guías de realización de audiencias para reducir el tiempo de las diligencias.</t>
    </r>
    <r>
      <rPr>
        <sz val="11"/>
        <color theme="1"/>
        <rFont val="Calibri"/>
        <family val="2"/>
        <scheme val="minor"/>
      </rPr>
      <t xml:space="preserve">
</t>
    </r>
    <r>
      <rPr>
        <b/>
        <sz val="11"/>
        <color rgb="FF00B050"/>
        <rFont val="Calibri"/>
        <family val="2"/>
        <scheme val="minor"/>
      </rPr>
      <t>2.Insuficiencia de personal para la carga laboral presentada.</t>
    </r>
    <r>
      <rPr>
        <sz val="11"/>
        <color theme="1"/>
        <rFont val="Calibri"/>
        <family val="2"/>
        <scheme val="minor"/>
      </rPr>
      <t xml:space="preserve">
</t>
    </r>
    <r>
      <rPr>
        <b/>
        <sz val="11"/>
        <color rgb="FF00B050"/>
        <rFont val="Calibri"/>
        <family val="2"/>
        <scheme val="minor"/>
      </rPr>
      <t>3.Incremento de solicitudes vía correo electrónico, reparto de demandas y solicitudes judiciales..</t>
    </r>
    <r>
      <rPr>
        <sz val="11"/>
        <color theme="1"/>
        <rFont val="Calibri"/>
        <family val="2"/>
        <scheme val="minor"/>
      </rPr>
      <t xml:space="preserve">
4.Demora en la entrega del reparto por parte del centro de sevicios
</t>
    </r>
    <r>
      <rPr>
        <b/>
        <sz val="11"/>
        <color rgb="FF00B050"/>
        <rFont val="Calibri"/>
        <family val="2"/>
        <scheme val="minor"/>
      </rPr>
      <t>5.Afectación del orden público, genera mayor demanda y congestión de la justicia.</t>
    </r>
    <r>
      <rPr>
        <sz val="11"/>
        <color theme="1"/>
        <rFont val="Calibri"/>
        <family val="2"/>
        <scheme val="minor"/>
      </rPr>
      <t xml:space="preserve">
</t>
    </r>
  </si>
  <si>
    <t>El riesgo afecta la imagen de de la entidad con efecto publicitario sostenido a nivel del sector justicia</t>
  </si>
  <si>
    <t>Cualquier acto indebido de los servidores judiciales genera altas consecuencias para la entidad</t>
  </si>
  <si>
    <t>Cualquier acto indebido de los servidores judiciales genera consecuencias desastrosas para la entidad</t>
  </si>
  <si>
    <t>Afecta la Prestación del Servicio de Administración de Justicia en 5%</t>
  </si>
  <si>
    <t>Afecta la Prestación del Servicio de Administración Justicia en 10%</t>
  </si>
  <si>
    <t>Afecta la Prestación del Servicio de Administración Justicia en 20%</t>
  </si>
  <si>
    <t>Afecta la Prestación del Servicio de Administración Justicia en más del 50%</t>
  </si>
  <si>
    <t>Afecta la Prestación del Servicio de Administración de Justicia en 10%</t>
  </si>
  <si>
    <t>Afecta la Prestación del Servicio de Administración de Justicia en 15%</t>
  </si>
  <si>
    <t>Afecta la Prestación del Servicio de Administración de Justicia en 20%</t>
  </si>
  <si>
    <t>Afecta la Prestación del Servicio de Administración de Justicia en más del 50%</t>
  </si>
  <si>
    <t>Extravío de documentos temporal o definitivo de los procesos judiciales</t>
  </si>
  <si>
    <t>Afectación en la Prestación del Servicio de Justicia</t>
  </si>
  <si>
    <t xml:space="preserve">Directrices del  expediente electrónico y cobertura de implementación a todas las dependencias y juzgados </t>
  </si>
  <si>
    <t xml:space="preserve">Aplicativos de seguimiento y control diseñados en las diferentes instancias </t>
  </si>
  <si>
    <t>Divulgación de los acuerdos establecidos en Tablas de Retención Documental y capacitaciones virtuales realizadas por el Cendoj</t>
  </si>
  <si>
    <t>Posibilidad de la afectación en la Prestación del Servicio de Justicia debido al extravío de documentos temporal o definitivo de los procesos judiciales</t>
  </si>
  <si>
    <t>Archivo de control  de ingreso de los expedientes judiciales</t>
  </si>
  <si>
    <t>Monitoreo y control por medio de las Auditorias Internas, Externas de Control Interno y de entes de control</t>
  </si>
  <si>
    <t xml:space="preserve">Carencia en transparencia, etica y valores . </t>
  </si>
  <si>
    <t xml:space="preserve">Posibilidad de actos indebidos de  los servidores judiciales debido a  la carencia en transparencia, etica y valores </t>
  </si>
  <si>
    <t xml:space="preserve">1.Insuficientes programas de capacitación para la toma de conciencia debido al desconocimiento de l ley antisoborno (ISO 37001:2016)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t>
  </si>
  <si>
    <t>Informes de Gestión seguimiento a la contratación, rendición de cuentas, Auditorias Internas, Externas de Control Interno y de entes de control.</t>
  </si>
  <si>
    <r>
      <t xml:space="preserve">1. Falta de implementación del expediente electrónico en todas las dependencias y juzgados
2.Falta de software institucional para el control en el archivo de documentos tanto físicos como virtuales.
</t>
    </r>
    <r>
      <rPr>
        <b/>
        <sz val="11"/>
        <color rgb="FF00B050"/>
        <rFont val="Calibri"/>
        <family val="2"/>
        <scheme val="minor"/>
      </rPr>
      <t>3.Desconocimiento e inaplicabilidad de las Tablas de Retención Documental (TRD)</t>
    </r>
    <r>
      <rPr>
        <sz val="11"/>
        <color theme="1"/>
        <rFont val="Calibri"/>
        <family val="2"/>
        <scheme val="minor"/>
      </rPr>
      <t xml:space="preserve">
4.Volumen excesivo de ingreso de expedientes para el personal asignado,  generando demoras en la organización de los expediente
5. Carencia de organización documental</t>
    </r>
  </si>
  <si>
    <t xml:space="preserve">Registro de las soliciitudes judiciales allegadas al despacho en el archivo de radicación </t>
  </si>
  <si>
    <t>Posibilidad de  afectación en la Prestación del Servicio de Justicia debido a un suceso de fuerza mayor que imposibilita la gestión judicial</t>
  </si>
  <si>
    <t>1. Paro por sindicato
2. Huelgas, protestas ciudadana
3. Disturbios o hechos violentos
4.Pandemia
5.Emergencias Ambientales</t>
  </si>
  <si>
    <t>Implementación de herramientas tecnológicas propias de la entidad para el trabajo en casa</t>
  </si>
  <si>
    <t>Políticas y directrices claras aplicadas para evacuar y proteger a los servidores judiciales</t>
  </si>
  <si>
    <t>Programa de Prevención por parte de la ARL</t>
  </si>
  <si>
    <t>Normatividad (Leyes, Resoluciones) adoptada por el Gobierno Nacional por  la Emergencia Sanitaria para cumplir con los protocolos de bioseguridad y medidas de protección.</t>
  </si>
  <si>
    <t xml:space="preserve">
Elaboración  y aplicación de medidas de prevención, contención y mitigación del riesgo  ambiental asociado por parte de la entidad.</t>
  </si>
  <si>
    <t>Suceso de fuerza mayor que imposibilitan la gestión judicial</t>
  </si>
  <si>
    <t>Posibilidad de afectación ambiental debido al desconocimiento de las lineamientos ambientales y normatividad vigente ambiental</t>
  </si>
  <si>
    <t>Desconocimiento de los lineamientos ambientales y normatividad vigente ambiental</t>
  </si>
  <si>
    <t xml:space="preserve">Si el hecho llegara a presentarse, tendría consecuencias o efectos mínimos sobre la entidad.
</t>
  </si>
  <si>
    <t xml:space="preserve">Si el hecho llegara a presentarse, tendría bajo impacto o efecto sobre la entidad.
</t>
  </si>
  <si>
    <t xml:space="preserve">Si el hecho llegara a presentarse, tendría medianas consecuencias o efectos sobre la entidad.
</t>
  </si>
  <si>
    <t xml:space="preserve">Si el hecho llegara a presentarse, tendría altas consecuencias o efectos sobre la entidad
</t>
  </si>
  <si>
    <t>Afectación Ambiental</t>
  </si>
  <si>
    <t xml:space="preserve">Si el hecho llegara a presentarse, tendría desastrosas consecuencias o efectos sobre la entidad.
</t>
  </si>
  <si>
    <t>Si el hecho llegara a presentarse, tendría altas consecuencias o efectos sobre la entidad</t>
  </si>
  <si>
    <t>Si el hecho llegara a presentarse, tendría consecuencias o efectos mínimos sobre la entidad</t>
  </si>
  <si>
    <t>Si el hecho llegara a presentarse, tendría bajo impacto o efecto sobre la entidad</t>
  </si>
  <si>
    <t>Si el hecho llegara a presentarse, tendría medianas consecuencias o efectos sobre la entidad</t>
  </si>
  <si>
    <t>Si el hecho llegara a presentarse, tendría desastrosas consecuencias o efectos sobre la entidad</t>
  </si>
  <si>
    <t xml:space="preserve">
Divulgación de programas, guías y procedimientos del Plan de Gestión Ambiental, además del  acompañamiento y/o seguimiento a implementación del Acuerdo PSAA14-10160
</t>
  </si>
  <si>
    <t xml:space="preserve">Consolidación de la información de los servidores judiciales por medio del Directorio del SIGCMA </t>
  </si>
  <si>
    <t>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t>
  </si>
  <si>
    <t xml:space="preserve">Inadecuado registro de la gestion de los procesos misionales y actuaciones administrativa </t>
  </si>
  <si>
    <t xml:space="preserve">Posibilidad de incumplimiento de las metas establecidas debido al  inadecuado registro de la gestion de los procesos misionales y actuaciones administrativa </t>
  </si>
  <si>
    <t xml:space="preserve">Asignación de personal por descongestión </t>
  </si>
  <si>
    <t>Seguimientos de control  periódicos para el registro de la información</t>
  </si>
  <si>
    <t>Reportar periódicamente los incidentes de fallas  técnicas de los aplicativos utilizados</t>
  </si>
  <si>
    <t xml:space="preserve">Cambios en la  planeación  y redistribución de funciones asignadas al personal </t>
  </si>
  <si>
    <t>Falencia en la gestión, control y seguimiento del proceso de reparto</t>
  </si>
  <si>
    <t xml:space="preserve">Establecimiento de lineamientos y politicas claras de planeación y revisión del procedimiento establecido del proceso de reparto </t>
  </si>
  <si>
    <t xml:space="preserve">Asignación de personal por descongestión y/o adecuados lineamientos de planeación  y redistribución de funciones asignadas al personal </t>
  </si>
  <si>
    <t>Revisión periódica del administrador del sistema cumpla lo previsto en el Acuerdo que regula el órden de los Despachos para el reparto.</t>
  </si>
  <si>
    <t>1. Falta de seguimiento y control del cumplimiento efectivo de la actividad asignada. 
2. Falta de informaciòn pertinente para realizar la actividad (correos errados, direcciones erradas de las partes). 
3. Falta de recursos, medios electrònicos y tecnològicos para el cumplimiento de la actividad.  
4.Carencia de vinculaciòn de las partes y terceros que genera nulidades, demoras en el proceso.</t>
  </si>
  <si>
    <t xml:space="preserve">Inadecuada comunicación de las notificaciones judiciales </t>
  </si>
  <si>
    <t xml:space="preserve">Seguimientos de control  periódicas de las notificaciones judiciales enviadas </t>
  </si>
  <si>
    <t>Revisión permanente de los datos consignados en el acta de reparto para confirmar que coincidan con el expediente.</t>
  </si>
  <si>
    <t xml:space="preserve">Implementación de las herramientas tecnólogicas adoptadas por la Rama Judicial  para el desarrollo de las actividades </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</si>
  <si>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acorde con el nivel de desagregación que se considere necesaria.</t>
    </r>
  </si>
  <si>
    <t>Analice las consecuencias que puede ocasionar a la organización la materialización del riesgo y escoja en la lista desplegable.</t>
  </si>
  <si>
    <r>
      <t xml:space="preserve">Consolida o resume los análisis sobre impacto + causa raíz, permitiendo contar con una redacción clara y concreta del riesgo identificado. Tenga en cuenta la estructura de alto nivel establecida , inicia con </t>
    </r>
    <r>
      <rPr>
        <b/>
        <sz val="9"/>
        <color theme="9" tint="-0.249977111117893"/>
        <rFont val="Arial Narrow"/>
        <family val="2"/>
      </rPr>
      <t xml:space="preserve">POSIBILIDAD DE + Impacto para la entidad + Causa Raíz </t>
    </r>
  </si>
  <si>
    <t xml:space="preserve">Recuerde que el control se define como la medida que permite reducir o mitigar un riesgo. Defina el control (es) que atacan las causas del riesgo, </t>
  </si>
  <si>
    <r>
      <t xml:space="preserve"> -</t>
    </r>
    <r>
      <rPr>
        <sz val="11"/>
        <rFont val="Arial Narrow"/>
        <family val="2"/>
      </rPr>
      <t xml:space="preserve"> </t>
    </r>
    <r>
      <rPr>
        <b/>
        <sz val="11"/>
        <rFont val="Arial Narrow"/>
        <family val="2"/>
      </rPr>
      <t xml:space="preserve"> Hoja 6 Clasificación del Riesgo:</t>
    </r>
    <r>
      <rPr>
        <sz val="11"/>
        <rFont val="Arial Narrow"/>
        <family val="2"/>
      </rPr>
      <t xml:space="preserve"> Información pertinente refente a la clasificación de los riesgos asociados.</t>
    </r>
  </si>
  <si>
    <r>
      <t xml:space="preserve"> -</t>
    </r>
    <r>
      <rPr>
        <sz val="11"/>
        <rFont val="Arial Narrow"/>
        <family val="2"/>
      </rPr>
      <t xml:space="preserve"> </t>
    </r>
    <r>
      <rPr>
        <b/>
        <sz val="11"/>
        <rFont val="Arial Narrow"/>
        <family val="2"/>
      </rPr>
      <t xml:space="preserve"> Hoja 7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</si>
  <si>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</si>
  <si>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9 Tabla de Valoración de Controles: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</si>
  <si>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10 Matriz de Calor: </t>
    </r>
    <r>
      <rPr>
        <sz val="11"/>
        <rFont val="Arial Narrow"/>
        <family val="2"/>
      </rPr>
      <t xml:space="preserve">En esta hoja, en la medida en que ese diligencia el Mapa Final, se verán reflejados los riesgos en su zona correspondiente. Esta hoja no se diligencia se genera de manera automática.
</t>
    </r>
  </si>
  <si>
    <r>
      <t xml:space="preserve"> -  </t>
    </r>
    <r>
      <rPr>
        <b/>
        <sz val="10"/>
        <rFont val="Arial Narrow"/>
        <family val="2"/>
      </rPr>
      <t>Hoja 11 a la 14 Seguimientos Trimestrales</t>
    </r>
    <r>
      <rPr>
        <sz val="10"/>
        <rFont val="Arial Narrow"/>
        <family val="2"/>
      </rPr>
      <t xml:space="preserve">: En estas hojas de cálculo se realiza el seguimiento trimestral del mapa final de riesgos </t>
    </r>
  </si>
  <si>
    <t>EVENTOS INTERNOS AMBIENTALES</t>
  </si>
  <si>
    <t xml:space="preserve">Efectos ambientales internos que puedan afectar la entidad y por ende causando un impacto al medio ambiente </t>
  </si>
  <si>
    <t>Eventos Ambientales Internos</t>
  </si>
  <si>
    <t xml:space="preserve"> Matriz de Calor </t>
  </si>
  <si>
    <t/>
  </si>
  <si>
    <t>Evitar,Reducir (Compartir),Reducir(Mitigar)</t>
  </si>
  <si>
    <t>Reducir (Compartir),Reducir(Mitigar), Evitar</t>
  </si>
  <si>
    <t>Aceptar el riesgo, Reducir (Compartir),Reducir(Mitigar)</t>
  </si>
  <si>
    <t>Aceptar el riesgo</t>
  </si>
  <si>
    <t>La actividad que conlleva el riesgo se ejecuta como máximo 2 veces por año</t>
  </si>
  <si>
    <t>SEGUIMIENTO MATRIZ DE RIESGOS SIGCMA 1 TRIMESTRE</t>
  </si>
  <si>
    <t xml:space="preserve">IDENTIFICACIÓN DEL RIESGO </t>
  </si>
  <si>
    <t>VALORACION RIESGO INHERENTE</t>
  </si>
  <si>
    <t>VALORACION RIESGO RESIDUAL</t>
  </si>
  <si>
    <t>ACTIVIDADES</t>
  </si>
  <si>
    <t>PROCESO LIDER</t>
  </si>
  <si>
    <t>FECHA DE LA ACTIVIDAD</t>
  </si>
  <si>
    <t>ANÁLISIS DEL RESULTADO FINAL 
1 TRIMESTRE</t>
  </si>
  <si>
    <t>Causas Inmediata</t>
  </si>
  <si>
    <t>PROBABILIDAD</t>
  </si>
  <si>
    <t>NIVEL</t>
  </si>
  <si>
    <t xml:space="preserve">IMPACTO </t>
  </si>
  <si>
    <t>CENTRAL</t>
  </si>
  <si>
    <t>SECCIONAL</t>
  </si>
  <si>
    <t xml:space="preserve"> INICIO
DIA/MES/AÑO</t>
  </si>
  <si>
    <t>FIN 
DIA/MES/AÑO</t>
  </si>
  <si>
    <t>SEGUIMIENTO MATRIZ DE RIESGOS SIGCMA 2 TRIMESTRE</t>
  </si>
  <si>
    <t>ANÁLISIS DEL RESULTADO FINAL 
2 TRIMESTRE</t>
  </si>
  <si>
    <t>SEGUIMIENTO MATRIZ DE RIESGOS SIGCMA 3 TRIMESTRE</t>
  </si>
  <si>
    <t>ANÁLISIS DEL RESULTADO FINAL 
3 TRIMESTRE</t>
  </si>
  <si>
    <t>SEGUIMIENTO MATRIZ DE RIESGOS SIGCMA 4 TRIMESTRE</t>
  </si>
  <si>
    <t>ANÁLISIS DEL RESULTADO FINAL 
4 TRIMESTRE</t>
  </si>
  <si>
    <t>Riesgo</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</si>
  <si>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rgb="FF002060"/>
        <rFont val="Arial Narrow"/>
        <family val="2"/>
      </rPr>
      <t>Paso 2: identificación del riesgo</t>
    </r>
    <r>
      <rPr>
        <sz val="11"/>
        <rFont val="Arial Narrow"/>
        <family val="2"/>
      </rPr>
      <t xml:space="preserve">, donde se explica ampliamente las bases para adelantar este análisis.
Así mismo, considere en el </t>
    </r>
    <r>
      <rPr>
        <b/>
        <sz val="11"/>
        <color rgb="FF002060"/>
        <rFont val="Arial Narrow"/>
        <family val="2"/>
      </rPr>
      <t>Paso 3: valoración del riesgo</t>
    </r>
    <r>
      <rPr>
        <sz val="11"/>
        <rFont val="Arial Narrow"/>
        <family val="2"/>
      </rPr>
      <t xml:space="preserve"> los lineamientos para definir el No. de veces que se hace la actividad con la cual se relaciona el riesgo y su impacto en términos establecidos en la Tabla de Impacto. En este mismo paso se analizan los controles que deben responder a los atributos de eficiencia e informativos.
</t>
    </r>
  </si>
  <si>
    <t>Utilice la lista de despligue que se encuentra parametrizada, le aparecerán las opciones: 1)Daños Activos Fijos/Eventos Externos, 2)Ejecucion y Administracion de procesos, 3)Fallas Tecnologicas, 4)Fraude Externo, 5)Fraude Interno, 6)Relaciones Laborales, 7)Usuarios, productos y practicas organizacionales, 8)Evento Internos Ambientales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</si>
  <si>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I-J)</t>
  </si>
  <si>
    <t>Utilice la lista de despligue que se encuentra parametrizada, le aparecerán las opciones de la tabla de Impacto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</si>
  <si>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</si>
  <si>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t>Esta casilla no se diligencia, depende de la selección en la columna R.</t>
  </si>
  <si>
    <t>Utilice la lista de despligue que se encuentra parametrizada, le aparecerán las opciones: 1)Preventivo, 2)Detectivo, 3)Correctivo.</t>
  </si>
  <si>
    <t>Utilice la lista de despligue que se encuentra parametrizada, le aparecerán las opciones: 1)Automático, 2)Manual.</t>
  </si>
  <si>
    <t xml:space="preserve">La matriz automáticamente hará el cálculo para el control analizado (Columna T) </t>
  </si>
  <si>
    <t xml:space="preserve">Utilice la lista de despligue que se encuentra parametrizada, le aparecerán las opciones: 1)Documentado, 2)Sin documentar. Estas no se presentan valoración </t>
  </si>
  <si>
    <t xml:space="preserve">Utilice la lista de despligue que se encuentra parametrizada, le aparecerán las opciones: 1)Continua, 2)Aleatoria. Estas no se presentan valoración </t>
  </si>
  <si>
    <t xml:space="preserve">Utilice la lista de despligue que se encuentra parametrizada, le aparecerán las opciones: 1)Con Registro, 2) Sin Registro.Estas no se presentan valoración </t>
  </si>
  <si>
    <r>
      <t>La matriz automáticamente hará el cálculo, acorde con el control o controles definidos con sus atributos analizados, lo que permitirá establecer e</t>
    </r>
    <r>
      <rPr>
        <sz val="9"/>
        <color theme="1"/>
        <rFont val="Arial Narrow"/>
        <family val="2"/>
      </rPr>
      <t>l nivel de riesgo inherente</t>
    </r>
    <r>
      <rPr>
        <sz val="9"/>
        <rFont val="Arial Narrow"/>
        <family val="2"/>
      </rPr>
      <t xml:space="preserve"> (Columnas AA -AD- AE-AF-AG-AH).</t>
    </r>
  </si>
  <si>
    <t>Utilice la lista de despligue que se encuentra parametrizada, le aparecerán las opciones: 1)Aceptar, 2)Evitar, 3)Reducir (compartir), 4)Reducir (mitigar) y tener en cuenta el tratamiento a  implementar que se encuentra estipulado en la Hoja 10 de Matriz de Calor en la parte derecha.</t>
  </si>
  <si>
    <t>Utilice la lista de despligue que se encuentra parametrizada, le aparecerán las opciones: 1)Finalizado, 2)En curso, la selección en este caso dependerá de las acciones del plan que se hayan establecido en cada caso.</t>
  </si>
  <si>
    <t>Cualquier afectación a la violacion de los derechosn de los cuidadanos se considera con consecuencias altas.</t>
  </si>
  <si>
    <t>Cualquier afectación la violacion de los derechos de los ciudadanos se considera con consecuencias desastrosas.</t>
  </si>
  <si>
    <t>Reputacional (Corrupción)</t>
  </si>
  <si>
    <t>Cualquier afectación a la violacion de los derechos de los ciudadanos se considera con consecuencias altas</t>
  </si>
  <si>
    <t>Cualquier afectación a la violacion de los derechos de los ciudadanos se considera con consecuencias desastrosas</t>
  </si>
  <si>
    <t>Vencimiento de Términos</t>
  </si>
  <si>
    <t>Inconsistencias en el reparto</t>
  </si>
  <si>
    <t>Error en las notificaciones judiicales</t>
  </si>
  <si>
    <t>Pérdida de documentos</t>
  </si>
  <si>
    <t>Corrupción</t>
  </si>
  <si>
    <t>Interrupción o demora en el Servicio Público de Administrar  Justicia</t>
  </si>
  <si>
    <t>Inaplicabilidad de la normavidad ambiental vigente</t>
  </si>
  <si>
    <t xml:space="preserve">Inexactitud en el registro de la gestion de los procesos misionales y actuaciones administrativa </t>
  </si>
  <si>
    <t>Listas de asistencia de las actividades de formación virtual y Autodiagnóstico inicial de estado de la Gestión Ambiental en las diferentes sedes</t>
  </si>
  <si>
    <t>Listas de asistencia de las sensibilización y capacitaciones charlas del Sistema de Gestión Ambiental y "Formación de Auditores en la Norma NTC ISO 14001:2015 y en la Norma Técnica de la Rama Judicial NTC 6256 :2018" por parte del  SIGCMA</t>
  </si>
  <si>
    <t xml:space="preserve">Actas de reunión donde se ratifica el compromiso de la Alta Dirección, para la implementación, mantenimiento y fortalecimiento del Sistema de Gestión Ambiental y del Plan de Gestión Ambiental de la Rama Judicial por medio de revisiones y seguimiento periódico por medio de los Comites del SIGCMA y reuniones de la Alta Dirección  </t>
  </si>
  <si>
    <t xml:space="preserve">Divulgación de la norma ISO 37001:2016, Plan de Anticorrupción  formación en valores y principios propios de la entidad </t>
  </si>
  <si>
    <t>Divulgación del Código de Etica de Buen Gobierno a traves de la  página web de la Rama Judicial</t>
  </si>
  <si>
    <t>Actas de reunión y divulgación de la Ley 1474 del 2011 Ley Anticorrupccion y la Ley 1712 del 2014 Ley de Transparencia por medio de reuniones Cómites del SIGCMA y  reuniones de la Alta Dirección</t>
  </si>
  <si>
    <t>Actualización de datos cuando se registre las solicitudes por parte del usuario en el centro de servicio</t>
  </si>
  <si>
    <t>Archivo de  control y seguimiento de vencimientos de términos</t>
  </si>
  <si>
    <t>DESPACHO JUDICIAL</t>
  </si>
  <si>
    <t>PENAL</t>
  </si>
  <si>
    <t xml:space="preserve">PROCESOS </t>
  </si>
  <si>
    <t xml:space="preserve">Actualización de la normatividad en las diferentes especialidades por parte de la  Escuela Judicial Rodrigo Lara Bonilla ayudando a mejora el Sistema Judicial con mayor agilidad en el trámite procesal y prestación del servicio de administración de justicia. </t>
  </si>
  <si>
    <t>Disposición de un grupo reducido de partes o sujetos procesales (2 funcionarios), como fiscales, Defensores públicos y defensores de Familia, lo que limita la programación y realización de las audiencias por los despachos judiciales.</t>
  </si>
  <si>
    <t>Falencias en la comunicación y notificación para sectores rurales de la ciudad y otros municipios del país, que impiden la notificación física a estos destinos, por cuanto la entidad contratada por el nivel central (Operador Postal), no garantiza la efectividad del servicio para tales zonas, dificultando la realización de audiencias, notificaciones derivadas de la atención de Acciones Constitucionales, notificacions de Audiencias y Seguimiento a Sanciones</t>
  </si>
  <si>
    <t>No realización de los Seguimientos a las Sanciones</t>
  </si>
  <si>
    <t>Inadecuada realización de los seguimientos a las sanciones</t>
  </si>
  <si>
    <t>Posibilidad de incumplimiento de las metas establecidas debido al inadecuado seguimientos de las sanciones</t>
  </si>
  <si>
    <t>Seguimientos de control  periódicas de las sanciones sujetas de seguimiento</t>
  </si>
  <si>
    <t xml:space="preserve">Revisión permanente de recepción de correos electrónicos por la Asistente Soical y actualización de datos de las partes </t>
  </si>
  <si>
    <t>Verificación de recepción de correos electrónicos por la Asistente Social y demás datos con información de contactos</t>
  </si>
  <si>
    <t xml:space="preserve">Seguimiento, Verificación y Control de las sanciones impuestas y su cumplimiento </t>
  </si>
  <si>
    <t>No realización de las Audiencias Programadas</t>
  </si>
  <si>
    <t xml:space="preserve">1. ausencia de gestion, liderazgo, planeacion, recursos, medicion y acciones de mejora
2.  Falta de inducción, entrenamiento yo capacitación del personal encargado 
3. Ausencia o desconocimiento del plan de mantenimiento y mejoramiento del sistema
4. Falta de actualización o conocimiento de las normas que aplican para la implementación de sistemas de calidad y control.
5. Falta de unidad de criterio en lo que respecta a la aplicación del sistema.
</t>
  </si>
  <si>
    <t>Desconocimiento de los lineamientos calidad y normatividad vigente de calidad</t>
  </si>
  <si>
    <t xml:space="preserve">
Divulgación de programas, guías y procedimientos del Plan de Gestión Ambiental, además del  acompañamiento y/o seguimiento a implementación del  Acuerdo No. PSAA14-10161, "Por el cual se actualiza el Sistema Integrado de Gestión y Control de la Calidad creado mediante Acuerdo PSAA07-3926 de 2007 y se establece el SIGCMA -".
</t>
  </si>
  <si>
    <t>Listas de asistencia de las sensibilización y capacitaciones charlas del Sistema de Gestión de la Callidad</t>
  </si>
  <si>
    <t xml:space="preserve">Actas de reunión donde se ratifica el compromiso de la Alta Dirección, para la implementación, mantenimiento y fortalecimiento del Sistema de Gestión de la calidad en la Rama Judicial por medio de revisiones y seguimiento periódico por medio de los Comites del SIGCMA y reuniones de la Alta Dirección  </t>
  </si>
  <si>
    <t>SeguImiento y control a Resultados  de las Auditorías Internas del SIGCMA (Informe de Auditorias Interna )</t>
  </si>
  <si>
    <t xml:space="preserve">1. </t>
  </si>
  <si>
    <t xml:space="preserve">                            </t>
  </si>
  <si>
    <t>DAR APLICACIÓN AL CONJUNTO DE PRINCIPIOS, NORMAS, PROCEDIMIENTOS Y MEDIDAS PEDAGÓGICAS QUE RIGEN EN LA INVESTIGACIÓN  Y JUZGAMIENTO  DE LOS DELITOS COMETIDOS POR LAS PERSONAS  QUE TIENEN ENTRE CATORCE (14) Y DIECIOCHO (18) AÑOS AL MOMENTO DE COMETER EL HECHO PUNIBLE, GARANTIZANDO LA JUSTICIA RESTAURATIVA, LA VERDAD Y LA REPARACIÓN DEL DAÑO; ASÍ COMO RECONOCER  Y GARANTIZAR LOS DERECHOS FUNDAMENTALES DE LAS PERSONAS  INVOCADOS A TRAVÉS DE LAS ACCIONES CONSTITUCIONALES DE TUTELA Y HABEAS CORPUS, SATISFACIENDO LAS NECESIDADES DE LAS PARTES INTERESADAS DE CONFOMIRDAD CON LA LEY, CON EL COMPROMISO DE MEJORAR CONTINUAMENTE EL SISTEMA DE GESTIÓN DE CALIDAD Y GARANTIZANDO LA DEBIDA DOCUMENTACIÓN, LA ESTANDARIZACIÓN Y TRAZABILIDAD DE LOS PROCEDIMIENTOS QUE HACEN PARTE DE ESTAS ACTUACIONES.</t>
  </si>
  <si>
    <t>Juez</t>
  </si>
  <si>
    <t>Con las actividades realizadas, se evitó que  el riesgo se materializara</t>
  </si>
  <si>
    <t>Realizar Actividades tendientes a garantizar y fortalecer la efectividad de los controles estipulados para evitar la materialización del riesgo y dejar constancia de dichas actividades realizadas en los seguimientos trimestrales</t>
  </si>
  <si>
    <t>Descertificación</t>
  </si>
  <si>
    <t>04 de abril de 2022</t>
  </si>
  <si>
    <t>GESTIÓN DE ACCIONES CONSTITUCIONALES, GESTIÓN DE PROCESOS PENALES PARA ADOLESCENTES, GESTIÓN ADMINISTRATIVA Y GESTIÓN DOCUMENTAL</t>
  </si>
  <si>
    <t>JUZGADOS Y CENTRO DE SERVICIOS JUDICIALES DEL SISTEMA DE RESPONSABILIDAD PENAL PARA ADOLESCENTES DE MONTERÍA</t>
  </si>
  <si>
    <t>Dar aplicación al conjunto de principios, normas, procedimientos y medidas pedagógicas que rigen en la investigación  y juzgamiento  de los delitos cometidos por las personas  que tienen entre catorce (14) y dieciocho (18) años al momento de cometer el hecho punible, garantizando la justicia restaurativa, la verdad y la reparación del daño; así como reconocer  y garantizar los derechos fundamentales de las personas  invocados a través de las acciones constitucionales de tutela y habeas corpus, satisfaciendo las necesidades de las partes interesadas de conformidad con la ley, con el compromiso de mejorar continuamente el sistema de gestión de calidad y garantizando la debida documentación, la estandarización y trazabilidad de los procedimientos que hacen parte de estas actuaciones.</t>
  </si>
  <si>
    <t>Político (cambios de gobierno, políticas públicas, regulación)</t>
  </si>
  <si>
    <t>Modificacion de la estructura organizacional de la rama judicial o del régimen de Carrera Judicial, por efecto de una reforma a la justicia.</t>
  </si>
  <si>
    <t>Mejoramiento y ampliación de la planta de personal y número de juzgados para reducir carga permanente y acortar los tiempos de los procesos, por efecto de una reforma a la justicia.</t>
  </si>
  <si>
    <t>N/A</t>
  </si>
  <si>
    <t>No realización de audiencias, de notificaciones derivadas de la Atención de Acciones Contitucionales y de Audiencias,  del Seguimiento a las Sanciones  por factores atribuibles a las partes interesadas externas (no traslados a las sedes judiciales de manera presencial, desconocimiento de las partes en el usoTics, no asistencia de las partes procesales necesarias en el proceso,  por falta de suministro de contactos actualizados (Ciudadania en general, fiscalia, defensoria, ICBF) o que estos estén errados o porque no dispongan de los mismos (Direcciones Físicas, líneas telefónicas)</t>
  </si>
  <si>
    <t xml:space="preserve">Incremento de la credibilidad y confianza en la administracion de justicia al implementar y certificar sus Sistemas de Gestión. </t>
  </si>
  <si>
    <t xml:space="preserve">Interrupcion del servicio de Administrar Justicia a causa del Conflicto Armado de la region, de las Huelgas y/o  Marchas y Limitaciones en  la movilidad asociados a factores del orden publico </t>
  </si>
  <si>
    <t>Mayor nivel de cumplimiento y realización de las etapas procesales ante el cambio cultural orientado a un mayor uso de las tecnologías de la información y las telecomunicaciones.</t>
  </si>
  <si>
    <t>Interrupcion del servicio de Administrar Justicia por causas de salubridad pùblica</t>
  </si>
  <si>
    <t>Generar espacios donde se realicen acuerdos interistitucionales para poder consultar informacion que beneficie a la administración de justicia.</t>
  </si>
  <si>
    <t>Ausencia de portal único de información del Estado (Ramas del poder, órganos autónomos y demás entes especiales), que garantice la consulta de información en línea de toda la información oficial. -Gobierno en Línea).</t>
  </si>
  <si>
    <t>Accesibilidad a nuevas herramientas virtuales, que facilitan el acceso a la información, la optimización del tiempo y contribuyen a la disminución de los consumos de papel</t>
  </si>
  <si>
    <t>Inseguridad Informática por ataques ciberneticos</t>
  </si>
  <si>
    <t>Indisponibilidad Mundial de las redes de informacion</t>
  </si>
  <si>
    <t>Cambio de Normatividad y Regulaciones Expedidas por el Congreso de la Republica y/o Gobierno Nacional que afecten la administración de Justicia.</t>
  </si>
  <si>
    <t xml:space="preserve">Actualización del Marco Normativo conforme a la especialidad de los despachos judiciales </t>
  </si>
  <si>
    <t>Emergencias ambientales externas que impacten directamente las instalaciones judiciales.</t>
  </si>
  <si>
    <t>Inadecuada disposición de residuos e inservibles, no acordes con la legislación ambiental en la materia y con las políticas del Gobierno Nacional  y Local</t>
  </si>
  <si>
    <t>Demora en  el envio oportuno del plan de acción, matriz de riesgos, revisión por la dirección y los demás documentos del SIGCMA a la Coordinacion Nacional  para su publicacion</t>
  </si>
  <si>
    <t>Contar con el Plan Sectorial de Desarrollo de la Rama Judicial y el informe de gestión del SIGCMA 2021</t>
  </si>
  <si>
    <t>Falta de liderazgo y trabajo en equipo de algunos líderes de los procesos</t>
  </si>
  <si>
    <t>Elaboración y seguimiento del plan de acción de acuerdo con lo establecido con el Plan Sectorial de Desarrollo  y alineados  con los  objetivos del SIGCMA</t>
  </si>
  <si>
    <t>Desconocimiento del SIGCMA  y su  articulación  con el Plan Sectorial de Desarrollo.</t>
  </si>
  <si>
    <t>Planeador anual del SIGCMA 2022</t>
  </si>
  <si>
    <t>Falta de estandarización de los procesos y procedimientos del SIGCMA, teniendo en cuenta, la jurisdicción y especialidad.</t>
  </si>
  <si>
    <t xml:space="preserve">Agendamiento de las actividades planeadas en el SIGCMA a TRAVES DE LA PLATAFORMA Teams </t>
  </si>
  <si>
    <t>Falta de socializacion de estrategias con las dependencias judiciales para fomentar el trabajo colaborativo para la implementación del Plan Estratégico de Transformación Digital de la Rama Judicial (PETD)</t>
  </si>
  <si>
    <t>Día SIGCMA y día ambiental para socializar lineamientos y estrategias para el fortalecimiento de competencias en modelos de gestión y buenas practicas</t>
  </si>
  <si>
    <t>Un informe de revisión estandarizado a los despachos judiciales</t>
  </si>
  <si>
    <t>Contar con un acto administrativo estandarizado para la formalización de los comités del SIGCMA</t>
  </si>
  <si>
    <t>Encuentro Nacional de las especialidades.</t>
  </si>
  <si>
    <t>Encuentro nacional e internacional del SIGCMA</t>
  </si>
  <si>
    <t>Insuficiencia del talento humano para atender la función misional y la atención a las partes interesadas en los despachos judiciales y centro de servicios , debido al aumento de la carga laboral, Falta en la planta de personal del cargo Coordinador de Calidad de la seccional, con el perfil requerido y dedicación exclusiva, para el consejo, la dirección ejecutiva y los despachos certificados y por certificar.</t>
  </si>
  <si>
    <t>Personal integrado por servidores judiciales de alto nivel profesional y capacitado para llevar a cabo las funciones asignadas. </t>
  </si>
  <si>
    <t>Falta de formación y capacitación de los servidores judiciales en el manejo de las herramientas tecnológicas y temas relacionados con el que hacer judicial.</t>
  </si>
  <si>
    <t>Capacitación por parte de la EJRLB a los servidores judiciales.</t>
  </si>
  <si>
    <t xml:space="preserve">Carencia  de manual  de funciones y  procedimientos  para los servidores Judiciales. </t>
  </si>
  <si>
    <t>Capacitación y formación del SIGCMA en modelos de Gestión, estructura de alto nivel, gestión de conocimiento para gestión del cambio</t>
  </si>
  <si>
    <t>Debilidad en los procesos de induccion y reinduccion de los servidores Judiciales</t>
  </si>
  <si>
    <t>Capacitaciones internas líderadas por la Coordinación Nacional del SIGCMA en materia ambiental, gestión de conocimiento para gestión del cambio, transformación digital, Riesgos, entre otros, denominados el dia SIGCMA y día Ambiental</t>
  </si>
  <si>
    <t>Implementación de los protocolos de bioseguridad definidos por la Rama Judicial para el acceso a las sedes.</t>
  </si>
  <si>
    <t>Capacitación en software y aplicativos disponibles para la realización de los actividades para administrar justicia.</t>
  </si>
  <si>
    <t xml:space="preserve">Congestión judicial derivada de la no realización de audiencias programadas por causas asociadas a las partes interesadas externas </t>
  </si>
  <si>
    <t xml:space="preserve">Apoyo del Centro de Servicios Judiciales en el agendamientoy citación a las audiencias. </t>
  </si>
  <si>
    <t xml:space="preserve">Resistencia por parte de algunos servidores judiciales a implementar la gestion de conocimiento para la gestión del cambio  en lo relativo al SIGCMA, a modelos de gestión, implementación de PETD, ambiental, seguridad informatica, normas antisoborno, normas de bioseguridad etc.  </t>
  </si>
  <si>
    <t xml:space="preserve">Aplicabilidad de la Gestión del conocimiento generada por las experiencias de los servidores documentada en instructivos y guias.
</t>
  </si>
  <si>
    <t>Falta de tiempo para acceder a la formación  en herramientas tecnológicas y a diferentes capacitaciones de alto interes,tales como gestión documental, digitalización, seguridad de  la información, entre otros.</t>
  </si>
  <si>
    <t>Carencia de formacion en tecnologias de la informacion y la comunicación aplicadas al desarrollo de la gestion Judicial estableciendo las diferencias entre transformacion digital,  expediente digital y estrategias para la digitalizacion.</t>
  </si>
  <si>
    <t>Aprovechamiento de las  TIC's y todos los recursos digitales, para la realización de audiencias virtuales tales como  Teams, Lifesize, Skype, teleconferencias WhatsApp, mensaje de texto, etc y para la  divulgación y suministro de información a los usuarios</t>
  </si>
  <si>
    <t>Avance en la implementación del expediente digital y nuevos aplicativos para la mejor gestión del juzgado</t>
  </si>
  <si>
    <t>Deficiente servicio de internet y baja capacidad en el ancho de banda  para la realización de las actividades propias del proceso e inadecuados equipos en las sedes judiciales y salas de audiencias.</t>
  </si>
  <si>
    <t>Directices y normatividad  impartidas por el Consejo Superior de la Judicatura para la implementación del PETD</t>
  </si>
  <si>
    <t>Deficiencia en el  mantenimiento de la pagina web de la Rama Judicial</t>
  </si>
  <si>
    <t>La falta de articulación de todos los sistemas de información de la Rama Judicial en un sistema unico integrado de gestión judicial</t>
  </si>
  <si>
    <t xml:space="preserve">Creación, actualización y capacitación de las tablas de retención documental articuladas al PETD </t>
  </si>
  <si>
    <t>Falta de  documentacion de procesos, procedimientos, competencias y funciones  de los servidores judiciales</t>
  </si>
  <si>
    <t xml:space="preserve">Falta de salas de audiencia y/o  diseñadas con espacios inadecuados en algunos edificios. </t>
  </si>
  <si>
    <t>Equipos obsoletos para la realizar las actividades propia de la administración de justicia</t>
  </si>
  <si>
    <t>Disminución del uso del papel, toners y demás insumos de oficina a causa de la implementación de medios tecnológicos.</t>
  </si>
  <si>
    <t>Adquisición de herramientas tecnológicas tales como office 365 para optimizar el flujo de información al interior de los despachos judiciales y garantizar la comunicación interna.</t>
  </si>
  <si>
    <t>Ambiental</t>
  </si>
  <si>
    <t>Desconocimiento del Plan de Gestión Ambiental que aplica para la Rama Judicial Acuerdo PSAA14-10160</t>
  </si>
  <si>
    <t xml:space="preserve">Disminución significativa en el consumo de servicios públicos por efecto de la aplicación del aforo en las sedes judiciales </t>
  </si>
  <si>
    <t>Ausencia de indicadores ambientales establecidos en los programas de gestión del Acuerdo PSAA14-10160</t>
  </si>
  <si>
    <t>Desconocimiento por parte de los brigadistas, Servidores Judiciales y contratistas de las acciones necesarias para actuar ante una emergencia ambiental</t>
  </si>
  <si>
    <t>Participación virtual es los espacios  de sensibilización ambiental, como el Día Ambiental.</t>
  </si>
  <si>
    <t>Atención al usuario
Realizar reuniones de planeación, seguimiento y evaluación de la gestión judicial
Utilizar adecuadamente herramientas tecnológicas que permitan garantizar una prestación oportuna del servicio de administrar justicia ampliando y divulgando los canales de comunicación a las partes interesadas, internas y  externas (micrositio, whatsapp, celular) que conlleven a visibilizar la labor del juzgado y del centro de servicios para mejorar la imagen de la administración de justicia</t>
  </si>
  <si>
    <t>2, 3, 4, 5, 7, 
14</t>
  </si>
  <si>
    <t>2, 3, 4, 5, 6, 7</t>
  </si>
  <si>
    <t>6, 7, 10, 13, 17, 18, 19, 21, 22, 23</t>
  </si>
  <si>
    <t>11, 14, 15, 16, 19, 22, 24</t>
  </si>
  <si>
    <t>PLAN DE ACCIÓN</t>
  </si>
  <si>
    <t>Juzgado digital /Expediente Digital
Seguir los lineamientos establecidos en el Plan Estratégico de Transformación Digital.</t>
  </si>
  <si>
    <t>3, 4, 8, 9, 10, 11,</t>
  </si>
  <si>
    <t>4, 5, 6, 7</t>
  </si>
  <si>
    <t>5, 7, 12, 13, 14, 15, 16, 17, 18, 19, 20, 21, 23</t>
  </si>
  <si>
    <t>14, 16, 19, 20, 21, 24, 25</t>
  </si>
  <si>
    <t xml:space="preserve">Registro de las estadisticas Sistema Sierju-BI
Consolidar y reportar las estadisticas trimestralmente  en la plataforma Sierju- BI y revisar y atender las inconsistencias de las estadísticas reportadas </t>
  </si>
  <si>
    <t>Planificación  y Gestión de audiencias
Dar celeridad a los procesos mediante la aplicación de metodos que optimicen los recursos en la realización de audiencias y el trámite de los procesos.
Instar a las demás entidades del SRPA para que esten en la capacidad de responder ante la demanda eventual de mas funcionarios, para la realización de audiencias</t>
  </si>
  <si>
    <t>2,3, 4, 5, 6, 7</t>
  </si>
  <si>
    <t>3,  4,  5, 6, 7</t>
  </si>
  <si>
    <t>10, 16, 22</t>
  </si>
  <si>
    <t>17, 19, 25</t>
  </si>
  <si>
    <t>PLAN DE ACCIÓN/MATRIZ DE RIESGOS</t>
  </si>
  <si>
    <t>Planificación y Gestión de las Notificaciones
Gestionar la realización efectiva de las Notificaciones virtuales o físicas por parte de los Citadores del Centro de Servicios Judiciales, derivadas de las audiencias de Procesos Penales para Adolescentes y de la Atención de Acciones Constitucionales por parte de los Juzgados Penales para Adolescentes de Montería</t>
  </si>
  <si>
    <t>2,3, 4, 5, 7</t>
  </si>
  <si>
    <t>3, 4, 5, 6, 7</t>
  </si>
  <si>
    <t>10, 11, 16</t>
  </si>
  <si>
    <t>Planificación y Gestión del Seguimiento a las Sanciones
Gestionar la realización efectiva, por parte de la Asistente Social del Centro de Servicios Judiciales,  del Seguimiento a las Sanciones Privativas y No Privativas de la Libertad Impuestas por el Juez de conocimiento,  ya sea virtual o presencialmente</t>
  </si>
  <si>
    <t>10, 16</t>
  </si>
  <si>
    <t xml:space="preserve">Planificación y Gestión de los Repartos
Gestionar la realización efectiva, por parte del Técnico en Sistema y el Citador de Apoyo de Oficina,  de los Repartos de Procesos Penales para Adolescentes, desde la recepción del formato de Solicitud de audiencias remitido por el solicitante y de los Procesos Penales de Control de Garantías con destino a Conocimiento, hasta la entrega de los mismos al despacho respectivo junto con el acta de reparto
</t>
  </si>
  <si>
    <t>3, 4, 5</t>
  </si>
  <si>
    <t>4, 6, 7</t>
  </si>
  <si>
    <t xml:space="preserve">Gestión  y seguimiento del SIGCMA
Asistir y participar activamente en los procesos de normalización y estandarización de procesos y procedimientos conforme a la programación definida por la Coordinación Nacional del SIGCMA </t>
  </si>
  <si>
    <t>1, 2, 3, 4,
12, 21, 25, 26</t>
  </si>
  <si>
    <t>1, 2, 3, 4,
5, 6, 9, 10, 13, 14, 16, 18, 22, 23, 26, 27</t>
  </si>
  <si>
    <t>Seguimiento y cumplimiento del SIGCMA
Implementación de la Resolución No. 001 de 2022  para la formalización de los Comités del SIGCMA en las Dependencias Judiciales certificadas</t>
  </si>
  <si>
    <t>1, 2, 3, 4, 12</t>
  </si>
  <si>
    <t>1, 2, 3, 4,
5, 7, 8, 9, 10</t>
  </si>
  <si>
    <t>Incluir en la programación de la agenda del Juzgado,  espacios de actualización y capacitación periódica sobre la normatividad penal vigente y el SIGCMA, asi como espacios de asistencia a capacitaciones y formación autodirigida.
Realizar por parte del lider del SIGCMA del juzgado capacitación y seguimiento periódico de cumplimiento del sistema complementado con las capacitaciones realizadas por la Coordinación  Nacional del SIGCMA.
Actualizar manuales de funciones y procedimientos de los Juzgados y el Centro de Servicios para facilitar transiciones o cambios de personal y realizar la inducción del personal nuevo y reinducción al personal existente que lo requiera y  Solicitar la creación entre otros cargos del de Coordinador Seccional de Calidad con el perfil requerido  y dedicación exclusiva, para los consejos, direcciones y despachos certificados y por certificar.</t>
  </si>
  <si>
    <t>1, 13, 15</t>
  </si>
  <si>
    <t>1,2, 8</t>
  </si>
  <si>
    <t>2, 3, 4, 6, 8, 9,
13, 21, 24, 25, 26, 27</t>
  </si>
  <si>
    <t>11, 12, 13, 14, 16, 18</t>
  </si>
  <si>
    <t>Seguimiento empleados
Diligenciar y suscribir las actas de seguimiento trimestral  y el Formato de Calificacion empleados de carrera, referente a su gestión en el despacho judicial y adelantar los procesos disciplinarios ante la presunta comisión de faltas disciplinarias.</t>
  </si>
  <si>
    <t>6, 11, 18</t>
  </si>
  <si>
    <t>GESTIÓN DE ACCIONES CONSTITUCIONALES
GESTIÓN DE PROCESOS PENALES PARA ADOLESCENTES
GESTIÓN ADMINISTRATIVA
GESTIÓN DOCUMENTAL</t>
  </si>
  <si>
    <t>TRÁMITES ADELANTADOS EN VIRTUD DE LOS PROCESOS DE LAS ACCIONES CONSTITUCIONALES Y PROCESOS PENALES PARA ADOLESCENTES (CONTROL DE GARANTÍAS Y CONOCIMIENTO), LA PLANEACIÓN Y EJECUCIÓN DE LAS ACTIVIDADES PARA UNA EFECTIVA ATENCIÓN AL USUARIO, POR PARTE DE LOS JUZGADOS PRIMERO PENAL DEL CIRCUITO PARA ADOLESCENTES, PRIMERO PENAL MUNICIPAL PARA ADOLESCENTES, 3 PENAL MUNICIPAL PARA ADOLESCENTES DE MONTERÍA Y CENTRO DE SERVICIOS JUDICIALES</t>
  </si>
  <si>
    <t xml:space="preserve">1.Falta de planeacion y organizacion en el proceso de reparto. 
2. Falta de capacidad instalada para atender el alto volúmen de trabajo debido a la cantidad de expedientes que se recepcionan.           
3.Inconsistencias entre el órden establecido por el administrador del sistema y el órden previsto en los Acuerdos que norman el reparto.
4. No realizar el reparto de los Procesos Penales para Adolescentes entre los Despachos competentes, dentro del término establecido. 
5. Errores en el diligenciamiento del acta de reparto.
</t>
  </si>
  <si>
    <t>Posibilidad de incumplimiento de las metas establecidas debido  a repartos extemporáneos y/o asignaciones erradas en el mismo</t>
  </si>
  <si>
    <t>Revisión  periódica de las compensaciones de reparto correspondientes y del reparto de los Procesos Penales para Adolescentes entre los Despachos competentes, dentro del término establecido. .</t>
  </si>
  <si>
    <t xml:space="preserve">Posibilidad de incumplimiento de las metas establecidas debido  a la inadecuada comunicación de las notificaciones judiciales </t>
  </si>
  <si>
    <t xml:space="preserve">Seguimientos de control  periódicos de las notificaciones judiciales enviadas </t>
  </si>
  <si>
    <t xml:space="preserve">Revisión permanente de recepción de correos electrónicos y actualización de datos de las partes </t>
  </si>
  <si>
    <t xml:space="preserve">Verificación de recepción de correos electrónicos </t>
  </si>
  <si>
    <t>Coordinador Centro de Serviicos</t>
  </si>
  <si>
    <r>
      <t xml:space="preserve">1. Errores en la información registrada en el aplicativo Justicia XXI WEB y el expediente digital
</t>
    </r>
    <r>
      <rPr>
        <b/>
        <sz val="11"/>
        <color rgb="FF00B050"/>
        <rFont val="Calibri"/>
        <family val="2"/>
        <scheme val="minor"/>
      </rPr>
      <t xml:space="preserve">2.Insuficiencia de personal para la carga laboral presentada. 
</t>
    </r>
    <r>
      <rPr>
        <sz val="11"/>
        <color theme="1"/>
        <rFont val="Calibri"/>
        <family val="2"/>
        <scheme val="minor"/>
      </rPr>
      <t xml:space="preserve">3.Fallas en la funcionalidad de los aplicativos    
4.Incremento de solicitudes  por la  alta demanda judiciales 
5.Inadecuado control de verificación del registro de la información </t>
    </r>
  </si>
  <si>
    <t>Revisión y validación de la información por parte de los Juzgados, Consejo Seccional, las  Unidades de Desarrollo y Análisis Estadístico</t>
  </si>
  <si>
    <t xml:space="preserve">Realizar Actividades tendientes a evitar la materialización de este riesgo, como socializar la normatividad vigente y abordar sobre la importancia de los valoreS éticos, la transparencia y anticorrupción en reuniones del equipo de trabajo </t>
  </si>
  <si>
    <t>Posibilidad de Incumpliemiento en las Metas Establecidas por Desconocimiento de los lineamientos calidad y normatividad vigente de calidad</t>
  </si>
  <si>
    <t xml:space="preserve">1. Seguimiento al desempeño del Técnico en Sitemas, el Citador Designado para Apoyo de Oficina y el Escribiente del Circuito, respecto de los Repartos Solicitados y Realizados, en Actas de Reunión del Comité General del Centro de Servicios Judiciales del SRPA de Montería.
2. Uso exclusivo de la cuenta de correo electrónico repartoprocesoscsmon@cendoj.ramajudicial.gov.co para la recepción y trámite de los repartos de procesos penales para adolescentes por parte del servidor del grupo de repartos de turno
3. Seguimiento y control del Coordinador del Centro de Servicios, verificando a diario que se le dé un trámite oportuno a todas las solicitudes que se reciban de la Fiscalía y los Defensores, así como cuando los procesos finalizan su etapa de control de garantías y deben pasar a conocimiento por reparto.
4. Apoyo de los Juzgados en el sentido que, una vez finalicen las actuaciones de garantías de cada proceso penal en sus respectivos despachos, notifiquen al Centro de Servicios que las actuaciones han sido cargadas en ON DRIVE, indicando si el adolescente se allano a cargos o no,  si sobre el proceso se solicitó apelación o cualquier actuación relevante que requiera del conocimiento y respuesta del centro de servicios.  </t>
  </si>
  <si>
    <t>1. Seguimiento a la Realización de Audiencias, revisando el desempeño del grupo de soporte técnico y Planeación de Audiencias en Actas de Reunión del Comité General del Centro de Servicios Judiciales del SRPA de Montería
2. Revisar y Verificar, antes de agendar y notificar las audiencias, que la solicitud esté debidamente diligenciada, que este fijada para un día y hora hábil y que corresponda a los horarios establecidos para los juzgados de control de Garantías y de Conocimiento, considerar las limitaciones de talento humano y recursos como técnicos y tecnológicos, así mismo que la duración promedio de la audiencia solicitada, permita agendarla en el espacio de tiempo solicitado, tanto por parte del Escribiente del Circuito, como por parte del Coordinador del Centro de Servicios.</t>
  </si>
  <si>
    <t>Con las actividades realizadas, se evitó que  el riesgo se volviera a materializar.</t>
  </si>
  <si>
    <t>Con las actividades realizadas, se evitó que  el riesgo se materializara.</t>
  </si>
  <si>
    <t xml:space="preserve">1. Seguimiento al desempeño del Técnico en Sitemas, el Citador Designado para Apoyo de Oficina y el Escribiente del Circuito, respecto de los Repartos Solicitados y Realizados, en Actas de Reunión del Comité General del Centro de Servicios Judiciales del SRPA de Montería.
2. Uso exclusivo de la cuenta de correo electrónico repartoprocesoscsmon@cendoj.ramajudicial.gov.co para la recepción y trámite de los repartos de procesos penales para adolescentes por parte del servidor del grupo de repartos de turno
3. Seguimiento y control del Coordinador del Centro de Servicios, verificando a diario que se le dé un trámite oportuno a todas las solicitudes que se reciban de la Fiscalía y los Defensores, así como cuando los procesos finalizan su etapa de control de garantías y deben pasar a conocimiento por reparto.
4. Apoyo de los Juzgados en el sentido que, una vez finalicen las actuaciones de garantías de cada proceso penal en sus respectivos despachos, notifiquen al Centro de Servicios que las actuaciones han sido cargadas en el aplicativo respectivo e indicando si el adolescente se allano a cargos o no,  si sobre el proceso se solicitó apelación o cualquier actuación relevante que requiera del conocimiento y respuesta del centro de servicios.  </t>
  </si>
  <si>
    <t xml:space="preserve">1. Realizar un examen y verificación del cumplimiento de los procedimientos ACCIONES CONSTITUCIONALES y PROCESOS PENALES PARA ADOLESCENTES, y los responsables de ejecutarlos son el juez y de los empleados del juzgado.                                        2. Organizar diariamente el expediente digital de las acciones constitucionales y de los procesos penales para adolescentes y registrar sus actuaciones en debida forma en los radicadores y en el sistema TYBA.                                               3. Planeación y organización de las actividades para el registro efectivo de las actuaciones de las acciones constitucionales y los procesos penales para adolescentes .     </t>
  </si>
  <si>
    <t xml:space="preserve">1. La celebración de audiencias virtuales y las citaciones por medios tecnológicos, dan celeridad a los procesos penales para adolescentes y así se pueden cumplir los términos judiciales establecidos en la Ley.              2. El Uso de herramientas tecnológicas como el correo electrónico, el sistema TYBA y la carpeta de ONE DRIVE permiten organizar el expediente digital y así facilitar la emisión de las decisiones judiciales en los términos legales.                                                                     3. Concretar las actuaciones a fin de aumentar el rendimiento del trabajo y realizar una division equitativa del trabajo. </t>
  </si>
  <si>
    <t>1. En los juzgados y el Centro de Servicios del SRPA de Montería se aporta al mejoramiento del medio ambiente a través de la disminución en el uso de tóner y papel y el ahorro y uso eficiente del agua y el servicio de energía eléctrica, como consecuencia de la implementación de la digitalización de expedientes y desarrollo de las actividades por medios virtuales (realización de audiencias, reuniones, eventos etc.).                                                      2. Organización y planificacion del trabajo para lograr espacios para formacion y capacitación de temas relacionados con el Sistema de Gestión Ambiental.</t>
  </si>
  <si>
    <t>1. Seguimiento al desempeño de los Citadores, respecto de las Notificaciones Judiciales,  en Actas de Reunión del Comité General del Centro de Servicios Judiciales del SRPA de Montería.
2. Revisión y verificación semanal por parte del Coordinador, el Escribiente y los Citadores del Centro de Servicios, así como por parte de los Secretarios y Oficiales Mayores de los Juzgados, de que las actuaciones de las notificaciones registradas, es los expedientes digitales esten completas y actualizadas.</t>
  </si>
  <si>
    <t xml:space="preserve">1. Seguimiento al desempeño de la Asistente Social, respecto de los Seguimientos a las Sanciones,  en Actas de Reunión del Comité General del Centro de Servicios Judiciales del SRPA de Montería, por parte del Coordinador del Centro de Servicios.
2. Revisión y Control por parte del Juez del Circuito a los seguimientos realizados a los adolescentes sancionados, por parte de la Asistente Social del Centro de Servicios </t>
  </si>
  <si>
    <t xml:space="preserve">1. Uso del expediente digital y trámite de admisión de forma inmediata de las acciones y procesos penales para adolescentes.                                                    2.. Registro y organización diaria, en Tyba y en la carpeta compartida del juzgado, de las actuaciones ,memoriales y documentos presentados dentro de las acciones constitucionales y procesos penales para adolescentes , la cual está administrada por todos los empleados de cada juzgado y del Centro de Servicios.                                                        </t>
  </si>
  <si>
    <t xml:space="preserve">1. Control interno de los repartos, los procesos penales para adolescentes y acciones constitucionales con el fin de garantizar un tramite igualitario y sin lugar a discriminaciones.                                         2. Dar trámite a las actuaciones judiciales conforme a su turno, respetando el orden de llegada y de prelación.                                                         3. Fomentar el uso de las buenas practicas .                                                         4. Vigilar  que se garantice un comportamiento ético por parte de los empleados de los juzgados y el centro de servicios y se brinde transparencia en las actuaciones adelantadas en las acciones constitucionales y los procesos penales para adolescentes.  </t>
  </si>
  <si>
    <t>1. Darle continuidad a la prestación del servicio de administrar justicia y atención al público mientras las condiciones de seguridad , las condiciones climáticas y los protocolos de bioseguridad lo permitan.                                                           2. Uso permanente de herramientas tecnológicas como correos electrónicos, líneas telefónicas y redes sociales como complemento, o único medio según las circunstancias, en la atención al público.                                         3.  Celebración de audiencias virtuales.                                                          4. Acatamiento de las medidas y protocolos de bioseguridad.</t>
  </si>
  <si>
    <t>1. Motivacion constante para el cumplimiento de las metas y objetivos planteados.                                                       2. Programar un espacio para la solcializacion de los logros y deficiencias de las tareas de los juzgados y el centro de servicios.                                   3. Participacion activa de las reuniones de los Comités de Liíideres y de Profesionales Enlace del SIGCMA del SRPA de Montería.                       4. Asistencia a reuniones y Capacitaciones Programadas por la Coordinación Nacional del SICGMA
5. Preparación y Presentación de las auditorias Internas y Externas de Calidad por parte de los servidores del SRPA de Montería.                                             6. Revisión de los Informes de Auditoria Interna y Externa y diseño e implementación de las acciones a que haya lugar.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</si>
</sst>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4" x14ac:knownFonts="1">
    <font>
      <sz val="11"/>
      <color theme="1"/>
      <name val="Calibri"/>
      <family val="2"/>
      <scheme val="minor"/>
    </font>
    <font>
      <sz val="11"/>
      <color theme="1"/>
      <name val="Arial Narrow"/>
      <family val="2"/>
    </font>
    <font>
      <sz val="14"/>
      <color theme="1"/>
      <name val="Arial Narrow"/>
      <family val="2"/>
    </font>
    <font>
      <b/>
      <sz val="11"/>
      <color theme="1"/>
      <name val="Arial Narrow"/>
      <family val="2"/>
    </font>
    <font>
      <b/>
      <sz val="11"/>
      <color theme="0"/>
      <name val="Arial Narrow"/>
      <family val="2"/>
    </font>
    <font>
      <b/>
      <sz val="14"/>
      <color theme="0"/>
      <name val="Arial Narrow"/>
      <family val="2"/>
    </font>
    <font>
      <b/>
      <sz val="16"/>
      <color theme="0"/>
      <name val="Arial Narrow"/>
      <family val="2"/>
    </font>
    <font>
      <b/>
      <sz val="22"/>
      <color theme="1"/>
      <name val="Arial"/>
      <family val="2"/>
    </font>
    <font>
      <sz val="10"/>
      <name val="Arial"/>
      <family val="2"/>
    </font>
    <font>
      <sz val="10"/>
      <name val="Arial Narrow"/>
      <family val="2"/>
    </font>
    <font>
      <b/>
      <u/>
      <sz val="11"/>
      <name val="Arial Narrow"/>
      <family val="2"/>
    </font>
    <font>
      <b/>
      <sz val="11"/>
      <name val="Arial Narrow"/>
      <family val="2"/>
    </font>
    <font>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9"/>
      <color theme="0"/>
      <name val="Arial Narrow"/>
      <family val="2"/>
    </font>
    <font>
      <sz val="11"/>
      <color rgb="FFFF0000"/>
      <name val="Calibri"/>
      <family val="2"/>
      <scheme val="minor"/>
    </font>
    <font>
      <b/>
      <sz val="11"/>
      <color theme="1"/>
      <name val="Calibri"/>
      <family val="2"/>
      <scheme val="minor"/>
    </font>
    <font>
      <sz val="11"/>
      <color theme="0"/>
      <name val="Calibri"/>
      <family val="2"/>
      <scheme val="minor"/>
    </font>
    <font>
      <b/>
      <sz val="26"/>
      <color theme="1"/>
      <name val="Arial Narrow"/>
      <family val="2"/>
    </font>
    <font>
      <b/>
      <sz val="18"/>
      <color theme="1"/>
      <name val="Arial Narrow"/>
      <family val="2"/>
    </font>
    <font>
      <sz val="16"/>
      <color theme="1"/>
      <name val="Arial Narrow"/>
      <family val="2"/>
    </font>
    <font>
      <sz val="16"/>
      <color rgb="FF000000"/>
      <name val="Arial Narrow"/>
      <family val="2"/>
    </font>
    <font>
      <sz val="18"/>
      <name val="Arial"/>
      <family val="2"/>
    </font>
    <font>
      <sz val="11"/>
      <name val="Calibri"/>
      <family val="2"/>
      <scheme val="minor"/>
    </font>
    <font>
      <sz val="24"/>
      <name val="Arial"/>
      <family val="2"/>
    </font>
    <font>
      <sz val="16"/>
      <color rgb="FFFF0000"/>
      <name val="Arial Narrow"/>
      <family val="2"/>
    </font>
    <font>
      <sz val="16"/>
      <color rgb="FFFF0000"/>
      <name val="Calibri"/>
      <family val="2"/>
      <scheme val="minor"/>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20"/>
      <color theme="1"/>
      <name val="Calibri"/>
      <family val="2"/>
      <scheme val="minor"/>
    </font>
    <font>
      <b/>
      <sz val="12"/>
      <color rgb="FF000000"/>
      <name val="Calibri"/>
      <family val="2"/>
    </font>
    <font>
      <b/>
      <sz val="18"/>
      <color rgb="FF000000"/>
      <name val="Calibri"/>
      <family val="2"/>
    </font>
    <font>
      <b/>
      <sz val="11"/>
      <color rgb="FF002060"/>
      <name val="Arial Narrow"/>
      <family val="2"/>
    </font>
    <font>
      <b/>
      <i/>
      <sz val="10"/>
      <color theme="1"/>
      <name val="Calibri"/>
      <family val="2"/>
      <scheme val="minor"/>
    </font>
    <font>
      <sz val="11"/>
      <color theme="1"/>
      <name val="Arial"/>
      <family val="2"/>
    </font>
    <font>
      <b/>
      <sz val="10"/>
      <color theme="1"/>
      <name val="Arial"/>
      <family val="2"/>
    </font>
    <font>
      <b/>
      <sz val="10"/>
      <color theme="0"/>
      <name val="Arial"/>
      <family val="2"/>
    </font>
    <font>
      <sz val="11"/>
      <color theme="0"/>
      <name val="Arial"/>
      <family val="2"/>
    </font>
    <font>
      <b/>
      <sz val="26"/>
      <color theme="1"/>
      <name val="Calibri"/>
      <family val="2"/>
      <scheme val="minor"/>
    </font>
    <font>
      <b/>
      <i/>
      <sz val="11"/>
      <name val="Arial"/>
      <family val="2"/>
    </font>
    <font>
      <b/>
      <i/>
      <sz val="14"/>
      <color theme="1"/>
      <name val="Calibri"/>
      <family val="2"/>
      <scheme val="minor"/>
    </font>
    <font>
      <b/>
      <sz val="14"/>
      <color theme="0"/>
      <name val="Calibri"/>
      <family val="2"/>
      <scheme val="minor"/>
    </font>
    <font>
      <b/>
      <sz val="14"/>
      <color theme="1"/>
      <name val="Calibri"/>
      <family val="2"/>
      <scheme val="minor"/>
    </font>
    <font>
      <sz val="14"/>
      <color theme="1"/>
      <name val="Calibri"/>
      <family val="2"/>
      <scheme val="minor"/>
    </font>
    <font>
      <sz val="14"/>
      <name val="Calibri"/>
      <family val="2"/>
      <scheme val="minor"/>
    </font>
    <font>
      <b/>
      <i/>
      <sz val="11"/>
      <color theme="1"/>
      <name val="Arial"/>
      <family val="2"/>
    </font>
    <font>
      <b/>
      <sz val="11"/>
      <color theme="1"/>
      <name val="Arial"/>
      <family val="2"/>
    </font>
    <font>
      <b/>
      <sz val="11"/>
      <color theme="0"/>
      <name val="Arial"/>
      <family val="2"/>
    </font>
    <font>
      <b/>
      <sz val="10"/>
      <color theme="0" tint="-4.9989318521683403E-2"/>
      <name val="Arial"/>
      <family val="2"/>
    </font>
    <font>
      <sz val="10"/>
      <color theme="1"/>
      <name val="Arial"/>
      <family val="2"/>
    </font>
    <font>
      <sz val="10"/>
      <color rgb="FF000000"/>
      <name val="Arial"/>
      <family val="2"/>
    </font>
    <font>
      <sz val="10"/>
      <name val="Calibri"/>
      <family val="2"/>
      <scheme val="minor"/>
    </font>
    <font>
      <b/>
      <sz val="10"/>
      <name val="Arial"/>
      <family val="2"/>
    </font>
    <font>
      <sz val="10"/>
      <color theme="0"/>
      <name val="Arial"/>
      <family val="2"/>
    </font>
    <font>
      <strike/>
      <sz val="10"/>
      <name val="Calibri"/>
      <family val="2"/>
      <scheme val="minor"/>
    </font>
    <font>
      <b/>
      <i/>
      <sz val="16"/>
      <name val="Calibri"/>
      <family val="2"/>
      <scheme val="minor"/>
    </font>
    <font>
      <b/>
      <sz val="26"/>
      <color theme="1"/>
      <name val="Arial"/>
      <family val="2"/>
    </font>
    <font>
      <b/>
      <sz val="24"/>
      <color rgb="FF000000"/>
      <name val="Arial"/>
      <family val="2"/>
    </font>
    <font>
      <sz val="26"/>
      <color rgb="FF000000"/>
      <name val="Arial"/>
      <family val="2"/>
    </font>
    <font>
      <sz val="26"/>
      <color rgb="FFFFFFFF"/>
      <name val="Arial"/>
      <family val="2"/>
    </font>
    <font>
      <b/>
      <sz val="18"/>
      <color theme="1"/>
      <name val="Arial"/>
      <family val="2"/>
    </font>
    <font>
      <b/>
      <sz val="18"/>
      <color rgb="FF000000"/>
      <name val="Arial"/>
      <family val="2"/>
    </font>
    <font>
      <sz val="18"/>
      <color rgb="FF000000"/>
      <name val="Arial"/>
      <family val="2"/>
    </font>
    <font>
      <sz val="18"/>
      <color rgb="FFFFFFFF"/>
      <name val="Arial"/>
      <family val="2"/>
    </font>
    <font>
      <sz val="10"/>
      <color theme="1"/>
      <name val="Roboto"/>
    </font>
    <font>
      <b/>
      <sz val="22"/>
      <color theme="0"/>
      <name val="Arial Narrow"/>
      <family val="2"/>
    </font>
    <font>
      <sz val="26"/>
      <color theme="1"/>
      <name val="Arial"/>
      <family val="2"/>
    </font>
    <font>
      <sz val="11"/>
      <color theme="0"/>
      <name val="Arial Narrow"/>
      <family val="2"/>
    </font>
    <font>
      <b/>
      <sz val="11"/>
      <color rgb="FF00B050"/>
      <name val="Calibri"/>
      <family val="2"/>
      <scheme val="minor"/>
    </font>
    <font>
      <b/>
      <sz val="20"/>
      <color rgb="FF000000"/>
      <name val="Calibri"/>
      <family val="2"/>
    </font>
    <font>
      <b/>
      <sz val="16"/>
      <color theme="1"/>
      <name val="Calibri"/>
      <family val="2"/>
      <scheme val="minor"/>
    </font>
    <font>
      <b/>
      <sz val="16"/>
      <color rgb="FF000000"/>
      <name val="Calibri"/>
      <family val="2"/>
    </font>
    <font>
      <b/>
      <sz val="20"/>
      <color theme="0"/>
      <name val="Arial Narrow"/>
      <family val="2"/>
    </font>
    <font>
      <b/>
      <sz val="10"/>
      <color theme="0"/>
      <name val="Arial Narrow"/>
      <family val="2"/>
    </font>
    <font>
      <b/>
      <sz val="10"/>
      <color theme="2"/>
      <name val="Arial Narrow"/>
      <family val="2"/>
    </font>
    <font>
      <b/>
      <sz val="10"/>
      <color theme="1"/>
      <name val="Calibri"/>
      <family val="2"/>
      <scheme val="minor"/>
    </font>
    <font>
      <sz val="11"/>
      <color rgb="FF00B050"/>
      <name val="Calibri"/>
      <family val="2"/>
      <scheme val="minor"/>
    </font>
    <font>
      <sz val="10"/>
      <color theme="4"/>
      <name val="Calibri"/>
      <family val="2"/>
      <scheme val="minor"/>
    </font>
    <font>
      <sz val="9"/>
      <color theme="1"/>
      <name val="Arial Narrow"/>
      <family val="2"/>
    </font>
    <font>
      <sz val="9"/>
      <color theme="1"/>
      <name val="Calibri"/>
      <family val="2"/>
      <scheme val="minor"/>
    </font>
    <font>
      <sz val="14"/>
      <name val="Arial Narrow"/>
      <family val="2"/>
    </font>
    <font>
      <sz val="10"/>
      <name val="Calibri"/>
      <family val="2"/>
    </font>
    <font>
      <sz val="8"/>
      <color theme="1"/>
      <name val="Calibri"/>
      <family val="2"/>
      <scheme val="minor"/>
    </font>
  </fonts>
  <fills count="2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BFBFBF"/>
        <bgColor indexed="64"/>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00B0F0"/>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rgb="FFFFFFFF"/>
        <bgColor indexed="64"/>
      </patternFill>
    </fill>
  </fills>
  <borders count="108">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ashed">
        <color theme="9" tint="-0.24994659260841701"/>
      </left>
      <right style="dashed">
        <color theme="9" tint="-0.24994659260841701"/>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ashed">
        <color theme="9" tint="-0.24994659260841701"/>
      </right>
      <top style="dashed">
        <color theme="9" tint="-0.24994659260841701"/>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right style="thin">
        <color indexed="64"/>
      </right>
      <top style="dashed">
        <color theme="9" tint="-0.24994659260841701"/>
      </top>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style="thick">
        <color theme="0"/>
      </bottom>
      <diagonal/>
    </border>
    <border>
      <left style="medium">
        <color indexed="64"/>
      </left>
      <right/>
      <top style="thick">
        <color theme="0"/>
      </top>
      <bottom style="medium">
        <color indexed="64"/>
      </bottom>
      <diagonal/>
    </border>
    <border>
      <left/>
      <right/>
      <top style="thick">
        <color theme="0"/>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3">
    <xf numFmtId="0" fontId="0" fillId="0" borderId="0"/>
    <xf numFmtId="0" fontId="8" fillId="0" borderId="0"/>
    <xf numFmtId="0" fontId="14" fillId="0" borderId="0"/>
  </cellStyleXfs>
  <cellXfs count="518">
    <xf numFmtId="0" fontId="0" fillId="0" borderId="0" xfId="0"/>
    <xf numFmtId="0" fontId="1" fillId="3" borderId="0" xfId="0" applyFont="1" applyFill="1"/>
    <xf numFmtId="0" fontId="1" fillId="3" borderId="0" xfId="0" applyFont="1" applyFill="1" applyAlignment="1">
      <alignment horizontal="center" vertical="center"/>
    </xf>
    <xf numFmtId="0" fontId="1" fillId="3" borderId="0" xfId="0" applyFont="1" applyFill="1" applyAlignment="1">
      <alignment horizontal="left" vertical="center"/>
    </xf>
    <xf numFmtId="0" fontId="0" fillId="5" borderId="0" xfId="0" applyFill="1"/>
    <xf numFmtId="0" fontId="0" fillId="0" borderId="0" xfId="0" applyAlignment="1">
      <alignment horizontal="left" wrapText="1"/>
    </xf>
    <xf numFmtId="0" fontId="0" fillId="5" borderId="0" xfId="0" applyFill="1" applyAlignment="1">
      <alignment horizontal="center"/>
    </xf>
    <xf numFmtId="0" fontId="0" fillId="3" borderId="0" xfId="0" applyFill="1"/>
    <xf numFmtId="0" fontId="10" fillId="3" borderId="20" xfId="1" quotePrefix="1" applyFont="1" applyFill="1" applyBorder="1" applyAlignment="1">
      <alignment horizontal="left" vertical="top" wrapText="1"/>
    </xf>
    <xf numFmtId="0" fontId="11" fillId="3" borderId="0" xfId="1" quotePrefix="1" applyFont="1" applyFill="1" applyAlignment="1">
      <alignment horizontal="left" vertical="top" wrapText="1"/>
    </xf>
    <xf numFmtId="0" fontId="11" fillId="3" borderId="21" xfId="1" quotePrefix="1" applyFont="1" applyFill="1" applyBorder="1" applyAlignment="1">
      <alignment horizontal="left" vertical="top" wrapText="1"/>
    </xf>
    <xf numFmtId="0" fontId="9" fillId="3" borderId="20" xfId="1" applyFont="1" applyFill="1" applyBorder="1"/>
    <xf numFmtId="0" fontId="9" fillId="3" borderId="0" xfId="1" applyFont="1" applyFill="1"/>
    <xf numFmtId="0" fontId="13" fillId="3" borderId="0" xfId="1" applyFont="1" applyFill="1" applyAlignment="1">
      <alignment horizontal="left" vertical="center" wrapText="1"/>
    </xf>
    <xf numFmtId="0" fontId="9" fillId="3" borderId="0" xfId="1" applyFont="1" applyFill="1" applyAlignment="1">
      <alignment horizontal="left" vertical="center" wrapText="1"/>
    </xf>
    <xf numFmtId="0" fontId="9" fillId="3" borderId="0" xfId="1" quotePrefix="1" applyFont="1" applyFill="1" applyAlignment="1">
      <alignment horizontal="left" vertical="center" wrapText="1"/>
    </xf>
    <xf numFmtId="0" fontId="9" fillId="3" borderId="21" xfId="1" applyFont="1" applyFill="1" applyBorder="1"/>
    <xf numFmtId="0" fontId="15" fillId="3" borderId="0" xfId="0" applyFont="1" applyFill="1" applyAlignment="1">
      <alignment horizontal="left" vertical="center" wrapText="1"/>
    </xf>
    <xf numFmtId="0" fontId="16" fillId="3" borderId="0" xfId="0" applyFont="1" applyFill="1" applyAlignment="1">
      <alignment horizontal="left" vertical="top" wrapText="1"/>
    </xf>
    <xf numFmtId="0" fontId="22" fillId="3" borderId="0" xfId="0" applyFont="1" applyFill="1" applyAlignment="1">
      <alignment horizontal="center" vertical="center"/>
    </xf>
    <xf numFmtId="0" fontId="24" fillId="3" borderId="49" xfId="0" applyFont="1" applyFill="1" applyBorder="1" applyAlignment="1">
      <alignment vertical="top" wrapText="1"/>
    </xf>
    <xf numFmtId="0" fontId="24" fillId="3" borderId="50" xfId="0" applyFont="1" applyFill="1" applyBorder="1" applyAlignment="1">
      <alignment vertical="top" wrapText="1"/>
    </xf>
    <xf numFmtId="0" fontId="26" fillId="0" borderId="0" xfId="0" applyFont="1" applyAlignment="1">
      <alignment horizontal="center" vertical="center" wrapText="1"/>
    </xf>
    <xf numFmtId="0" fontId="27" fillId="3" borderId="0" xfId="0" applyFont="1" applyFill="1"/>
    <xf numFmtId="0" fontId="3" fillId="3" borderId="0" xfId="0" applyFont="1" applyFill="1" applyAlignment="1">
      <alignment horizontal="left" vertical="center"/>
    </xf>
    <xf numFmtId="0" fontId="28" fillId="3" borderId="0" xfId="0" applyFont="1" applyFill="1" applyAlignment="1">
      <alignment horizontal="center" vertical="center" wrapText="1"/>
    </xf>
    <xf numFmtId="0" fontId="21" fillId="3" borderId="0" xfId="0" applyFont="1" applyFill="1"/>
    <xf numFmtId="0" fontId="25" fillId="3" borderId="0" xfId="0" applyFont="1" applyFill="1" applyAlignment="1">
      <alignment horizontal="justify" vertical="center" wrapText="1" readingOrder="1"/>
    </xf>
    <xf numFmtId="0" fontId="3" fillId="3" borderId="0" xfId="0" applyFont="1" applyFill="1" applyAlignment="1">
      <alignment vertical="center"/>
    </xf>
    <xf numFmtId="0" fontId="21" fillId="0" borderId="0" xfId="0" applyFont="1"/>
    <xf numFmtId="0" fontId="25" fillId="0" borderId="0" xfId="0" applyFont="1" applyAlignment="1">
      <alignment horizontal="justify" vertical="center" wrapText="1" readingOrder="1"/>
    </xf>
    <xf numFmtId="0" fontId="29" fillId="0" borderId="0" xfId="0" applyFont="1" applyAlignment="1">
      <alignment vertical="center"/>
    </xf>
    <xf numFmtId="0" fontId="30" fillId="0" borderId="0" xfId="0" applyFont="1"/>
    <xf numFmtId="0" fontId="19" fillId="0" borderId="0" xfId="0" applyFont="1"/>
    <xf numFmtId="0" fontId="27" fillId="0" borderId="0" xfId="0" applyFont="1"/>
    <xf numFmtId="0" fontId="32" fillId="3" borderId="0" xfId="0" applyFont="1" applyFill="1"/>
    <xf numFmtId="0" fontId="33" fillId="3" borderId="0" xfId="0" applyFont="1" applyFill="1"/>
    <xf numFmtId="0" fontId="34" fillId="13" borderId="57" xfId="0" applyFont="1" applyFill="1" applyBorder="1" applyAlignment="1">
      <alignment horizontal="center" vertical="center" wrapText="1" readingOrder="1"/>
    </xf>
    <xf numFmtId="0" fontId="34" fillId="13" borderId="58"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5" fillId="3" borderId="60" xfId="0" applyFont="1" applyFill="1" applyBorder="1" applyAlignment="1">
      <alignment horizontal="justify" vertical="center" wrapText="1" readingOrder="1"/>
    </xf>
    <xf numFmtId="9" fontId="34" fillId="3" borderId="61" xfId="0" applyNumberFormat="1"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5" fillId="3" borderId="13" xfId="0" applyFont="1" applyFill="1" applyBorder="1" applyAlignment="1">
      <alignment horizontal="justify" vertical="center" wrapText="1" readingOrder="1"/>
    </xf>
    <xf numFmtId="9" fontId="34" fillId="3" borderId="63" xfId="0" applyNumberFormat="1" applyFont="1" applyFill="1" applyBorder="1" applyAlignment="1">
      <alignment horizontal="center" vertical="center" wrapText="1" readingOrder="1"/>
    </xf>
    <xf numFmtId="0" fontId="35" fillId="3" borderId="63"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35" fillId="3" borderId="65" xfId="0" applyFont="1" applyFill="1" applyBorder="1" applyAlignment="1">
      <alignment horizontal="justify" vertical="center" wrapText="1" readingOrder="1"/>
    </xf>
    <xf numFmtId="0" fontId="35" fillId="3" borderId="66" xfId="0" applyFont="1" applyFill="1" applyBorder="1" applyAlignment="1">
      <alignment horizontal="center" vertical="center" wrapText="1" readingOrder="1"/>
    </xf>
    <xf numFmtId="0" fontId="39" fillId="3" borderId="0" xfId="0" applyFont="1" applyFill="1"/>
    <xf numFmtId="0" fontId="41" fillId="15" borderId="67" xfId="0" applyFont="1" applyFill="1" applyBorder="1" applyAlignment="1" applyProtection="1">
      <alignment horizontal="center" vertical="center" wrapText="1" readingOrder="1"/>
      <protection hidden="1"/>
    </xf>
    <xf numFmtId="0" fontId="41" fillId="15" borderId="68" xfId="0" applyFont="1" applyFill="1" applyBorder="1" applyAlignment="1" applyProtection="1">
      <alignment horizontal="center" vertical="center" wrapText="1" readingOrder="1"/>
      <protection hidden="1"/>
    </xf>
    <xf numFmtId="0" fontId="41" fillId="15" borderId="69" xfId="0" applyFont="1" applyFill="1" applyBorder="1" applyAlignment="1" applyProtection="1">
      <alignment horizontal="center" vertical="center" wrapText="1" readingOrder="1"/>
      <protection hidden="1"/>
    </xf>
    <xf numFmtId="0" fontId="41" fillId="16" borderId="67" xfId="0" applyFont="1" applyFill="1" applyBorder="1" applyAlignment="1" applyProtection="1">
      <alignment horizontal="center" wrapText="1" readingOrder="1"/>
      <protection hidden="1"/>
    </xf>
    <xf numFmtId="0" fontId="41" fillId="16" borderId="68" xfId="0" applyFont="1" applyFill="1" applyBorder="1" applyAlignment="1" applyProtection="1">
      <alignment horizontal="center" wrapText="1" readingOrder="1"/>
      <protection hidden="1"/>
    </xf>
    <xf numFmtId="0" fontId="41" fillId="15" borderId="20" xfId="0" applyFont="1" applyFill="1" applyBorder="1" applyAlignment="1" applyProtection="1">
      <alignment horizontal="center" vertical="center" wrapText="1" readingOrder="1"/>
      <protection hidden="1"/>
    </xf>
    <xf numFmtId="0" fontId="41" fillId="15" borderId="0" xfId="0" applyFont="1" applyFill="1" applyAlignment="1" applyProtection="1">
      <alignment horizontal="center" vertical="center" wrapText="1" readingOrder="1"/>
      <protection hidden="1"/>
    </xf>
    <xf numFmtId="0" fontId="41" fillId="15" borderId="21" xfId="0" applyFont="1" applyFill="1" applyBorder="1" applyAlignment="1" applyProtection="1">
      <alignment horizontal="center" vertical="center" wrapText="1" readingOrder="1"/>
      <protection hidden="1"/>
    </xf>
    <xf numFmtId="0" fontId="41" fillId="16" borderId="20" xfId="0" applyFont="1" applyFill="1" applyBorder="1" applyAlignment="1" applyProtection="1">
      <alignment horizontal="center" wrapText="1" readingOrder="1"/>
      <protection hidden="1"/>
    </xf>
    <xf numFmtId="0" fontId="41" fillId="16" borderId="0" xfId="0" applyFont="1" applyFill="1" applyAlignment="1" applyProtection="1">
      <alignment horizontal="center" wrapText="1" readingOrder="1"/>
      <protection hidden="1"/>
    </xf>
    <xf numFmtId="0" fontId="41" fillId="15" borderId="43" xfId="0" applyFont="1" applyFill="1" applyBorder="1" applyAlignment="1" applyProtection="1">
      <alignment horizontal="center" vertical="center" wrapText="1" readingOrder="1"/>
      <protection hidden="1"/>
    </xf>
    <xf numFmtId="0" fontId="41" fillId="15" borderId="44" xfId="0" applyFont="1" applyFill="1" applyBorder="1" applyAlignment="1" applyProtection="1">
      <alignment horizontal="center" vertical="center" wrapText="1" readingOrder="1"/>
      <protection hidden="1"/>
    </xf>
    <xf numFmtId="0" fontId="41" fillId="15" borderId="45" xfId="0" applyFont="1" applyFill="1" applyBorder="1" applyAlignment="1" applyProtection="1">
      <alignment horizontal="center" vertical="center" wrapText="1" readingOrder="1"/>
      <protection hidden="1"/>
    </xf>
    <xf numFmtId="0" fontId="41" fillId="16" borderId="43" xfId="0" applyFont="1" applyFill="1" applyBorder="1" applyAlignment="1" applyProtection="1">
      <alignment horizontal="center" wrapText="1" readingOrder="1"/>
      <protection hidden="1"/>
    </xf>
    <xf numFmtId="0" fontId="41" fillId="16" borderId="44" xfId="0" applyFont="1" applyFill="1" applyBorder="1" applyAlignment="1" applyProtection="1">
      <alignment horizontal="center" wrapText="1" readingOrder="1"/>
      <protection hidden="1"/>
    </xf>
    <xf numFmtId="0" fontId="41" fillId="17" borderId="68" xfId="0" applyFont="1" applyFill="1" applyBorder="1" applyAlignment="1" applyProtection="1">
      <alignment horizontal="center" wrapText="1" readingOrder="1"/>
      <protection hidden="1"/>
    </xf>
    <xf numFmtId="0" fontId="41" fillId="17" borderId="69" xfId="0" applyFont="1" applyFill="1" applyBorder="1" applyAlignment="1" applyProtection="1">
      <alignment horizontal="center" wrapText="1" readingOrder="1"/>
      <protection hidden="1"/>
    </xf>
    <xf numFmtId="0" fontId="41" fillId="17" borderId="20" xfId="0" applyFont="1" applyFill="1" applyBorder="1" applyAlignment="1" applyProtection="1">
      <alignment horizontal="center" wrapText="1" readingOrder="1"/>
      <protection hidden="1"/>
    </xf>
    <xf numFmtId="0" fontId="41" fillId="17" borderId="0" xfId="0" applyFont="1" applyFill="1" applyAlignment="1" applyProtection="1">
      <alignment horizontal="center" wrapText="1" readingOrder="1"/>
      <protection hidden="1"/>
    </xf>
    <xf numFmtId="0" fontId="41" fillId="17" borderId="21" xfId="0" applyFont="1" applyFill="1" applyBorder="1" applyAlignment="1" applyProtection="1">
      <alignment horizontal="center" wrapText="1" readingOrder="1"/>
      <protection hidden="1"/>
    </xf>
    <xf numFmtId="0" fontId="41" fillId="17" borderId="43" xfId="0" applyFont="1" applyFill="1" applyBorder="1" applyAlignment="1" applyProtection="1">
      <alignment horizontal="center" wrapText="1" readingOrder="1"/>
      <protection hidden="1"/>
    </xf>
    <xf numFmtId="0" fontId="41" fillId="17" borderId="44" xfId="0" applyFont="1" applyFill="1" applyBorder="1" applyAlignment="1" applyProtection="1">
      <alignment horizontal="center" wrapText="1" readingOrder="1"/>
      <protection hidden="1"/>
    </xf>
    <xf numFmtId="0" fontId="41" fillId="17" borderId="45" xfId="0" applyFont="1" applyFill="1" applyBorder="1" applyAlignment="1" applyProtection="1">
      <alignment horizontal="center" wrapText="1" readingOrder="1"/>
      <protection hidden="1"/>
    </xf>
    <xf numFmtId="0" fontId="41" fillId="8" borderId="67" xfId="0" applyFont="1" applyFill="1" applyBorder="1" applyAlignment="1" applyProtection="1">
      <alignment horizontal="center" wrapText="1" readingOrder="1"/>
      <protection hidden="1"/>
    </xf>
    <xf numFmtId="0" fontId="41" fillId="8" borderId="68" xfId="0" applyFont="1" applyFill="1" applyBorder="1" applyAlignment="1" applyProtection="1">
      <alignment horizontal="center" wrapText="1" readingOrder="1"/>
      <protection hidden="1"/>
    </xf>
    <xf numFmtId="0" fontId="41" fillId="8" borderId="69" xfId="0" applyFont="1" applyFill="1" applyBorder="1" applyAlignment="1" applyProtection="1">
      <alignment horizontal="center" wrapText="1" readingOrder="1"/>
      <protection hidden="1"/>
    </xf>
    <xf numFmtId="0" fontId="41" fillId="8" borderId="20" xfId="0" applyFont="1" applyFill="1" applyBorder="1" applyAlignment="1" applyProtection="1">
      <alignment horizontal="center" wrapText="1" readingOrder="1"/>
      <protection hidden="1"/>
    </xf>
    <xf numFmtId="0" fontId="41" fillId="8" borderId="0" xfId="0" applyFont="1" applyFill="1" applyAlignment="1" applyProtection="1">
      <alignment horizontal="center" wrapText="1" readingOrder="1"/>
      <protection hidden="1"/>
    </xf>
    <xf numFmtId="0" fontId="41" fillId="8" borderId="21" xfId="0" applyFont="1" applyFill="1" applyBorder="1" applyAlignment="1" applyProtection="1">
      <alignment horizontal="center" wrapText="1" readingOrder="1"/>
      <protection hidden="1"/>
    </xf>
    <xf numFmtId="0" fontId="41" fillId="8" borderId="43" xfId="0" applyFont="1" applyFill="1" applyBorder="1" applyAlignment="1" applyProtection="1">
      <alignment horizontal="center" wrapText="1" readingOrder="1"/>
      <protection hidden="1"/>
    </xf>
    <xf numFmtId="0" fontId="41" fillId="8" borderId="44" xfId="0" applyFont="1" applyFill="1" applyBorder="1" applyAlignment="1" applyProtection="1">
      <alignment horizontal="center" wrapText="1" readingOrder="1"/>
      <protection hidden="1"/>
    </xf>
    <xf numFmtId="0" fontId="41" fillId="8" borderId="45" xfId="0" applyFont="1" applyFill="1" applyBorder="1" applyAlignment="1" applyProtection="1">
      <alignment horizontal="center" wrapText="1" readingOrder="1"/>
      <protection hidden="1"/>
    </xf>
    <xf numFmtId="0" fontId="0" fillId="0" borderId="0" xfId="0" applyAlignment="1">
      <alignment wrapText="1"/>
    </xf>
    <xf numFmtId="0" fontId="0" fillId="0" borderId="0" xfId="0" applyAlignment="1">
      <alignment vertical="top" wrapText="1"/>
    </xf>
    <xf numFmtId="0" fontId="6" fillId="18" borderId="47" xfId="0" applyFont="1" applyFill="1" applyBorder="1" applyAlignment="1">
      <alignment horizontal="center" vertical="center" wrapText="1"/>
    </xf>
    <xf numFmtId="0" fontId="6" fillId="18" borderId="47" xfId="0" applyFont="1" applyFill="1" applyBorder="1" applyAlignment="1">
      <alignment horizontal="center" vertical="center"/>
    </xf>
    <xf numFmtId="0" fontId="44" fillId="0" borderId="0" xfId="0" applyFont="1" applyAlignment="1">
      <alignment horizontal="center"/>
    </xf>
    <xf numFmtId="0" fontId="45" fillId="0" borderId="0" xfId="0" applyFont="1"/>
    <xf numFmtId="0" fontId="47" fillId="4" borderId="0" xfId="0" applyFont="1" applyFill="1" applyAlignment="1" applyProtection="1">
      <alignment horizontal="left" vertical="center" wrapText="1"/>
      <protection locked="0"/>
    </xf>
    <xf numFmtId="0" fontId="46" fillId="19" borderId="0" xfId="0" applyFont="1" applyFill="1" applyAlignment="1" applyProtection="1">
      <alignment vertical="center" wrapText="1"/>
      <protection locked="0"/>
    </xf>
    <xf numFmtId="0" fontId="47" fillId="4" borderId="0" xfId="0" applyFont="1" applyFill="1" applyAlignment="1" applyProtection="1">
      <alignment vertical="center" wrapText="1"/>
      <protection locked="0"/>
    </xf>
    <xf numFmtId="0" fontId="0" fillId="0" borderId="0" xfId="0" applyAlignment="1">
      <alignment horizontal="left"/>
    </xf>
    <xf numFmtId="0" fontId="48" fillId="0" borderId="0" xfId="0" applyFont="1" applyAlignment="1" applyProtection="1">
      <alignment horizontal="center" vertical="center"/>
      <protection locked="0"/>
    </xf>
    <xf numFmtId="0" fontId="46" fillId="0" borderId="0" xfId="0" applyFont="1" applyAlignment="1" applyProtection="1">
      <alignment horizontal="left" vertical="center"/>
      <protection locked="0"/>
    </xf>
    <xf numFmtId="0" fontId="47" fillId="0" borderId="0" xfId="0" applyFont="1" applyAlignment="1" applyProtection="1">
      <alignment horizontal="center" vertical="center"/>
      <protection locked="0"/>
    </xf>
    <xf numFmtId="0" fontId="20" fillId="0" borderId="0" xfId="0" applyFont="1" applyAlignment="1">
      <alignment horizontal="center"/>
    </xf>
    <xf numFmtId="0" fontId="53" fillId="5" borderId="13" xfId="0" applyFont="1" applyFill="1" applyBorder="1" applyAlignment="1">
      <alignment horizontal="center" vertical="center"/>
    </xf>
    <xf numFmtId="0" fontId="52" fillId="20" borderId="13" xfId="0" applyFont="1" applyFill="1" applyBorder="1" applyAlignment="1">
      <alignment horizontal="center"/>
    </xf>
    <xf numFmtId="0" fontId="52" fillId="20" borderId="13" xfId="0" applyFont="1" applyFill="1" applyBorder="1" applyAlignment="1">
      <alignment vertical="center" wrapText="1"/>
    </xf>
    <xf numFmtId="0" fontId="27" fillId="3" borderId="13" xfId="0" applyFont="1" applyFill="1" applyBorder="1" applyAlignment="1">
      <alignment vertical="top" wrapText="1"/>
    </xf>
    <xf numFmtId="0" fontId="20" fillId="0" borderId="0" xfId="0" applyFont="1"/>
    <xf numFmtId="0" fontId="0" fillId="3" borderId="13" xfId="0" applyFill="1" applyBorder="1" applyAlignment="1">
      <alignment vertical="top" wrapText="1"/>
    </xf>
    <xf numFmtId="0" fontId="54" fillId="0" borderId="0" xfId="0" applyFont="1" applyAlignment="1">
      <alignment horizontal="center"/>
    </xf>
    <xf numFmtId="0" fontId="54" fillId="0" borderId="0" xfId="0" applyFont="1" applyAlignment="1">
      <alignment horizontal="left"/>
    </xf>
    <xf numFmtId="0" fontId="55" fillId="0" borderId="0" xfId="0" applyFont="1" applyAlignment="1">
      <alignment horizontal="center" vertical="center"/>
    </xf>
    <xf numFmtId="0" fontId="54" fillId="0" borderId="0" xfId="0" applyFont="1" applyAlignment="1">
      <alignment horizontal="center" vertical="center"/>
    </xf>
    <xf numFmtId="0" fontId="55" fillId="0" borderId="0" xfId="0" applyFont="1" applyAlignment="1">
      <alignment horizontal="center"/>
    </xf>
    <xf numFmtId="0" fontId="45" fillId="0" borderId="0" xfId="0" applyFont="1" applyProtection="1">
      <protection locked="0"/>
    </xf>
    <xf numFmtId="0" fontId="57" fillId="0" borderId="0" xfId="0" applyFont="1" applyAlignment="1" applyProtection="1">
      <alignment vertical="center"/>
      <protection locked="0"/>
    </xf>
    <xf numFmtId="0" fontId="45" fillId="0" borderId="0" xfId="0" applyFont="1" applyAlignment="1">
      <alignment vertical="top"/>
    </xf>
    <xf numFmtId="0" fontId="46" fillId="21" borderId="0" xfId="0" applyFont="1" applyFill="1" applyAlignment="1" applyProtection="1">
      <alignment horizontal="left" vertical="center"/>
      <protection locked="0"/>
    </xf>
    <xf numFmtId="0" fontId="58" fillId="20" borderId="0" xfId="0" applyFont="1" applyFill="1" applyAlignment="1" applyProtection="1">
      <alignment horizontal="center" vertical="center" wrapText="1"/>
      <protection locked="0"/>
    </xf>
    <xf numFmtId="0" fontId="45" fillId="0" borderId="0" xfId="0" applyFont="1" applyAlignment="1">
      <alignment vertical="top" wrapText="1"/>
    </xf>
    <xf numFmtId="0" fontId="46" fillId="21" borderId="0" xfId="0" applyFont="1" applyFill="1" applyAlignment="1" applyProtection="1">
      <alignment horizontal="left" vertical="center" wrapText="1"/>
      <protection locked="0"/>
    </xf>
    <xf numFmtId="0" fontId="46" fillId="0" borderId="0" xfId="0" applyFont="1" applyAlignment="1" applyProtection="1">
      <alignment horizontal="left"/>
      <protection locked="0"/>
    </xf>
    <xf numFmtId="0" fontId="45" fillId="0" borderId="0" xfId="0" applyFont="1" applyAlignment="1" applyProtection="1">
      <alignment horizontal="center" vertical="center"/>
      <protection locked="0"/>
    </xf>
    <xf numFmtId="0" fontId="46" fillId="0" borderId="0" xfId="0" applyFont="1" applyAlignment="1" applyProtection="1">
      <alignment vertical="center"/>
      <protection locked="0"/>
    </xf>
    <xf numFmtId="0" fontId="60" fillId="0" borderId="0" xfId="0" applyFont="1"/>
    <xf numFmtId="0" fontId="46" fillId="21" borderId="13" xfId="0" applyFont="1" applyFill="1" applyBorder="1" applyAlignment="1">
      <alignment horizontal="center" vertical="top" wrapText="1" readingOrder="1"/>
    </xf>
    <xf numFmtId="0" fontId="46" fillId="21" borderId="13" xfId="0" applyFont="1" applyFill="1" applyBorder="1" applyAlignment="1">
      <alignment horizontal="center" vertical="center" wrapText="1" readingOrder="1"/>
    </xf>
    <xf numFmtId="0" fontId="63" fillId="22" borderId="79" xfId="0" applyFont="1" applyFill="1" applyBorder="1" applyAlignment="1">
      <alignment horizontal="center" vertical="top" wrapText="1" readingOrder="1"/>
    </xf>
    <xf numFmtId="0" fontId="63" fillId="22" borderId="81" xfId="0" applyFont="1" applyFill="1" applyBorder="1" applyAlignment="1">
      <alignment horizontal="center" vertical="top" wrapText="1" readingOrder="1"/>
    </xf>
    <xf numFmtId="0" fontId="46" fillId="22" borderId="13" xfId="0" applyFont="1" applyFill="1" applyBorder="1" applyAlignment="1">
      <alignment horizontal="center" vertical="top" wrapText="1" readingOrder="1"/>
    </xf>
    <xf numFmtId="0" fontId="8" fillId="0" borderId="13" xfId="0" applyFont="1" applyBorder="1" applyAlignment="1">
      <alignment horizontal="center" vertical="top" wrapText="1" readingOrder="1"/>
    </xf>
    <xf numFmtId="0" fontId="64" fillId="0" borderId="0" xfId="0" applyFont="1"/>
    <xf numFmtId="0" fontId="62" fillId="3" borderId="13" xfId="0" applyFont="1" applyFill="1" applyBorder="1" applyAlignment="1">
      <alignment vertical="top" wrapText="1"/>
    </xf>
    <xf numFmtId="0" fontId="60" fillId="0" borderId="0" xfId="0" applyFont="1" applyAlignment="1">
      <alignment vertical="top" wrapText="1"/>
    </xf>
    <xf numFmtId="0" fontId="65" fillId="3" borderId="13" xfId="0" applyFont="1" applyFill="1" applyBorder="1" applyAlignment="1">
      <alignment vertical="center" wrapText="1"/>
    </xf>
    <xf numFmtId="0" fontId="45" fillId="0" borderId="0" xfId="0" applyFont="1" applyAlignment="1">
      <alignment horizontal="left"/>
    </xf>
    <xf numFmtId="0" fontId="45" fillId="0" borderId="0" xfId="0" applyFont="1" applyAlignment="1">
      <alignment horizontal="center"/>
    </xf>
    <xf numFmtId="0" fontId="45" fillId="3" borderId="0" xfId="0" applyFont="1" applyFill="1"/>
    <xf numFmtId="0" fontId="68" fillId="7" borderId="0" xfId="0" applyFont="1" applyFill="1" applyAlignment="1">
      <alignment horizontal="center" vertical="center" wrapText="1" readingOrder="1"/>
    </xf>
    <xf numFmtId="0" fontId="69" fillId="8" borderId="51" xfId="0" applyFont="1" applyFill="1" applyBorder="1" applyAlignment="1">
      <alignment horizontal="center" vertical="center" wrapText="1" readingOrder="1"/>
    </xf>
    <xf numFmtId="0" fontId="69" fillId="0" borderId="51" xfId="0" applyFont="1" applyBorder="1" applyAlignment="1">
      <alignment horizontal="center" vertical="center" wrapText="1" readingOrder="1"/>
    </xf>
    <xf numFmtId="0" fontId="69" fillId="0" borderId="51" xfId="0" applyFont="1" applyBorder="1" applyAlignment="1">
      <alignment horizontal="justify" vertical="center" wrapText="1" readingOrder="1"/>
    </xf>
    <xf numFmtId="0" fontId="69" fillId="9" borderId="52" xfId="0" applyFont="1" applyFill="1" applyBorder="1" applyAlignment="1">
      <alignment horizontal="center" vertical="center" wrapText="1" readingOrder="1"/>
    </xf>
    <xf numFmtId="0" fontId="69" fillId="0" borderId="52" xfId="0" applyFont="1" applyBorder="1" applyAlignment="1">
      <alignment horizontal="center" vertical="center" wrapText="1" readingOrder="1"/>
    </xf>
    <xf numFmtId="0" fontId="69" fillId="0" borderId="52" xfId="0" applyFont="1" applyBorder="1" applyAlignment="1">
      <alignment horizontal="justify" vertical="center" wrapText="1" readingOrder="1"/>
    </xf>
    <xf numFmtId="0" fontId="69" fillId="10" borderId="52" xfId="0" applyFont="1" applyFill="1" applyBorder="1" applyAlignment="1">
      <alignment horizontal="center" vertical="center" wrapText="1" readingOrder="1"/>
    </xf>
    <xf numFmtId="0" fontId="69" fillId="11" borderId="52" xfId="0" applyFont="1" applyFill="1" applyBorder="1" applyAlignment="1">
      <alignment horizontal="center" vertical="center" wrapText="1" readingOrder="1"/>
    </xf>
    <xf numFmtId="0" fontId="70" fillId="12" borderId="52" xfId="0" applyFont="1" applyFill="1" applyBorder="1" applyAlignment="1">
      <alignment horizontal="center" vertical="center" wrapText="1" readingOrder="1"/>
    </xf>
    <xf numFmtId="0" fontId="0" fillId="3" borderId="0" xfId="0" applyFill="1" applyBorder="1"/>
    <xf numFmtId="0" fontId="21" fillId="3" borderId="0" xfId="0" applyFont="1" applyFill="1" applyBorder="1"/>
    <xf numFmtId="0" fontId="72" fillId="7" borderId="0" xfId="0" applyFont="1" applyFill="1" applyAlignment="1">
      <alignment horizontal="center" vertical="center" wrapText="1" readingOrder="1"/>
    </xf>
    <xf numFmtId="0" fontId="73" fillId="8" borderId="51" xfId="0" applyFont="1" applyFill="1" applyBorder="1" applyAlignment="1">
      <alignment horizontal="center" vertical="center" wrapText="1" readingOrder="1"/>
    </xf>
    <xf numFmtId="0" fontId="73" fillId="0" borderId="51" xfId="0" applyFont="1" applyBorder="1" applyAlignment="1">
      <alignment horizontal="justify" vertical="center" wrapText="1" readingOrder="1"/>
    </xf>
    <xf numFmtId="9" fontId="73" fillId="0" borderId="51" xfId="0" applyNumberFormat="1" applyFont="1" applyBorder="1" applyAlignment="1">
      <alignment horizontal="center" vertical="center" wrapText="1" readingOrder="1"/>
    </xf>
    <xf numFmtId="0" fontId="73" fillId="9" borderId="52" xfId="0" applyFont="1" applyFill="1" applyBorder="1" applyAlignment="1">
      <alignment horizontal="center" vertical="center" wrapText="1" readingOrder="1"/>
    </xf>
    <xf numFmtId="0" fontId="73" fillId="0" borderId="52" xfId="0" applyFont="1" applyBorder="1" applyAlignment="1">
      <alignment horizontal="justify" vertical="center" wrapText="1" readingOrder="1"/>
    </xf>
    <xf numFmtId="9" fontId="73" fillId="0" borderId="52" xfId="0" applyNumberFormat="1" applyFont="1" applyBorder="1" applyAlignment="1">
      <alignment horizontal="center" vertical="center" wrapText="1" readingOrder="1"/>
    </xf>
    <xf numFmtId="0" fontId="73" fillId="10" borderId="52" xfId="0" applyFont="1" applyFill="1" applyBorder="1" applyAlignment="1">
      <alignment horizontal="center" vertical="center" wrapText="1" readingOrder="1"/>
    </xf>
    <xf numFmtId="0" fontId="73" fillId="11" borderId="52" xfId="0" applyFont="1" applyFill="1" applyBorder="1" applyAlignment="1">
      <alignment horizontal="center" vertical="center" wrapText="1" readingOrder="1"/>
    </xf>
    <xf numFmtId="0" fontId="74" fillId="12" borderId="52" xfId="0" applyFont="1" applyFill="1" applyBorder="1" applyAlignment="1">
      <alignment horizontal="center" vertical="center" wrapText="1" readingOrder="1"/>
    </xf>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0" fontId="4" fillId="4" borderId="8" xfId="0" applyFont="1" applyFill="1" applyBorder="1" applyAlignment="1">
      <alignment horizontal="center" vertical="center" textRotation="90"/>
    </xf>
    <xf numFmtId="9" fontId="0" fillId="3" borderId="0" xfId="0" applyNumberFormat="1" applyFill="1"/>
    <xf numFmtId="9" fontId="69" fillId="0" borderId="52" xfId="0" applyNumberFormat="1" applyFont="1" applyBorder="1" applyAlignment="1">
      <alignment horizontal="justify" vertical="center" wrapText="1" readingOrder="1"/>
    </xf>
    <xf numFmtId="0" fontId="0" fillId="0" borderId="13" xfId="0" applyBorder="1" applyAlignment="1">
      <alignment horizontal="left" vertical="center" wrapText="1"/>
    </xf>
    <xf numFmtId="0" fontId="0" fillId="0" borderId="0" xfId="0" applyFont="1" applyAlignment="1">
      <alignment horizontal="left" wrapText="1"/>
    </xf>
    <xf numFmtId="0" fontId="32" fillId="3" borderId="13" xfId="0" applyFont="1" applyFill="1" applyBorder="1"/>
    <xf numFmtId="9" fontId="32" fillId="3" borderId="0" xfId="0" applyNumberFormat="1" applyFont="1" applyFill="1"/>
    <xf numFmtId="9" fontId="32" fillId="3" borderId="13" xfId="0" applyNumberFormat="1" applyFont="1" applyFill="1" applyBorder="1"/>
    <xf numFmtId="0" fontId="77" fillId="0" borderId="13" xfId="0" applyFont="1" applyBorder="1" applyAlignment="1">
      <alignment horizontal="left" vertical="center" wrapText="1"/>
    </xf>
    <xf numFmtId="0" fontId="77" fillId="0" borderId="0" xfId="0" applyFont="1" applyAlignment="1">
      <alignment horizontal="left" vertical="center" wrapText="1"/>
    </xf>
    <xf numFmtId="0" fontId="0" fillId="0" borderId="0" xfId="0" applyAlignment="1">
      <alignment vertical="center" wrapText="1"/>
    </xf>
    <xf numFmtId="0" fontId="78" fillId="3" borderId="0" xfId="0" applyFont="1" applyFill="1" applyBorder="1"/>
    <xf numFmtId="0" fontId="78" fillId="0" borderId="0" xfId="0" applyFont="1" applyBorder="1"/>
    <xf numFmtId="0" fontId="4" fillId="3" borderId="0" xfId="0" applyFont="1" applyFill="1" applyBorder="1" applyAlignment="1">
      <alignment horizontal="center" vertical="center"/>
    </xf>
    <xf numFmtId="0" fontId="4" fillId="2" borderId="0" xfId="0" applyFont="1" applyFill="1" applyBorder="1" applyAlignment="1">
      <alignment horizontal="center" vertical="center"/>
    </xf>
    <xf numFmtId="0" fontId="21" fillId="0" borderId="0" xfId="0" applyFont="1" applyBorder="1"/>
    <xf numFmtId="0" fontId="0" fillId="0" borderId="13" xfId="0" applyBorder="1" applyAlignment="1">
      <alignment wrapText="1"/>
    </xf>
    <xf numFmtId="0" fontId="0" fillId="0" borderId="13" xfId="0" applyBorder="1" applyAlignment="1">
      <alignment vertical="center" wrapText="1"/>
    </xf>
    <xf numFmtId="0" fontId="34" fillId="5" borderId="60" xfId="0" applyFont="1" applyFill="1" applyBorder="1" applyAlignment="1">
      <alignment horizontal="center" vertical="center" wrapText="1" readingOrder="1"/>
    </xf>
    <xf numFmtId="0" fontId="34" fillId="5" borderId="13" xfId="0" applyFont="1" applyFill="1" applyBorder="1" applyAlignment="1">
      <alignment horizontal="center" vertical="center" wrapText="1" readingOrder="1"/>
    </xf>
    <xf numFmtId="0" fontId="6" fillId="18" borderId="53" xfId="0" applyFont="1" applyFill="1" applyBorder="1" applyAlignment="1">
      <alignment horizontal="center" vertical="center"/>
    </xf>
    <xf numFmtId="0" fontId="6" fillId="18" borderId="90" xfId="0" applyFont="1" applyFill="1" applyBorder="1" applyAlignment="1">
      <alignment horizontal="center" vertical="center" wrapText="1"/>
    </xf>
    <xf numFmtId="0" fontId="24" fillId="3" borderId="91" xfId="0" applyFont="1" applyFill="1" applyBorder="1" applyAlignment="1">
      <alignment vertical="top" wrapText="1"/>
    </xf>
    <xf numFmtId="0" fontId="27" fillId="0" borderId="13" xfId="0" applyFont="1" applyBorder="1" applyAlignment="1" applyProtection="1">
      <alignment horizontal="left" vertical="top" wrapText="1"/>
      <protection locked="0"/>
    </xf>
    <xf numFmtId="0" fontId="27" fillId="0" borderId="65" xfId="0" applyFont="1" applyBorder="1" applyAlignment="1" applyProtection="1">
      <alignment horizontal="left" vertical="top" wrapText="1"/>
      <protection locked="0"/>
    </xf>
    <xf numFmtId="0" fontId="0" fillId="0" borderId="0" xfId="0" applyFill="1" applyBorder="1" applyAlignment="1">
      <alignment horizontal="left" vertical="center" wrapText="1"/>
    </xf>
    <xf numFmtId="0" fontId="62" fillId="0" borderId="92" xfId="0" applyFont="1" applyBorder="1" applyAlignment="1" applyProtection="1">
      <alignment horizontal="left" vertical="top" wrapText="1"/>
      <protection locked="0"/>
    </xf>
    <xf numFmtId="0" fontId="62" fillId="0" borderId="13" xfId="0" applyFont="1" applyBorder="1" applyAlignment="1" applyProtection="1">
      <alignment vertical="center" wrapText="1"/>
      <protection locked="0"/>
    </xf>
    <xf numFmtId="0" fontId="62" fillId="0" borderId="13" xfId="0" applyFont="1" applyBorder="1" applyAlignment="1" applyProtection="1">
      <alignment horizontal="left" vertical="top" wrapText="1"/>
      <protection locked="0"/>
    </xf>
    <xf numFmtId="0" fontId="62" fillId="0" borderId="65" xfId="0" applyFont="1" applyBorder="1" applyAlignment="1" applyProtection="1">
      <alignment horizontal="left" vertical="top" wrapText="1"/>
      <protection locked="0"/>
    </xf>
    <xf numFmtId="0" fontId="1" fillId="3" borderId="0" xfId="0" applyFont="1" applyFill="1" applyAlignment="1">
      <alignment horizontal="left" vertical="center"/>
    </xf>
    <xf numFmtId="0" fontId="24" fillId="3" borderId="48" xfId="0" applyFont="1" applyFill="1" applyBorder="1" applyAlignment="1">
      <alignment vertical="top" wrapText="1"/>
    </xf>
    <xf numFmtId="0" fontId="78" fillId="3" borderId="0" xfId="0" applyFont="1" applyFill="1"/>
    <xf numFmtId="0" fontId="78" fillId="0" borderId="0" xfId="0" applyFont="1"/>
    <xf numFmtId="0" fontId="84" fillId="4" borderId="98" xfId="0" applyFont="1" applyFill="1" applyBorder="1" applyAlignment="1">
      <alignment horizontal="center" vertical="center"/>
    </xf>
    <xf numFmtId="0" fontId="32" fillId="3" borderId="0" xfId="0" applyFont="1" applyFill="1" applyAlignment="1" applyProtection="1">
      <alignment vertical="center"/>
      <protection locked="0"/>
    </xf>
    <xf numFmtId="0" fontId="32" fillId="0" borderId="0" xfId="0" applyFont="1" applyAlignment="1" applyProtection="1">
      <alignment vertical="center"/>
      <protection locked="0"/>
    </xf>
    <xf numFmtId="0" fontId="84" fillId="4" borderId="98" xfId="0" applyFont="1" applyFill="1" applyBorder="1" applyAlignment="1" applyProtection="1">
      <alignment vertical="center" wrapText="1"/>
      <protection locked="0"/>
    </xf>
    <xf numFmtId="0" fontId="84" fillId="4" borderId="98" xfId="0" applyFont="1" applyFill="1" applyBorder="1" applyAlignment="1" applyProtection="1">
      <alignment vertical="center"/>
      <protection locked="0"/>
    </xf>
    <xf numFmtId="0" fontId="84" fillId="4" borderId="98" xfId="0" applyFont="1" applyFill="1" applyBorder="1" applyAlignment="1">
      <alignment horizontal="center" vertical="center" wrapText="1"/>
    </xf>
    <xf numFmtId="0" fontId="84" fillId="4" borderId="98" xfId="0" applyFont="1" applyFill="1" applyBorder="1" applyAlignment="1" applyProtection="1">
      <alignment horizontal="center" vertical="center" wrapText="1"/>
      <protection locked="0"/>
    </xf>
    <xf numFmtId="0" fontId="84" fillId="23" borderId="98" xfId="0" applyFont="1" applyFill="1" applyBorder="1" applyAlignment="1" applyProtection="1">
      <alignment horizontal="center" vertical="center" textRotation="90"/>
      <protection locked="0"/>
    </xf>
    <xf numFmtId="0" fontId="85" fillId="4" borderId="98" xfId="0" applyFont="1" applyFill="1" applyBorder="1" applyAlignment="1">
      <alignment horizontal="center" vertical="center" wrapText="1"/>
    </xf>
    <xf numFmtId="0" fontId="86" fillId="3" borderId="0" xfId="0" applyFont="1" applyFill="1" applyAlignment="1" applyProtection="1">
      <alignment horizontal="center" vertical="center"/>
      <protection locked="0"/>
    </xf>
    <xf numFmtId="0" fontId="86" fillId="0" borderId="0" xfId="0" applyFont="1" applyAlignment="1" applyProtection="1">
      <alignment horizontal="center" vertical="center"/>
      <protection locked="0"/>
    </xf>
    <xf numFmtId="0" fontId="87" fillId="0" borderId="0" xfId="0" applyFont="1"/>
    <xf numFmtId="0" fontId="87" fillId="24" borderId="0" xfId="0" applyFont="1" applyFill="1"/>
    <xf numFmtId="0" fontId="87" fillId="3" borderId="0" xfId="0" applyFont="1" applyFill="1"/>
    <xf numFmtId="0" fontId="32" fillId="0" borderId="0" xfId="0" applyFont="1"/>
    <xf numFmtId="0" fontId="0" fillId="0" borderId="0" xfId="0" applyAlignment="1">
      <alignment horizontal="center" wrapText="1"/>
    </xf>
    <xf numFmtId="0" fontId="0" fillId="0" borderId="0" xfId="0" applyProtection="1">
      <protection locked="0"/>
    </xf>
    <xf numFmtId="0" fontId="0" fillId="0" borderId="0" xfId="0" applyAlignment="1" applyProtection="1">
      <alignment vertical="top"/>
      <protection locked="0"/>
    </xf>
    <xf numFmtId="0" fontId="1" fillId="3" borderId="0" xfId="0" applyFont="1" applyFill="1" applyAlignment="1">
      <alignment horizontal="left" vertical="center"/>
    </xf>
    <xf numFmtId="0" fontId="84" fillId="4" borderId="98" xfId="0" applyFont="1" applyFill="1" applyBorder="1" applyAlignment="1" applyProtection="1">
      <alignment horizontal="center" vertical="center" wrapText="1"/>
      <protection locked="0"/>
    </xf>
    <xf numFmtId="0" fontId="83" fillId="4" borderId="93" xfId="0" applyFont="1" applyFill="1" applyBorder="1" applyAlignment="1">
      <alignment horizontal="center" vertical="center" wrapText="1"/>
    </xf>
    <xf numFmtId="0" fontId="41" fillId="25" borderId="67" xfId="0" applyFont="1" applyFill="1" applyBorder="1" applyAlignment="1" applyProtection="1">
      <alignment horizontal="center" wrapText="1" readingOrder="1"/>
      <protection hidden="1"/>
    </xf>
    <xf numFmtId="0" fontId="41" fillId="25" borderId="68" xfId="0" applyFont="1" applyFill="1" applyBorder="1" applyAlignment="1" applyProtection="1">
      <alignment horizontal="center" wrapText="1" readingOrder="1"/>
      <protection hidden="1"/>
    </xf>
    <xf numFmtId="0" fontId="41" fillId="25" borderId="69" xfId="0" applyFont="1" applyFill="1" applyBorder="1" applyAlignment="1" applyProtection="1">
      <alignment horizontal="center" wrapText="1" readingOrder="1"/>
      <protection hidden="1"/>
    </xf>
    <xf numFmtId="0" fontId="41" fillId="25" borderId="20" xfId="0" applyFont="1" applyFill="1" applyBorder="1" applyAlignment="1" applyProtection="1">
      <alignment horizontal="center" wrapText="1" readingOrder="1"/>
      <protection hidden="1"/>
    </xf>
    <xf numFmtId="0" fontId="41" fillId="25" borderId="0" xfId="0" applyFont="1" applyFill="1" applyAlignment="1" applyProtection="1">
      <alignment horizontal="center" wrapText="1" readingOrder="1"/>
      <protection hidden="1"/>
    </xf>
    <xf numFmtId="0" fontId="41" fillId="25" borderId="21" xfId="0" applyFont="1" applyFill="1" applyBorder="1" applyAlignment="1" applyProtection="1">
      <alignment horizontal="center" wrapText="1" readingOrder="1"/>
      <protection hidden="1"/>
    </xf>
    <xf numFmtId="0" fontId="41" fillId="25" borderId="43" xfId="0" applyFont="1" applyFill="1" applyBorder="1" applyAlignment="1" applyProtection="1">
      <alignment horizontal="center" wrapText="1" readingOrder="1"/>
      <protection hidden="1"/>
    </xf>
    <xf numFmtId="0" fontId="41" fillId="25" borderId="44" xfId="0" applyFont="1" applyFill="1" applyBorder="1" applyAlignment="1" applyProtection="1">
      <alignment horizontal="center" wrapText="1" readingOrder="1"/>
      <protection hidden="1"/>
    </xf>
    <xf numFmtId="0" fontId="41" fillId="25" borderId="45" xfId="0" applyFont="1" applyFill="1" applyBorder="1" applyAlignment="1" applyProtection="1">
      <alignment horizontal="center" wrapText="1" readingOrder="1"/>
      <protection hidden="1"/>
    </xf>
    <xf numFmtId="0" fontId="42" fillId="25" borderId="68" xfId="0" applyFont="1" applyFill="1" applyBorder="1" applyAlignment="1" applyProtection="1">
      <alignment horizontal="center" wrapText="1" readingOrder="1"/>
      <protection hidden="1"/>
    </xf>
    <xf numFmtId="0" fontId="45" fillId="3" borderId="0" xfId="0" applyFont="1" applyFill="1" applyProtection="1">
      <protection locked="0"/>
    </xf>
    <xf numFmtId="0" fontId="60" fillId="3" borderId="0" xfId="0" applyFont="1" applyFill="1"/>
    <xf numFmtId="0" fontId="61" fillId="3" borderId="13" xfId="0" applyFont="1" applyFill="1" applyBorder="1" applyAlignment="1">
      <alignment horizontal="center" vertical="center" wrapText="1" readingOrder="1"/>
    </xf>
    <xf numFmtId="0" fontId="64" fillId="3" borderId="0" xfId="0" applyFont="1" applyFill="1"/>
    <xf numFmtId="0" fontId="60" fillId="3" borderId="13" xfId="0" applyFont="1" applyFill="1" applyBorder="1" applyAlignment="1">
      <alignment horizontal="center" vertical="center"/>
    </xf>
    <xf numFmtId="0" fontId="54" fillId="3" borderId="13" xfId="0" applyFont="1" applyFill="1" applyBorder="1" applyAlignment="1">
      <alignment horizontal="center" vertical="center"/>
    </xf>
    <xf numFmtId="0" fontId="54" fillId="3" borderId="13" xfId="0" applyFont="1" applyFill="1" applyBorder="1" applyAlignment="1">
      <alignment horizontal="center" vertical="center" wrapText="1"/>
    </xf>
    <xf numFmtId="0" fontId="0" fillId="3" borderId="13" xfId="0" applyFill="1" applyBorder="1" applyAlignment="1">
      <alignment horizontal="left" vertical="center" wrapText="1"/>
    </xf>
    <xf numFmtId="0" fontId="27" fillId="0" borderId="78" xfId="0" applyFont="1" applyBorder="1" applyAlignment="1" applyProtection="1">
      <alignment horizontal="left" vertical="top" wrapText="1"/>
      <protection locked="0"/>
    </xf>
    <xf numFmtId="0" fontId="61" fillId="0" borderId="60" xfId="0" applyFont="1" applyBorder="1" applyAlignment="1">
      <alignment horizontal="center" vertical="center" wrapText="1" readingOrder="1"/>
    </xf>
    <xf numFmtId="0" fontId="56" fillId="0" borderId="0" xfId="0" applyFont="1" applyAlignment="1" applyProtection="1">
      <alignment horizontal="center" vertical="center"/>
      <protection locked="0"/>
    </xf>
    <xf numFmtId="0" fontId="61" fillId="0" borderId="13" xfId="0" applyFont="1" applyBorder="1" applyAlignment="1">
      <alignment horizontal="center" vertical="center" wrapText="1" readingOrder="1"/>
    </xf>
    <xf numFmtId="0" fontId="0" fillId="0" borderId="82" xfId="0" applyBorder="1" applyAlignment="1">
      <alignment horizontal="center" vertical="center" wrapText="1"/>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9" fontId="0" fillId="0" borderId="82" xfId="0" applyNumberFormat="1" applyBorder="1" applyAlignment="1">
      <alignment horizontal="center" vertical="center" wrapText="1"/>
    </xf>
    <xf numFmtId="0" fontId="0" fillId="0" borderId="13" xfId="0" applyBorder="1" applyAlignment="1">
      <alignment horizontal="left" vertical="center" wrapText="1"/>
    </xf>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85" xfId="0" applyFont="1" applyFill="1" applyBorder="1" applyAlignment="1">
      <alignment horizontal="center" vertical="center" textRotation="90" wrapText="1"/>
    </xf>
    <xf numFmtId="0" fontId="62" fillId="3" borderId="13" xfId="0" applyFont="1" applyFill="1" applyBorder="1" applyAlignment="1">
      <alignment vertical="center" wrapText="1"/>
    </xf>
    <xf numFmtId="0" fontId="62" fillId="3" borderId="13" xfId="0" applyFont="1" applyFill="1" applyBorder="1" applyAlignment="1">
      <alignment horizontal="center" vertical="center" wrapText="1"/>
    </xf>
    <xf numFmtId="0" fontId="62" fillId="3" borderId="81" xfId="0" applyFont="1" applyFill="1" applyBorder="1" applyAlignment="1">
      <alignment vertical="top" wrapText="1"/>
    </xf>
    <xf numFmtId="0" fontId="8" fillId="3" borderId="13" xfId="0" applyFont="1" applyFill="1" applyBorder="1" applyAlignment="1">
      <alignment horizontal="center" vertical="center"/>
    </xf>
    <xf numFmtId="0" fontId="8" fillId="3" borderId="13" xfId="0" applyFont="1" applyFill="1" applyBorder="1" applyAlignment="1">
      <alignment horizontal="center" vertical="center" wrapText="1" readingOrder="1"/>
    </xf>
    <xf numFmtId="0" fontId="92" fillId="3" borderId="0" xfId="0" applyFont="1" applyFill="1" applyAlignment="1">
      <alignment horizontal="justify" vertical="center"/>
    </xf>
    <xf numFmtId="0" fontId="60" fillId="3" borderId="13" xfId="0" applyFont="1" applyFill="1" applyBorder="1" applyAlignment="1">
      <alignment horizontal="left" vertical="center" wrapText="1"/>
    </xf>
    <xf numFmtId="0" fontId="60" fillId="3" borderId="13" xfId="0" applyFont="1" applyFill="1" applyBorder="1" applyAlignment="1">
      <alignment horizontal="center" vertical="center" wrapText="1" readingOrder="1"/>
    </xf>
    <xf numFmtId="0" fontId="8" fillId="3" borderId="13" xfId="0" applyFont="1" applyFill="1" applyBorder="1" applyAlignment="1">
      <alignment vertical="center" wrapText="1"/>
    </xf>
    <xf numFmtId="0" fontId="60" fillId="3" borderId="13" xfId="0" applyFont="1" applyFill="1" applyBorder="1" applyAlignment="1">
      <alignment vertical="center" wrapText="1" readingOrder="1"/>
    </xf>
    <xf numFmtId="0" fontId="8" fillId="3" borderId="13" xfId="0" applyFont="1" applyFill="1" applyBorder="1" applyAlignment="1">
      <alignment horizontal="left" vertical="center" wrapText="1"/>
    </xf>
    <xf numFmtId="0" fontId="61" fillId="3" borderId="13" xfId="0" applyFont="1" applyFill="1" applyBorder="1" applyAlignment="1">
      <alignment horizontal="left" vertical="center" wrapText="1"/>
    </xf>
    <xf numFmtId="0" fontId="32" fillId="3" borderId="13"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62" fillId="3" borderId="13" xfId="0" applyFont="1" applyFill="1" applyBorder="1" applyAlignment="1">
      <alignment horizontal="left" vertical="center" wrapText="1"/>
    </xf>
    <xf numFmtId="0" fontId="27" fillId="3" borderId="81" xfId="0" applyFont="1" applyFill="1" applyBorder="1" applyAlignment="1">
      <alignment vertical="top" wrapText="1"/>
    </xf>
    <xf numFmtId="0" fontId="0" fillId="0" borderId="82" xfId="0" applyBorder="1" applyAlignment="1" applyProtection="1">
      <alignment horizontal="left" vertical="top" wrapText="1"/>
      <protection locked="0"/>
    </xf>
    <xf numFmtId="14" fontId="46" fillId="19" borderId="0" xfId="0" applyNumberFormat="1" applyFont="1" applyFill="1" applyAlignment="1" applyProtection="1">
      <alignment horizontal="center" vertical="center" wrapText="1"/>
      <protection locked="0"/>
    </xf>
    <xf numFmtId="0" fontId="46" fillId="19" borderId="0" xfId="0" applyFont="1" applyFill="1" applyAlignment="1" applyProtection="1">
      <alignment horizontal="center" vertical="center" wrapText="1"/>
      <protection locked="0"/>
    </xf>
    <xf numFmtId="0" fontId="66" fillId="0" borderId="0" xfId="0" applyFont="1" applyAlignment="1">
      <alignment horizontal="center" wrapText="1"/>
    </xf>
    <xf numFmtId="0" fontId="49" fillId="0" borderId="0" xfId="0" applyFont="1" applyAlignment="1">
      <alignment horizontal="center"/>
    </xf>
    <xf numFmtId="0" fontId="46" fillId="19" borderId="0" xfId="0" applyFont="1" applyFill="1" applyAlignment="1" applyProtection="1">
      <alignment horizontal="center" vertical="center"/>
      <protection locked="0"/>
    </xf>
    <xf numFmtId="0" fontId="8" fillId="3" borderId="82" xfId="0" applyFont="1" applyFill="1" applyBorder="1" applyAlignment="1">
      <alignment horizontal="center" vertical="center" wrapText="1"/>
    </xf>
    <xf numFmtId="0" fontId="8" fillId="3" borderId="60" xfId="0" applyFont="1" applyFill="1" applyBorder="1" applyAlignment="1">
      <alignment horizontal="center" vertical="center" wrapText="1"/>
    </xf>
    <xf numFmtId="0" fontId="62" fillId="3" borderId="82" xfId="0" applyFont="1" applyFill="1" applyBorder="1" applyAlignment="1">
      <alignment horizontal="left" vertical="top" wrapText="1"/>
    </xf>
    <xf numFmtId="0" fontId="62" fillId="3" borderId="60" xfId="0" applyFont="1" applyFill="1" applyBorder="1" applyAlignment="1">
      <alignment horizontal="left" vertical="top" wrapText="1"/>
    </xf>
    <xf numFmtId="0" fontId="8" fillId="26" borderId="13" xfId="0" applyFont="1" applyFill="1" applyBorder="1" applyAlignment="1">
      <alignment horizontal="center" vertical="center" wrapText="1"/>
    </xf>
    <xf numFmtId="0" fontId="61" fillId="0" borderId="82" xfId="0" applyFont="1" applyBorder="1" applyAlignment="1">
      <alignment horizontal="center" vertical="center" wrapText="1" readingOrder="1"/>
    </xf>
    <xf numFmtId="0" fontId="61" fillId="0" borderId="78" xfId="0" applyFont="1" applyBorder="1" applyAlignment="1">
      <alignment horizontal="center" vertical="center" wrapText="1" readingOrder="1"/>
    </xf>
    <xf numFmtId="0" fontId="61" fillId="0" borderId="83" xfId="0" applyFont="1" applyBorder="1" applyAlignment="1">
      <alignment horizontal="center" vertical="center" wrapText="1" readingOrder="1"/>
    </xf>
    <xf numFmtId="0" fontId="61" fillId="0" borderId="84" xfId="0" applyFont="1" applyBorder="1" applyAlignment="1">
      <alignment horizontal="center" vertical="center" wrapText="1" readingOrder="1"/>
    </xf>
    <xf numFmtId="0" fontId="61" fillId="3" borderId="82" xfId="0" applyFont="1" applyFill="1" applyBorder="1" applyAlignment="1">
      <alignment horizontal="center" vertical="center" wrapText="1" readingOrder="1"/>
    </xf>
    <xf numFmtId="0" fontId="61" fillId="3" borderId="60" xfId="0" applyFont="1" applyFill="1" applyBorder="1" applyAlignment="1">
      <alignment horizontal="center" vertical="center" wrapText="1" readingOrder="1"/>
    </xf>
    <xf numFmtId="0" fontId="62" fillId="3" borderId="82" xfId="0" applyFont="1" applyFill="1" applyBorder="1" applyAlignment="1">
      <alignment horizontal="center" vertical="top" wrapText="1"/>
    </xf>
    <xf numFmtId="0" fontId="62" fillId="3" borderId="60" xfId="0" applyFont="1" applyFill="1" applyBorder="1" applyAlignment="1">
      <alignment horizontal="center" vertical="top" wrapText="1"/>
    </xf>
    <xf numFmtId="0" fontId="61" fillId="0" borderId="60" xfId="0" applyFont="1" applyBorder="1" applyAlignment="1">
      <alignment horizontal="center" vertical="center" wrapText="1" readingOrder="1"/>
    </xf>
    <xf numFmtId="0" fontId="56" fillId="0" borderId="0" xfId="0" applyFont="1" applyAlignment="1" applyProtection="1">
      <alignment horizontal="center" vertical="center"/>
      <protection locked="0"/>
    </xf>
    <xf numFmtId="0" fontId="47" fillId="20" borderId="0" xfId="0" applyFont="1" applyFill="1" applyAlignment="1" applyProtection="1">
      <alignment horizontal="center" vertical="center"/>
      <protection locked="0"/>
    </xf>
    <xf numFmtId="0" fontId="47" fillId="20" borderId="0" xfId="0" applyFont="1" applyFill="1" applyAlignment="1" applyProtection="1">
      <alignment vertical="center" wrapText="1"/>
      <protection locked="0"/>
    </xf>
    <xf numFmtId="0" fontId="59" fillId="4" borderId="13" xfId="0" applyFont="1" applyFill="1" applyBorder="1" applyAlignment="1">
      <alignment horizontal="center" vertical="top" wrapText="1" readingOrder="1"/>
    </xf>
    <xf numFmtId="0" fontId="61" fillId="0" borderId="18" xfId="0" applyFont="1" applyBorder="1" applyAlignment="1">
      <alignment horizontal="center" vertical="center" wrapText="1" readingOrder="1"/>
    </xf>
    <xf numFmtId="0" fontId="61" fillId="0" borderId="23" xfId="0" applyFont="1" applyBorder="1" applyAlignment="1">
      <alignment horizontal="center" vertical="center" wrapText="1" readingOrder="1"/>
    </xf>
    <xf numFmtId="0" fontId="59" fillId="4" borderId="79" xfId="0" applyFont="1" applyFill="1" applyBorder="1" applyAlignment="1">
      <alignment horizontal="center" vertical="top" wrapText="1" readingOrder="1"/>
    </xf>
    <xf numFmtId="0" fontId="59" fillId="4" borderId="80" xfId="0" applyFont="1" applyFill="1" applyBorder="1" applyAlignment="1">
      <alignment horizontal="center" vertical="top" wrapText="1" readingOrder="1"/>
    </xf>
    <xf numFmtId="0" fontId="59" fillId="4" borderId="81" xfId="0" applyFont="1" applyFill="1" applyBorder="1" applyAlignment="1">
      <alignment horizontal="center" vertical="top" wrapText="1" readingOrder="1"/>
    </xf>
    <xf numFmtId="0" fontId="8" fillId="0" borderId="82" xfId="0" applyFont="1" applyBorder="1" applyAlignment="1">
      <alignment horizontal="center" vertical="center" wrapText="1" readingOrder="1"/>
    </xf>
    <xf numFmtId="0" fontId="8" fillId="0" borderId="78" xfId="0" applyFont="1" applyBorder="1" applyAlignment="1">
      <alignment horizontal="center" vertical="center" wrapText="1" readingOrder="1"/>
    </xf>
    <xf numFmtId="0" fontId="8" fillId="0" borderId="60" xfId="0" applyFont="1" applyBorder="1" applyAlignment="1">
      <alignment horizontal="center" vertical="center" wrapText="1" readingOrder="1"/>
    </xf>
    <xf numFmtId="0" fontId="50" fillId="0" borderId="0" xfId="0" applyFont="1" applyAlignment="1">
      <alignment horizontal="center" wrapText="1"/>
    </xf>
    <xf numFmtId="0" fontId="51" fillId="0" borderId="0" xfId="0" applyFont="1" applyAlignment="1">
      <alignment horizontal="center"/>
    </xf>
    <xf numFmtId="0" fontId="52" fillId="4" borderId="79" xfId="0" applyFont="1" applyFill="1" applyBorder="1" applyAlignment="1">
      <alignment horizontal="center"/>
    </xf>
    <xf numFmtId="0" fontId="52" fillId="4" borderId="80" xfId="0" applyFont="1" applyFill="1" applyBorder="1" applyAlignment="1">
      <alignment horizontal="center"/>
    </xf>
    <xf numFmtId="0" fontId="52" fillId="4" borderId="81" xfId="0" applyFont="1" applyFill="1" applyBorder="1" applyAlignment="1">
      <alignment horizontal="center"/>
    </xf>
    <xf numFmtId="0" fontId="53" fillId="5" borderId="82" xfId="0" applyFont="1" applyFill="1" applyBorder="1" applyAlignment="1">
      <alignment horizontal="center" vertical="center" wrapText="1"/>
    </xf>
    <xf numFmtId="0" fontId="53" fillId="5" borderId="60" xfId="0" applyFont="1" applyFill="1" applyBorder="1" applyAlignment="1">
      <alignment horizontal="center" vertical="center" wrapText="1"/>
    </xf>
    <xf numFmtId="0" fontId="53" fillId="5" borderId="79" xfId="0" applyFont="1" applyFill="1" applyBorder="1" applyAlignment="1">
      <alignment horizontal="center" vertical="center"/>
    </xf>
    <xf numFmtId="0" fontId="53" fillId="5" borderId="80" xfId="0" applyFont="1" applyFill="1" applyBorder="1" applyAlignment="1">
      <alignment horizontal="center" vertical="center"/>
    </xf>
    <xf numFmtId="0" fontId="53" fillId="5" borderId="81" xfId="0" applyFont="1" applyFill="1" applyBorder="1" applyAlignment="1">
      <alignment horizontal="center" vertical="center"/>
    </xf>
    <xf numFmtId="9" fontId="0" fillId="0" borderId="82" xfId="0" applyNumberFormat="1" applyBorder="1" applyAlignment="1">
      <alignment horizontal="center" vertical="center" wrapText="1"/>
    </xf>
    <xf numFmtId="9" fontId="0" fillId="0" borderId="78" xfId="0" applyNumberFormat="1" applyBorder="1" applyAlignment="1">
      <alignment horizontal="center" vertical="center" wrapText="1"/>
    </xf>
    <xf numFmtId="9" fontId="0" fillId="0" borderId="60" xfId="0" applyNumberFormat="1" applyBorder="1" applyAlignment="1">
      <alignment horizontal="center" vertical="center" wrapText="1"/>
    </xf>
    <xf numFmtId="0" fontId="0" fillId="0" borderId="82" xfId="0" applyBorder="1" applyAlignment="1">
      <alignment horizontal="center" vertical="center" wrapText="1"/>
    </xf>
    <xf numFmtId="0" fontId="0" fillId="0" borderId="78" xfId="0" applyBorder="1" applyAlignment="1">
      <alignment horizontal="center" vertical="center" wrapText="1"/>
    </xf>
    <xf numFmtId="0" fontId="0" fillId="0" borderId="60" xfId="0" applyBorder="1" applyAlignment="1">
      <alignment horizontal="center" vertical="center" wrapText="1"/>
    </xf>
    <xf numFmtId="0" fontId="0" fillId="0" borderId="13" xfId="0" applyBorder="1" applyAlignment="1">
      <alignment horizontal="center" vertical="center" wrapText="1"/>
    </xf>
    <xf numFmtId="0" fontId="0" fillId="0" borderId="13" xfId="0" applyBorder="1" applyAlignment="1">
      <alignment horizontal="center" vertical="center"/>
    </xf>
    <xf numFmtId="0" fontId="0" fillId="0" borderId="13" xfId="0" applyBorder="1" applyAlignment="1">
      <alignment horizontal="left" vertical="center" wrapText="1"/>
    </xf>
    <xf numFmtId="0" fontId="75" fillId="0" borderId="13" xfId="0" applyFont="1" applyBorder="1" applyAlignment="1">
      <alignment horizontal="center" vertical="center" wrapText="1"/>
    </xf>
    <xf numFmtId="9" fontId="0" fillId="0" borderId="13" xfId="0" applyNumberFormat="1" applyBorder="1" applyAlignment="1">
      <alignment horizontal="center" vertical="center" wrapText="1"/>
    </xf>
    <xf numFmtId="17" fontId="0" fillId="0" borderId="13" xfId="0" applyNumberFormat="1" applyBorder="1" applyAlignment="1">
      <alignment horizontal="center" vertical="center" wrapText="1"/>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76" fillId="4" borderId="2" xfId="0" applyFont="1" applyFill="1" applyBorder="1" applyAlignment="1">
      <alignment horizontal="center" vertical="center"/>
    </xf>
    <xf numFmtId="0" fontId="76" fillId="4" borderId="0" xfId="0" applyFont="1" applyFill="1" applyBorder="1" applyAlignment="1">
      <alignment horizontal="center" vertical="center"/>
    </xf>
    <xf numFmtId="0" fontId="7" fillId="3" borderId="13" xfId="0" applyFont="1" applyFill="1" applyBorder="1" applyAlignment="1">
      <alignment horizontal="center" vertical="center"/>
    </xf>
    <xf numFmtId="0" fontId="5" fillId="4" borderId="5" xfId="0" applyFont="1" applyFill="1" applyBorder="1" applyAlignment="1">
      <alignment horizontal="left" vertical="center"/>
    </xf>
    <xf numFmtId="0" fontId="5" fillId="4" borderId="7" xfId="0" applyFont="1" applyFill="1" applyBorder="1" applyAlignment="1">
      <alignment horizontal="left" vertical="center"/>
    </xf>
    <xf numFmtId="0" fontId="5" fillId="4" borderId="6" xfId="0" applyFont="1" applyFill="1" applyBorder="1" applyAlignment="1">
      <alignment horizontal="left" vertical="center"/>
    </xf>
    <xf numFmtId="0" fontId="91" fillId="3" borderId="5" xfId="0" applyFont="1" applyFill="1" applyBorder="1" applyAlignment="1" applyProtection="1">
      <alignment horizontal="left" vertical="center"/>
      <protection locked="0"/>
    </xf>
    <xf numFmtId="0" fontId="91" fillId="3" borderId="7" xfId="0" applyFont="1" applyFill="1" applyBorder="1" applyAlignment="1" applyProtection="1">
      <alignment horizontal="left" vertical="center"/>
      <protection locked="0"/>
    </xf>
    <xf numFmtId="0" fontId="91" fillId="3" borderId="6"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91" fillId="0" borderId="5" xfId="0" applyFont="1" applyFill="1" applyBorder="1" applyAlignment="1" applyProtection="1">
      <alignment horizontal="left" vertical="center" wrapText="1"/>
      <protection locked="0"/>
    </xf>
    <xf numFmtId="0" fontId="91" fillId="0" borderId="7" xfId="0" applyFont="1" applyFill="1" applyBorder="1" applyAlignment="1" applyProtection="1">
      <alignment horizontal="left" vertical="center" wrapText="1"/>
      <protection locked="0"/>
    </xf>
    <xf numFmtId="0" fontId="91" fillId="0" borderId="6" xfId="0" applyFont="1" applyFill="1" applyBorder="1" applyAlignment="1" applyProtection="1">
      <alignment horizontal="left" vertical="center" wrapText="1"/>
      <protection locked="0"/>
    </xf>
    <xf numFmtId="0" fontId="91" fillId="3" borderId="5" xfId="0" applyFont="1" applyFill="1" applyBorder="1" applyAlignment="1" applyProtection="1">
      <alignment horizontal="left" vertical="center" wrapText="1"/>
      <protection locked="0"/>
    </xf>
    <xf numFmtId="0" fontId="91" fillId="3" borderId="7" xfId="0" applyFont="1" applyFill="1" applyBorder="1" applyAlignment="1" applyProtection="1">
      <alignment horizontal="left" vertical="center" wrapText="1"/>
      <protection locked="0"/>
    </xf>
    <xf numFmtId="0" fontId="91" fillId="3" borderId="6" xfId="0" applyFont="1" applyFill="1" applyBorder="1" applyAlignment="1" applyProtection="1">
      <alignment horizontal="left" vertical="center" wrapText="1"/>
      <protection locked="0"/>
    </xf>
    <xf numFmtId="0" fontId="4" fillId="4" borderId="89" xfId="0" applyFont="1" applyFill="1" applyBorder="1" applyAlignment="1">
      <alignment horizontal="center" vertical="center"/>
    </xf>
    <xf numFmtId="0" fontId="4" fillId="4" borderId="8"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xf>
    <xf numFmtId="0" fontId="4" fillId="4" borderId="8" xfId="0" applyFont="1" applyFill="1" applyBorder="1" applyAlignment="1">
      <alignment horizontal="center" vertical="center" textRotation="1"/>
    </xf>
    <xf numFmtId="0" fontId="4" fillId="4" borderId="11" xfId="0" applyFont="1" applyFill="1" applyBorder="1" applyAlignment="1">
      <alignment horizontal="center" vertical="center" textRotation="1"/>
    </xf>
    <xf numFmtId="0" fontId="4" fillId="4" borderId="9"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10" xfId="0" applyFont="1" applyFill="1" applyBorder="1" applyAlignment="1">
      <alignment horizontal="center" vertical="center" wrapText="1"/>
    </xf>
    <xf numFmtId="0" fontId="4" fillId="4" borderId="10" xfId="0" applyFont="1" applyFill="1" applyBorder="1" applyAlignment="1">
      <alignment horizontal="center" vertical="center"/>
    </xf>
    <xf numFmtId="0" fontId="4" fillId="4" borderId="9" xfId="0" applyFont="1" applyFill="1" applyBorder="1" applyAlignment="1">
      <alignment horizontal="center" vertical="center" wrapText="1"/>
    </xf>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85" xfId="0" applyFont="1" applyFill="1" applyBorder="1" applyAlignment="1">
      <alignment horizontal="center" vertical="center" textRotation="1"/>
    </xf>
    <xf numFmtId="0" fontId="4" fillId="4"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9" xfId="0" applyFont="1" applyFill="1" applyBorder="1" applyAlignment="1">
      <alignment horizontal="center" vertical="center" textRotation="90" wrapText="1"/>
    </xf>
    <xf numFmtId="0" fontId="4" fillId="4" borderId="85" xfId="0" applyFont="1" applyFill="1" applyBorder="1" applyAlignment="1">
      <alignment horizontal="center" vertical="center" textRotation="90" wrapText="1"/>
    </xf>
    <xf numFmtId="0" fontId="0" fillId="0" borderId="82" xfId="0" applyBorder="1" applyAlignment="1">
      <alignment horizontal="left" vertical="center" wrapText="1"/>
    </xf>
    <xf numFmtId="0" fontId="0" fillId="0" borderId="78" xfId="0" applyBorder="1" applyAlignment="1">
      <alignment horizontal="left" vertical="center" wrapText="1"/>
    </xf>
    <xf numFmtId="0" fontId="0" fillId="0" borderId="60" xfId="0" applyBorder="1" applyAlignment="1">
      <alignment horizontal="left" vertical="center" wrapText="1"/>
    </xf>
    <xf numFmtId="0" fontId="75" fillId="0" borderId="82" xfId="0" applyFont="1" applyBorder="1" applyAlignment="1">
      <alignment horizontal="center" vertical="center" wrapText="1"/>
    </xf>
    <xf numFmtId="0" fontId="75" fillId="0" borderId="78" xfId="0" applyFont="1" applyBorder="1" applyAlignment="1">
      <alignment horizontal="center" vertical="center" wrapText="1"/>
    </xf>
    <xf numFmtId="0" fontId="75" fillId="0" borderId="60" xfId="0" applyFont="1" applyBorder="1" applyAlignment="1">
      <alignment horizontal="center" vertical="center" wrapText="1"/>
    </xf>
    <xf numFmtId="14" fontId="32" fillId="0" borderId="104" xfId="0" applyNumberFormat="1" applyFont="1" applyBorder="1" applyAlignment="1">
      <alignment horizontal="center"/>
    </xf>
    <xf numFmtId="0" fontId="32" fillId="0" borderId="78" xfId="0" applyFont="1" applyBorder="1" applyAlignment="1">
      <alignment horizontal="center"/>
    </xf>
    <xf numFmtId="0" fontId="32" fillId="0" borderId="107" xfId="0" applyFont="1" applyBorder="1" applyAlignment="1">
      <alignment horizontal="center"/>
    </xf>
    <xf numFmtId="0" fontId="90" fillId="0" borderId="104" xfId="0" applyFont="1" applyBorder="1" applyAlignment="1">
      <alignment horizontal="left" vertical="top" wrapText="1"/>
    </xf>
    <xf numFmtId="0" fontId="90" fillId="0" borderId="78" xfId="0" applyFont="1" applyBorder="1" applyAlignment="1">
      <alignment horizontal="left" vertical="top"/>
    </xf>
    <xf numFmtId="0" fontId="90" fillId="0" borderId="107" xfId="0" applyFont="1" applyBorder="1" applyAlignment="1">
      <alignment horizontal="left" vertical="top"/>
    </xf>
    <xf numFmtId="0" fontId="32" fillId="0" borderId="104" xfId="0" applyFont="1" applyBorder="1" applyAlignment="1" applyProtection="1">
      <alignment horizontal="center" vertical="center"/>
      <protection locked="0"/>
    </xf>
    <xf numFmtId="0" fontId="32" fillId="0" borderId="78" xfId="0" applyFont="1" applyBorder="1" applyAlignment="1" applyProtection="1">
      <alignment horizontal="center" vertical="center"/>
      <protection locked="0"/>
    </xf>
    <xf numFmtId="0" fontId="32" fillId="0" borderId="107" xfId="0" applyFont="1" applyBorder="1" applyAlignment="1" applyProtection="1">
      <alignment horizontal="center" vertical="center"/>
      <protection locked="0"/>
    </xf>
    <xf numFmtId="1" fontId="88" fillId="0" borderId="104" xfId="0" applyNumberFormat="1" applyFont="1" applyBorder="1" applyAlignment="1">
      <alignment horizontal="center" vertical="center"/>
    </xf>
    <xf numFmtId="1" fontId="88" fillId="0" borderId="78" xfId="0" applyNumberFormat="1" applyFont="1" applyBorder="1" applyAlignment="1">
      <alignment horizontal="center" vertical="center"/>
    </xf>
    <xf numFmtId="1" fontId="88" fillId="0" borderId="107" xfId="0" applyNumberFormat="1" applyFont="1" applyBorder="1" applyAlignment="1">
      <alignment horizontal="center" vertical="center"/>
    </xf>
    <xf numFmtId="0" fontId="32" fillId="0" borderId="104" xfId="0" applyFont="1" applyBorder="1" applyAlignment="1">
      <alignment horizontal="left" wrapText="1"/>
    </xf>
    <xf numFmtId="0" fontId="32" fillId="0" borderId="78" xfId="0" applyFont="1" applyBorder="1" applyAlignment="1">
      <alignment horizontal="left" wrapText="1"/>
    </xf>
    <xf numFmtId="0" fontId="32" fillId="0" borderId="107" xfId="0" applyFont="1" applyBorder="1" applyAlignment="1">
      <alignment horizontal="left" wrapText="1"/>
    </xf>
    <xf numFmtId="0" fontId="32" fillId="0" borderId="104" xfId="0" applyFont="1" applyBorder="1" applyAlignment="1">
      <alignment horizontal="center"/>
    </xf>
    <xf numFmtId="1" fontId="88" fillId="0" borderId="103" xfId="0" applyNumberFormat="1" applyFont="1" applyBorder="1" applyAlignment="1" applyProtection="1">
      <alignment horizontal="center" vertical="center" wrapText="1"/>
      <protection locked="0"/>
    </xf>
    <xf numFmtId="1" fontId="88" fillId="0" borderId="105" xfId="0" applyNumberFormat="1" applyFont="1" applyBorder="1" applyAlignment="1" applyProtection="1">
      <alignment horizontal="center" vertical="center" wrapText="1"/>
      <protection locked="0"/>
    </xf>
    <xf numFmtId="1" fontId="88" fillId="0" borderId="106" xfId="0" applyNumberFormat="1" applyFont="1" applyBorder="1" applyAlignment="1" applyProtection="1">
      <alignment horizontal="center" vertical="center" wrapText="1"/>
      <protection locked="0"/>
    </xf>
    <xf numFmtId="0" fontId="88" fillId="0" borderId="104" xfId="0" applyFont="1" applyBorder="1" applyAlignment="1" applyProtection="1">
      <alignment horizontal="center" vertical="center"/>
      <protection locked="0"/>
    </xf>
    <xf numFmtId="0" fontId="88" fillId="0" borderId="78" xfId="0" applyFont="1" applyBorder="1" applyAlignment="1" applyProtection="1">
      <alignment horizontal="center" vertical="center"/>
      <protection locked="0"/>
    </xf>
    <xf numFmtId="0" fontId="88" fillId="0" borderId="107" xfId="0" applyFont="1" applyBorder="1" applyAlignment="1" applyProtection="1">
      <alignment horizontal="center" vertical="center"/>
      <protection locked="0"/>
    </xf>
    <xf numFmtId="0" fontId="93" fillId="0" borderId="104" xfId="0" applyFont="1" applyBorder="1" applyAlignment="1">
      <alignment horizontal="left" vertical="top" wrapText="1"/>
    </xf>
    <xf numFmtId="0" fontId="93" fillId="0" borderId="78" xfId="0" applyFont="1" applyBorder="1" applyAlignment="1">
      <alignment horizontal="left" vertical="top"/>
    </xf>
    <xf numFmtId="0" fontId="93" fillId="0" borderId="107" xfId="0" applyFont="1" applyBorder="1" applyAlignment="1">
      <alignment horizontal="left" vertical="top"/>
    </xf>
    <xf numFmtId="0" fontId="90" fillId="0" borderId="78" xfId="0" applyFont="1" applyBorder="1" applyAlignment="1">
      <alignment horizontal="left" vertical="top" wrapText="1"/>
    </xf>
    <xf numFmtId="0" fontId="90" fillId="0" borderId="107" xfId="0" applyFont="1" applyBorder="1" applyAlignment="1">
      <alignment horizontal="left" vertical="top" wrapText="1"/>
    </xf>
    <xf numFmtId="0" fontId="87" fillId="24" borderId="101" xfId="0" applyFont="1" applyFill="1" applyBorder="1" applyAlignment="1">
      <alignment horizontal="center"/>
    </xf>
    <xf numFmtId="0" fontId="87" fillId="24" borderId="102" xfId="0" applyFont="1" applyFill="1" applyBorder="1" applyAlignment="1">
      <alignment horizontal="center"/>
    </xf>
    <xf numFmtId="0" fontId="2" fillId="3" borderId="5"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2" fillId="3" borderId="5"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84" fillId="4" borderId="95" xfId="0" applyFont="1" applyFill="1" applyBorder="1" applyAlignment="1">
      <alignment horizontal="center" vertical="center"/>
    </xf>
    <xf numFmtId="0" fontId="84" fillId="4" borderId="96" xfId="0" applyFont="1" applyFill="1" applyBorder="1" applyAlignment="1">
      <alignment horizontal="center" vertical="center"/>
    </xf>
    <xf numFmtId="0" fontId="84" fillId="4" borderId="97" xfId="0" applyFont="1" applyFill="1" applyBorder="1" applyAlignment="1">
      <alignment horizontal="center" vertical="center"/>
    </xf>
    <xf numFmtId="0" fontId="84" fillId="23" borderId="98" xfId="0" applyFont="1" applyFill="1" applyBorder="1" applyAlignment="1" applyProtection="1">
      <alignment horizontal="center" vertical="center" wrapText="1"/>
      <protection locked="0"/>
    </xf>
    <xf numFmtId="0" fontId="84" fillId="4" borderId="98" xfId="0" applyFont="1" applyFill="1" applyBorder="1" applyAlignment="1" applyProtection="1">
      <alignment horizontal="center" vertical="center" wrapText="1"/>
      <protection locked="0"/>
    </xf>
    <xf numFmtId="0" fontId="83" fillId="4" borderId="2" xfId="0" applyFont="1" applyFill="1" applyBorder="1" applyAlignment="1">
      <alignment horizontal="center" vertical="center" wrapText="1"/>
    </xf>
    <xf numFmtId="0" fontId="83" fillId="4" borderId="94" xfId="0" applyFont="1" applyFill="1" applyBorder="1" applyAlignment="1">
      <alignment horizontal="center" vertical="center" wrapText="1"/>
    </xf>
    <xf numFmtId="0" fontId="83" fillId="4" borderId="0" xfId="0" applyFont="1" applyFill="1" applyAlignment="1">
      <alignment horizontal="center" vertical="center" wrapText="1"/>
    </xf>
    <xf numFmtId="0" fontId="83" fillId="4" borderId="93" xfId="0" applyFont="1" applyFill="1" applyBorder="1" applyAlignment="1">
      <alignment horizontal="center" vertical="center" wrapText="1"/>
    </xf>
    <xf numFmtId="0" fontId="85" fillId="4" borderId="99" xfId="0" applyFont="1" applyFill="1" applyBorder="1" applyAlignment="1">
      <alignment horizontal="center" vertical="center" wrapText="1"/>
    </xf>
    <xf numFmtId="0" fontId="85" fillId="4" borderId="100" xfId="0" applyFont="1" applyFill="1" applyBorder="1" applyAlignment="1">
      <alignment horizontal="center" vertical="center" wrapText="1"/>
    </xf>
    <xf numFmtId="0" fontId="85" fillId="4" borderId="95" xfId="0" applyFont="1" applyFill="1" applyBorder="1" applyAlignment="1">
      <alignment horizontal="center" vertical="center" wrapText="1"/>
    </xf>
    <xf numFmtId="0" fontId="85" fillId="4" borderId="97" xfId="0" applyFont="1" applyFill="1" applyBorder="1" applyAlignment="1">
      <alignment horizontal="center" vertical="center" wrapText="1"/>
    </xf>
    <xf numFmtId="0" fontId="84" fillId="4" borderId="95" xfId="0" applyFont="1" applyFill="1" applyBorder="1" applyAlignment="1" applyProtection="1">
      <alignment horizontal="center" vertical="center" wrapText="1"/>
      <protection locked="0"/>
    </xf>
    <xf numFmtId="0" fontId="85" fillId="4" borderId="96" xfId="0" applyFont="1" applyFill="1" applyBorder="1" applyAlignment="1">
      <alignment horizontal="center" vertical="center" wrapText="1"/>
    </xf>
    <xf numFmtId="0" fontId="5" fillId="4" borderId="14"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10" fillId="3" borderId="17" xfId="1" quotePrefix="1" applyFont="1" applyFill="1" applyBorder="1" applyAlignment="1">
      <alignment horizontal="left" vertical="top" wrapText="1"/>
    </xf>
    <xf numFmtId="0" fontId="11" fillId="3" borderId="18" xfId="1" quotePrefix="1" applyFont="1" applyFill="1" applyBorder="1" applyAlignment="1">
      <alignment horizontal="left" vertical="top" wrapText="1"/>
    </xf>
    <xf numFmtId="0" fontId="11" fillId="3" borderId="19" xfId="1" quotePrefix="1" applyFont="1" applyFill="1" applyBorder="1" applyAlignment="1">
      <alignment horizontal="left" vertical="top" wrapText="1"/>
    </xf>
    <xf numFmtId="0" fontId="12" fillId="3" borderId="22" xfId="1" quotePrefix="1" applyFont="1" applyFill="1" applyBorder="1" applyAlignment="1">
      <alignment horizontal="justify" vertical="center" wrapText="1"/>
    </xf>
    <xf numFmtId="0" fontId="12" fillId="3" borderId="23" xfId="1" quotePrefix="1" applyFont="1" applyFill="1" applyBorder="1" applyAlignment="1">
      <alignment horizontal="justify" vertical="center" wrapText="1"/>
    </xf>
    <xf numFmtId="0" fontId="12" fillId="3" borderId="24" xfId="1" quotePrefix="1" applyFont="1" applyFill="1" applyBorder="1" applyAlignment="1">
      <alignment horizontal="justify" vertical="center" wrapText="1"/>
    </xf>
    <xf numFmtId="0" fontId="9" fillId="0" borderId="20" xfId="1" quotePrefix="1" applyFont="1" applyBorder="1" applyAlignment="1">
      <alignment horizontal="left" vertical="top" wrapText="1"/>
    </xf>
    <xf numFmtId="0" fontId="9" fillId="0" borderId="0" xfId="1" quotePrefix="1" applyFont="1" applyAlignment="1">
      <alignment horizontal="left" vertical="top" wrapText="1"/>
    </xf>
    <xf numFmtId="0" fontId="9" fillId="0" borderId="21" xfId="1" quotePrefix="1" applyFont="1" applyBorder="1" applyAlignment="1">
      <alignment horizontal="left" vertical="top" wrapText="1"/>
    </xf>
    <xf numFmtId="0" fontId="18" fillId="4" borderId="25" xfId="2" applyFont="1" applyFill="1" applyBorder="1" applyAlignment="1">
      <alignment horizontal="center" vertical="center" wrapText="1"/>
    </xf>
    <xf numFmtId="0" fontId="18" fillId="4" borderId="26" xfId="2" applyFont="1" applyFill="1" applyBorder="1" applyAlignment="1">
      <alignment horizontal="center" vertical="center" wrapText="1"/>
    </xf>
    <xf numFmtId="0" fontId="18" fillId="4" borderId="27" xfId="1" applyFont="1" applyFill="1" applyBorder="1" applyAlignment="1">
      <alignment horizontal="center" vertical="center"/>
    </xf>
    <xf numFmtId="0" fontId="18" fillId="4" borderId="28" xfId="1" applyFont="1" applyFill="1" applyBorder="1" applyAlignment="1">
      <alignment horizontal="center" vertical="center"/>
    </xf>
    <xf numFmtId="0" fontId="15" fillId="3" borderId="29" xfId="2" applyFont="1" applyFill="1" applyBorder="1" applyAlignment="1">
      <alignment horizontal="left" vertical="top" wrapText="1" readingOrder="1"/>
    </xf>
    <xf numFmtId="0" fontId="15" fillId="3" borderId="30" xfId="2" applyFont="1" applyFill="1" applyBorder="1" applyAlignment="1">
      <alignment horizontal="left" vertical="top" wrapText="1" readingOrder="1"/>
    </xf>
    <xf numFmtId="0" fontId="16" fillId="3" borderId="31" xfId="1" applyFont="1" applyFill="1" applyBorder="1" applyAlignment="1">
      <alignment horizontal="justify" vertical="center" wrapText="1"/>
    </xf>
    <xf numFmtId="0" fontId="16" fillId="3" borderId="32" xfId="1" applyFont="1" applyFill="1" applyBorder="1" applyAlignment="1">
      <alignment horizontal="justify" vertical="center" wrapText="1"/>
    </xf>
    <xf numFmtId="0" fontId="15" fillId="3" borderId="33"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6" fillId="3" borderId="35" xfId="1" applyFont="1" applyFill="1" applyBorder="1" applyAlignment="1">
      <alignment horizontal="justify" vertical="center" wrapText="1"/>
    </xf>
    <xf numFmtId="0" fontId="16" fillId="3" borderId="36" xfId="1" applyFont="1" applyFill="1" applyBorder="1" applyAlignment="1">
      <alignment horizontal="justify" vertical="center" wrapText="1"/>
    </xf>
    <xf numFmtId="0" fontId="15" fillId="3" borderId="37" xfId="0" applyFont="1" applyFill="1" applyBorder="1" applyAlignment="1">
      <alignment horizontal="left" vertical="center" wrapText="1"/>
    </xf>
    <xf numFmtId="0" fontId="15" fillId="3" borderId="38" xfId="0" applyFont="1" applyFill="1" applyBorder="1" applyAlignment="1">
      <alignment horizontal="left" vertical="center" wrapText="1"/>
    </xf>
    <xf numFmtId="0" fontId="9" fillId="3" borderId="20" xfId="1" applyFont="1" applyFill="1" applyBorder="1" applyAlignment="1">
      <alignment horizontal="left" vertical="top" wrapText="1"/>
    </xf>
    <xf numFmtId="0" fontId="9" fillId="3" borderId="0" xfId="1" applyFont="1" applyFill="1" applyAlignment="1">
      <alignment horizontal="left" vertical="top" wrapText="1"/>
    </xf>
    <xf numFmtId="0" fontId="9" fillId="3" borderId="21" xfId="1" applyFont="1" applyFill="1" applyBorder="1" applyAlignment="1">
      <alignment horizontal="left" vertical="top" wrapText="1"/>
    </xf>
    <xf numFmtId="0" fontId="9" fillId="3" borderId="43" xfId="1" applyFont="1" applyFill="1" applyBorder="1" applyAlignment="1">
      <alignment horizontal="left" vertical="top" wrapText="1"/>
    </xf>
    <xf numFmtId="0" fontId="9" fillId="3" borderId="44" xfId="1" applyFont="1" applyFill="1" applyBorder="1" applyAlignment="1">
      <alignment horizontal="left" vertical="top" wrapText="1"/>
    </xf>
    <xf numFmtId="0" fontId="9" fillId="3" borderId="45" xfId="1" applyFont="1" applyFill="1" applyBorder="1" applyAlignment="1">
      <alignment horizontal="left" vertical="top" wrapText="1"/>
    </xf>
    <xf numFmtId="0" fontId="15" fillId="3" borderId="39" xfId="0" applyFont="1" applyFill="1" applyBorder="1" applyAlignment="1">
      <alignment horizontal="left" vertical="center" wrapText="1"/>
    </xf>
    <xf numFmtId="0" fontId="15" fillId="3" borderId="40" xfId="0" applyFont="1" applyFill="1" applyBorder="1" applyAlignment="1">
      <alignment horizontal="left" vertical="center" wrapText="1"/>
    </xf>
    <xf numFmtId="0" fontId="16" fillId="3" borderId="41" xfId="0" applyFont="1" applyFill="1" applyBorder="1" applyAlignment="1">
      <alignment horizontal="justify" vertical="center" wrapText="1"/>
    </xf>
    <xf numFmtId="0" fontId="16" fillId="3" borderId="42" xfId="0" applyFont="1" applyFill="1" applyBorder="1" applyAlignment="1">
      <alignment horizontal="justify" vertical="center" wrapText="1"/>
    </xf>
    <xf numFmtId="0" fontId="22" fillId="0" borderId="0" xfId="0" applyFont="1" applyAlignment="1">
      <alignment horizontal="center" vertical="center"/>
    </xf>
    <xf numFmtId="0" fontId="23" fillId="6" borderId="46"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71" fillId="0" borderId="0" xfId="0" applyFont="1" applyAlignment="1">
      <alignment horizontal="center" vertical="center"/>
    </xf>
    <xf numFmtId="0" fontId="67" fillId="0" borderId="0" xfId="0" applyFont="1" applyAlignment="1">
      <alignment horizontal="center" vertical="center"/>
    </xf>
    <xf numFmtId="0" fontId="38" fillId="3" borderId="0" xfId="0" applyFont="1" applyFill="1" applyAlignment="1">
      <alignment horizontal="justify" vertical="center" wrapText="1"/>
    </xf>
    <xf numFmtId="0" fontId="31" fillId="13" borderId="53" xfId="0" applyFont="1" applyFill="1" applyBorder="1" applyAlignment="1">
      <alignment horizontal="center" vertical="center" wrapText="1" readingOrder="1"/>
    </xf>
    <xf numFmtId="0" fontId="31" fillId="13" borderId="54" xfId="0" applyFont="1" applyFill="1" applyBorder="1" applyAlignment="1">
      <alignment horizontal="center" vertical="center" wrapText="1" readingOrder="1"/>
    </xf>
    <xf numFmtId="0" fontId="31" fillId="13" borderId="55" xfId="0" applyFont="1" applyFill="1" applyBorder="1" applyAlignment="1">
      <alignment horizontal="center" vertical="center" wrapText="1" readingOrder="1"/>
    </xf>
    <xf numFmtId="0" fontId="34" fillId="13" borderId="56" xfId="0" applyFont="1" applyFill="1" applyBorder="1" applyAlignment="1">
      <alignment horizontal="center" vertical="center" wrapText="1" readingOrder="1"/>
    </xf>
    <xf numFmtId="0" fontId="34" fillId="13" borderId="57" xfId="0" applyFont="1" applyFill="1" applyBorder="1" applyAlignment="1">
      <alignment horizontal="center" vertical="center" wrapText="1" readingOrder="1"/>
    </xf>
    <xf numFmtId="0" fontId="34" fillId="3" borderId="59" xfId="0" applyFont="1" applyFill="1" applyBorder="1" applyAlignment="1">
      <alignment horizontal="center" vertical="center" wrapText="1" readingOrder="1"/>
    </xf>
    <xf numFmtId="0" fontId="34" fillId="3" borderId="62"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4" fillId="3" borderId="64"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81" fillId="0" borderId="67" xfId="0" applyFont="1" applyBorder="1" applyAlignment="1">
      <alignment horizontal="center" vertical="center" wrapText="1"/>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20" xfId="0" applyFont="1" applyBorder="1" applyAlignment="1">
      <alignment horizontal="center" vertical="center" wrapText="1"/>
    </xf>
    <xf numFmtId="0" fontId="81" fillId="0" borderId="0" xfId="0" applyFont="1" applyBorder="1" applyAlignment="1">
      <alignment horizontal="center" vertical="center"/>
    </xf>
    <xf numFmtId="0" fontId="81" fillId="0" borderId="21" xfId="0" applyFont="1" applyBorder="1" applyAlignment="1">
      <alignment horizontal="center" vertical="center"/>
    </xf>
    <xf numFmtId="0" fontId="81" fillId="0" borderId="20" xfId="0" applyFont="1" applyBorder="1" applyAlignment="1">
      <alignment horizontal="center" vertical="center"/>
    </xf>
    <xf numFmtId="0" fontId="81" fillId="0" borderId="43" xfId="0" applyFont="1" applyBorder="1" applyAlignment="1">
      <alignment horizontal="center" vertical="center"/>
    </xf>
    <xf numFmtId="0" fontId="81" fillId="0" borderId="44" xfId="0" applyFont="1" applyBorder="1" applyAlignment="1">
      <alignment horizontal="center" vertical="center"/>
    </xf>
    <xf numFmtId="0" fontId="81" fillId="0" borderId="45" xfId="0" applyFont="1" applyBorder="1" applyAlignment="1">
      <alignment horizontal="center" vertical="center"/>
    </xf>
    <xf numFmtId="0" fontId="81" fillId="0" borderId="0" xfId="0" applyFont="1" applyAlignment="1">
      <alignment horizontal="center" vertical="center"/>
    </xf>
    <xf numFmtId="0" fontId="82" fillId="25" borderId="70" xfId="0" applyFont="1" applyFill="1" applyBorder="1" applyAlignment="1">
      <alignment horizontal="center" vertical="center" wrapText="1" readingOrder="1"/>
    </xf>
    <xf numFmtId="0" fontId="82" fillId="25" borderId="71" xfId="0" applyFont="1" applyFill="1" applyBorder="1" applyAlignment="1">
      <alignment horizontal="center" vertical="center" wrapText="1" readingOrder="1"/>
    </xf>
    <xf numFmtId="0" fontId="82" fillId="25" borderId="73" xfId="0" applyFont="1" applyFill="1" applyBorder="1" applyAlignment="1">
      <alignment horizontal="center" vertical="center" wrapText="1" readingOrder="1"/>
    </xf>
    <xf numFmtId="0" fontId="82" fillId="25" borderId="0" xfId="0" applyFont="1" applyFill="1" applyAlignment="1">
      <alignment horizontal="center" vertical="center" wrapText="1" readingOrder="1"/>
    </xf>
    <xf numFmtId="0" fontId="82" fillId="25" borderId="74" xfId="0" applyFont="1" applyFill="1" applyBorder="1" applyAlignment="1">
      <alignment horizontal="center" vertical="center" wrapText="1" readingOrder="1"/>
    </xf>
    <xf numFmtId="0" fontId="82" fillId="25" borderId="75" xfId="0" applyFont="1" applyFill="1" applyBorder="1" applyAlignment="1">
      <alignment horizontal="center" vertical="center" wrapText="1" readingOrder="1"/>
    </xf>
    <xf numFmtId="0" fontId="82" fillId="25" borderId="76" xfId="0" applyFont="1" applyFill="1" applyBorder="1" applyAlignment="1">
      <alignment horizontal="center" vertical="center" wrapText="1" readingOrder="1"/>
    </xf>
    <xf numFmtId="0" fontId="82" fillId="25" borderId="77" xfId="0" applyFont="1" applyFill="1" applyBorder="1" applyAlignment="1">
      <alignment horizontal="center" vertical="center" wrapText="1" readingOrder="1"/>
    </xf>
    <xf numFmtId="0" fontId="33" fillId="3" borderId="13" xfId="0" applyFont="1" applyFill="1" applyBorder="1" applyAlignment="1">
      <alignment horizontal="center" vertical="center" wrapText="1"/>
    </xf>
    <xf numFmtId="0" fontId="82" fillId="8" borderId="70" xfId="0" applyFont="1" applyFill="1" applyBorder="1" applyAlignment="1">
      <alignment horizontal="center" vertical="center" wrapText="1" readingOrder="1"/>
    </xf>
    <xf numFmtId="0" fontId="82" fillId="8" borderId="71" xfId="0" applyFont="1" applyFill="1" applyBorder="1" applyAlignment="1">
      <alignment horizontal="center" vertical="center" wrapText="1" readingOrder="1"/>
    </xf>
    <xf numFmtId="0" fontId="82" fillId="8" borderId="73" xfId="0" applyFont="1" applyFill="1" applyBorder="1" applyAlignment="1">
      <alignment horizontal="center" vertical="center" wrapText="1" readingOrder="1"/>
    </xf>
    <xf numFmtId="0" fontId="82" fillId="8" borderId="0" xfId="0" applyFont="1" applyFill="1" applyAlignment="1">
      <alignment horizontal="center" vertical="center" wrapText="1" readingOrder="1"/>
    </xf>
    <xf numFmtId="0" fontId="82" fillId="8" borderId="74" xfId="0" applyFont="1" applyFill="1" applyBorder="1" applyAlignment="1">
      <alignment horizontal="center" vertical="center" wrapText="1" readingOrder="1"/>
    </xf>
    <xf numFmtId="0" fontId="82" fillId="8" borderId="75" xfId="0" applyFont="1" applyFill="1" applyBorder="1" applyAlignment="1">
      <alignment horizontal="center" vertical="center" wrapText="1" readingOrder="1"/>
    </xf>
    <xf numFmtId="0" fontId="82" fillId="8" borderId="76" xfId="0" applyFont="1" applyFill="1" applyBorder="1" applyAlignment="1">
      <alignment horizontal="center" vertical="center" wrapText="1" readingOrder="1"/>
    </xf>
    <xf numFmtId="0" fontId="82" fillId="8" borderId="77" xfId="0" applyFont="1" applyFill="1" applyBorder="1" applyAlignment="1">
      <alignment horizontal="center" vertical="center" wrapText="1" readingOrder="1"/>
    </xf>
    <xf numFmtId="0" fontId="33" fillId="0" borderId="13" xfId="0" applyFont="1" applyBorder="1" applyAlignment="1">
      <alignment horizontal="center" vertical="center" wrapText="1"/>
    </xf>
    <xf numFmtId="0" fontId="81" fillId="0" borderId="68" xfId="0" applyFont="1" applyBorder="1" applyAlignment="1">
      <alignment horizontal="center" vertical="center" wrapText="1"/>
    </xf>
    <xf numFmtId="0" fontId="2" fillId="0" borderId="0" xfId="0" applyFont="1" applyAlignment="1">
      <alignment horizontal="center" vertical="center" wrapText="1"/>
    </xf>
    <xf numFmtId="0" fontId="80" fillId="14" borderId="0" xfId="0" applyFont="1" applyFill="1" applyAlignment="1">
      <alignment horizontal="center" vertical="center" wrapText="1" readingOrder="1"/>
    </xf>
    <xf numFmtId="0" fontId="40" fillId="5" borderId="0" xfId="0" applyFont="1" applyFill="1" applyAlignment="1">
      <alignment horizontal="center" vertical="center" wrapText="1"/>
    </xf>
    <xf numFmtId="0" fontId="80" fillId="14" borderId="0" xfId="0" applyFont="1" applyFill="1" applyAlignment="1">
      <alignment horizontal="center" vertical="center" textRotation="90" wrapText="1" readingOrder="1"/>
    </xf>
    <xf numFmtId="0" fontId="80" fillId="14" borderId="21" xfId="0" applyFont="1" applyFill="1" applyBorder="1" applyAlignment="1">
      <alignment horizontal="center" vertical="center" textRotation="90" wrapText="1" readingOrder="1"/>
    </xf>
    <xf numFmtId="0" fontId="82" fillId="16" borderId="70" xfId="0" applyFont="1" applyFill="1" applyBorder="1" applyAlignment="1">
      <alignment horizontal="center" vertical="center" wrapText="1" readingOrder="1"/>
    </xf>
    <xf numFmtId="0" fontId="82" fillId="16" borderId="71" xfId="0" applyFont="1" applyFill="1" applyBorder="1" applyAlignment="1">
      <alignment horizontal="center" vertical="center" wrapText="1" readingOrder="1"/>
    </xf>
    <xf numFmtId="0" fontId="82" fillId="16" borderId="72" xfId="0" applyFont="1" applyFill="1" applyBorder="1" applyAlignment="1">
      <alignment horizontal="center" vertical="center" wrapText="1" readingOrder="1"/>
    </xf>
    <xf numFmtId="0" fontId="82" fillId="16" borderId="73" xfId="0" applyFont="1" applyFill="1" applyBorder="1" applyAlignment="1">
      <alignment horizontal="center" vertical="center" wrapText="1" readingOrder="1"/>
    </xf>
    <xf numFmtId="0" fontId="82" fillId="16" borderId="0" xfId="0" applyFont="1" applyFill="1" applyAlignment="1">
      <alignment horizontal="center" vertical="center" wrapText="1" readingOrder="1"/>
    </xf>
    <xf numFmtId="0" fontId="82" fillId="16" borderId="74" xfId="0" applyFont="1" applyFill="1" applyBorder="1" applyAlignment="1">
      <alignment horizontal="center" vertical="center" wrapText="1" readingOrder="1"/>
    </xf>
    <xf numFmtId="0" fontId="82" fillId="16" borderId="75" xfId="0" applyFont="1" applyFill="1" applyBorder="1" applyAlignment="1">
      <alignment horizontal="center" vertical="center" wrapText="1" readingOrder="1"/>
    </xf>
    <xf numFmtId="0" fontId="82" fillId="16" borderId="76" xfId="0" applyFont="1" applyFill="1" applyBorder="1" applyAlignment="1">
      <alignment horizontal="center" vertical="center" wrapText="1" readingOrder="1"/>
    </xf>
    <xf numFmtId="0" fontId="82" fillId="16" borderId="77" xfId="0" applyFont="1" applyFill="1" applyBorder="1" applyAlignment="1">
      <alignment horizontal="center" vertical="center" wrapText="1" readingOrder="1"/>
    </xf>
    <xf numFmtId="0" fontId="82" fillId="15" borderId="70" xfId="0" applyFont="1" applyFill="1" applyBorder="1" applyAlignment="1">
      <alignment horizontal="center" vertical="center" wrapText="1" readingOrder="1"/>
    </xf>
    <xf numFmtId="0" fontId="82" fillId="15" borderId="71" xfId="0" applyFont="1" applyFill="1" applyBorder="1" applyAlignment="1">
      <alignment horizontal="center" vertical="center" wrapText="1" readingOrder="1"/>
    </xf>
    <xf numFmtId="0" fontId="82" fillId="15" borderId="73" xfId="0" applyFont="1" applyFill="1" applyBorder="1" applyAlignment="1">
      <alignment horizontal="center" vertical="center" wrapText="1" readingOrder="1"/>
    </xf>
    <xf numFmtId="0" fontId="82" fillId="15" borderId="0" xfId="0" applyFont="1" applyFill="1" applyAlignment="1">
      <alignment horizontal="center" vertical="center" wrapText="1" readingOrder="1"/>
    </xf>
    <xf numFmtId="0" fontId="82" fillId="15" borderId="75" xfId="0" applyFont="1" applyFill="1" applyBorder="1" applyAlignment="1">
      <alignment horizontal="center" vertical="center" wrapText="1" readingOrder="1"/>
    </xf>
    <xf numFmtId="0" fontId="82" fillId="15" borderId="76" xfId="0" applyFont="1" applyFill="1" applyBorder="1" applyAlignment="1">
      <alignment horizontal="center" vertical="center" wrapText="1" readingOrder="1"/>
    </xf>
    <xf numFmtId="0" fontId="33" fillId="3" borderId="86" xfId="0" applyFont="1" applyFill="1" applyBorder="1" applyAlignment="1">
      <alignment horizontal="center" vertical="center" wrapText="1"/>
    </xf>
    <xf numFmtId="0" fontId="33" fillId="3" borderId="83" xfId="0" applyFont="1" applyFill="1" applyBorder="1" applyAlignment="1">
      <alignment horizontal="center" vertical="center" wrapText="1"/>
    </xf>
    <xf numFmtId="0" fontId="33" fillId="3" borderId="87" xfId="0" applyFont="1" applyFill="1" applyBorder="1" applyAlignment="1">
      <alignment horizontal="center" vertical="center" wrapText="1"/>
    </xf>
    <xf numFmtId="0" fontId="33" fillId="3" borderId="93" xfId="0" applyFont="1" applyFill="1" applyBorder="1" applyAlignment="1">
      <alignment horizontal="center" vertical="center" wrapText="1"/>
    </xf>
    <xf numFmtId="0" fontId="33" fillId="3" borderId="88" xfId="0" applyFont="1" applyFill="1" applyBorder="1" applyAlignment="1">
      <alignment horizontal="center" vertical="center" wrapText="1"/>
    </xf>
    <xf numFmtId="0" fontId="33" fillId="3" borderId="84" xfId="0" applyFont="1" applyFill="1" applyBorder="1" applyAlignment="1">
      <alignment horizontal="center" vertical="center" wrapText="1"/>
    </xf>
  </cellXfs>
  <cellStyles count="3">
    <cellStyle name="Normal" xfId="0" builtinId="0"/>
    <cellStyle name="Normal - Style1 2" xfId="1" xr:uid="{00000000-0005-0000-0000-000001000000}"/>
    <cellStyle name="Normal 2 2" xfId="2" xr:uid="{00000000-0005-0000-0000-000002000000}"/>
  </cellStyles>
  <dxfs count="3669">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numFmt numFmtId="13" formatCode="0%"/>
    </dxf>
    <dxf>
      <numFmt numFmtId="13" formatCode="0%"/>
    </dxf>
    <dxf>
      <numFmt numFmtId="13" formatCode="0%"/>
    </dxf>
    <dxf>
      <numFmt numFmtId="13" formatCode="0%"/>
    </dxf>
    <dxf>
      <numFmt numFmtId="13" formatCode="0%"/>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jpeg"/><Relationship Id="rId5" Type="http://schemas.openxmlformats.org/officeDocument/2006/relationships/image" Target="../media/image6.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7.jpe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139700</xdr:rowOff>
    </xdr:from>
    <xdr:ext cx="2505074" cy="914400"/>
    <xdr:pic>
      <xdr:nvPicPr>
        <xdr:cNvPr id="4" name="Imagen 3">
          <a:extLst>
            <a:ext uri="{FF2B5EF4-FFF2-40B4-BE49-F238E27FC236}">
              <a16:creationId xmlns:a16="http://schemas.microsoft.com/office/drawing/2014/main" id="{07949EE5-0DFE-4F23-9EBB-8C1281065AFD}"/>
            </a:ext>
          </a:extLst>
        </xdr:cNvPr>
        <xdr:cNvPicPr>
          <a:picLocks noChangeAspect="1"/>
        </xdr:cNvPicPr>
      </xdr:nvPicPr>
      <xdr:blipFill>
        <a:blip xmlns:r="http://schemas.openxmlformats.org/officeDocument/2006/relationships" r:embed="rId1"/>
        <a:stretch>
          <a:fillRect/>
        </a:stretch>
      </xdr:blipFill>
      <xdr:spPr>
        <a:xfrm>
          <a:off x="0" y="139700"/>
          <a:ext cx="2505074" cy="914400"/>
        </a:xfrm>
        <a:prstGeom prst="rect">
          <a:avLst/>
        </a:prstGeom>
      </xdr:spPr>
    </xdr:pic>
    <xdr:clientData/>
  </xdr:oneCellAnchor>
  <xdr:twoCellAnchor>
    <xdr:from>
      <xdr:col>6</xdr:col>
      <xdr:colOff>482600</xdr:colOff>
      <xdr:row>0</xdr:row>
      <xdr:rowOff>260350</xdr:rowOff>
    </xdr:from>
    <xdr:to>
      <xdr:col>7</xdr:col>
      <xdr:colOff>327024</xdr:colOff>
      <xdr:row>2</xdr:row>
      <xdr:rowOff>127000</xdr:rowOff>
    </xdr:to>
    <xdr:grpSp>
      <xdr:nvGrpSpPr>
        <xdr:cNvPr id="5" name="Group 8">
          <a:extLst>
            <a:ext uri="{FF2B5EF4-FFF2-40B4-BE49-F238E27FC236}">
              <a16:creationId xmlns:a16="http://schemas.microsoft.com/office/drawing/2014/main" id="{DD77865D-3137-4C44-9888-338E7CAD30E8}"/>
            </a:ext>
          </a:extLst>
        </xdr:cNvPr>
        <xdr:cNvGrpSpPr>
          <a:grpSpLocks/>
        </xdr:cNvGrpSpPr>
      </xdr:nvGrpSpPr>
      <xdr:grpSpPr bwMode="auto">
        <a:xfrm>
          <a:off x="6988175" y="260350"/>
          <a:ext cx="673099" cy="590550"/>
          <a:chOff x="2381" y="720"/>
          <a:chExt cx="3154" cy="65"/>
        </a:xfrm>
      </xdr:grpSpPr>
      <xdr:pic>
        <xdr:nvPicPr>
          <xdr:cNvPr id="6" name="6 Imagen">
            <a:extLst>
              <a:ext uri="{FF2B5EF4-FFF2-40B4-BE49-F238E27FC236}">
                <a16:creationId xmlns:a16="http://schemas.microsoft.com/office/drawing/2014/main" id="{53517378-D0AE-4161-BFC6-F13AFA8539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443C74A5-02A7-43D4-B226-A7DD9D5A21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31750</xdr:colOff>
      <xdr:row>0</xdr:row>
      <xdr:rowOff>273050</xdr:rowOff>
    </xdr:from>
    <xdr:to>
      <xdr:col>9</xdr:col>
      <xdr:colOff>104775</xdr:colOff>
      <xdr:row>3</xdr:row>
      <xdr:rowOff>31749</xdr:rowOff>
    </xdr:to>
    <xdr:sp macro="" textlink="">
      <xdr:nvSpPr>
        <xdr:cNvPr id="8" name="CuadroTexto 4">
          <a:extLst>
            <a:ext uri="{FF2B5EF4-FFF2-40B4-BE49-F238E27FC236}">
              <a16:creationId xmlns:a16="http://schemas.microsoft.com/office/drawing/2014/main" id="{3B1E5441-8259-47DB-9280-D42B635243B3}"/>
            </a:ext>
          </a:extLst>
        </xdr:cNvPr>
        <xdr:cNvSpPr txBox="1"/>
      </xdr:nvSpPr>
      <xdr:spPr>
        <a:xfrm>
          <a:off x="5365750" y="187325"/>
          <a:ext cx="1597025" cy="4159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7D867A4A-FF37-40CA-8185-CD33A72F94E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B83AC58-898F-4AD0-92AD-9600EB0714A7}"/>
            </a:ext>
          </a:extLst>
        </xdr:cNvPr>
        <xdr:cNvSpPr txBox="1"/>
      </xdr:nvSpPr>
      <xdr:spPr>
        <a:xfrm>
          <a:off x="93249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947140C6-FDFF-4981-BEC4-1D14C8B3D53F}"/>
            </a:ext>
          </a:extLst>
        </xdr:cNvPr>
        <xdr:cNvGrpSpPr>
          <a:grpSpLocks/>
        </xdr:cNvGrpSpPr>
      </xdr:nvGrpSpPr>
      <xdr:grpSpPr bwMode="auto">
        <a:xfrm>
          <a:off x="8586788" y="457200"/>
          <a:ext cx="2886074" cy="283369"/>
          <a:chOff x="2381" y="720"/>
          <a:chExt cx="3154" cy="65"/>
        </a:xfrm>
      </xdr:grpSpPr>
      <xdr:pic>
        <xdr:nvPicPr>
          <xdr:cNvPr id="5" name="6 Imagen">
            <a:extLst>
              <a:ext uri="{FF2B5EF4-FFF2-40B4-BE49-F238E27FC236}">
                <a16:creationId xmlns:a16="http://schemas.microsoft.com/office/drawing/2014/main" id="{2F07407D-BC0B-4F6B-9C1B-BB1BB595F45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B4F33A69-4D37-42B9-9368-12CA7F67D6B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6A1156D8-864E-4945-8DBA-2D7C3B24FB45}"/>
            </a:ext>
          </a:extLst>
        </xdr:cNvPr>
        <xdr:cNvPicPr>
          <a:picLocks noChangeAspect="1"/>
        </xdr:cNvPicPr>
      </xdr:nvPicPr>
      <xdr:blipFill>
        <a:blip xmlns:r="http://schemas.openxmlformats.org/officeDocument/2006/relationships" r:embed="rId4"/>
        <a:stretch>
          <a:fillRect/>
        </a:stretch>
      </xdr:blipFill>
      <xdr:spPr>
        <a:xfrm>
          <a:off x="95059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0E64692D-DBDA-4362-ABEB-006F5BF6F812}"/>
            </a:ext>
          </a:extLst>
        </xdr:cNvPr>
        <xdr:cNvSpPr txBox="1"/>
      </xdr:nvSpPr>
      <xdr:spPr>
        <a:xfrm>
          <a:off x="11786235" y="342519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twoCellAnchor>
    <xdr:from>
      <xdr:col>0</xdr:col>
      <xdr:colOff>28575</xdr:colOff>
      <xdr:row>0</xdr:row>
      <xdr:rowOff>19051</xdr:rowOff>
    </xdr:from>
    <xdr:to>
      <xdr:col>0</xdr:col>
      <xdr:colOff>2409824</xdr:colOff>
      <xdr:row>3</xdr:row>
      <xdr:rowOff>0</xdr:rowOff>
    </xdr:to>
    <xdr:pic>
      <xdr:nvPicPr>
        <xdr:cNvPr id="9" name="18 Imagen" descr="Logo CSJ RGB_01">
          <a:extLst>
            <a:ext uri="{FF2B5EF4-FFF2-40B4-BE49-F238E27FC236}">
              <a16:creationId xmlns:a16="http://schemas.microsoft.com/office/drawing/2014/main" id="{8F688FD2-776F-4892-9AB6-6E1A461E01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10" name="CuadroTexto 4">
          <a:extLst>
            <a:ext uri="{FF2B5EF4-FFF2-40B4-BE49-F238E27FC236}">
              <a16:creationId xmlns:a16="http://schemas.microsoft.com/office/drawing/2014/main" id="{6F0B57F5-EDD0-4CD5-BB80-6DCC105E4F0C}"/>
            </a:ext>
          </a:extLst>
        </xdr:cNvPr>
        <xdr:cNvSpPr txBox="1"/>
      </xdr:nvSpPr>
      <xdr:spPr>
        <a:xfrm>
          <a:off x="9591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11" name="Group 8">
          <a:extLst>
            <a:ext uri="{FF2B5EF4-FFF2-40B4-BE49-F238E27FC236}">
              <a16:creationId xmlns:a16="http://schemas.microsoft.com/office/drawing/2014/main" id="{EF3E21A2-580C-433D-A397-E95067857EF0}"/>
            </a:ext>
          </a:extLst>
        </xdr:cNvPr>
        <xdr:cNvGrpSpPr>
          <a:grpSpLocks/>
        </xdr:cNvGrpSpPr>
      </xdr:nvGrpSpPr>
      <xdr:grpSpPr bwMode="auto">
        <a:xfrm>
          <a:off x="8586788" y="457200"/>
          <a:ext cx="2886074" cy="283369"/>
          <a:chOff x="2381" y="720"/>
          <a:chExt cx="3154" cy="65"/>
        </a:xfrm>
      </xdr:grpSpPr>
      <xdr:pic>
        <xdr:nvPicPr>
          <xdr:cNvPr id="12" name="6 Imagen">
            <a:extLst>
              <a:ext uri="{FF2B5EF4-FFF2-40B4-BE49-F238E27FC236}">
                <a16:creationId xmlns:a16="http://schemas.microsoft.com/office/drawing/2014/main" id="{396605F5-6972-4DCD-887E-69C51D4E56D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7 Imagen">
            <a:extLst>
              <a:ext uri="{FF2B5EF4-FFF2-40B4-BE49-F238E27FC236}">
                <a16:creationId xmlns:a16="http://schemas.microsoft.com/office/drawing/2014/main" id="{528CF11F-5958-4E4A-8869-267A1BCB96A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14" name="Imagen 13">
          <a:extLst>
            <a:ext uri="{FF2B5EF4-FFF2-40B4-BE49-F238E27FC236}">
              <a16:creationId xmlns:a16="http://schemas.microsoft.com/office/drawing/2014/main" id="{146B4D0A-7D85-40A4-9CB1-B5FFB0829A86}"/>
            </a:ext>
          </a:extLst>
        </xdr:cNvPr>
        <xdr:cNvPicPr>
          <a:picLocks noChangeAspect="1"/>
        </xdr:cNvPicPr>
      </xdr:nvPicPr>
      <xdr:blipFill>
        <a:blip xmlns:r="http://schemas.openxmlformats.org/officeDocument/2006/relationships" r:embed="rId4"/>
        <a:stretch>
          <a:fillRect/>
        </a:stretch>
      </xdr:blipFill>
      <xdr:spPr>
        <a:xfrm>
          <a:off x="97726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15" name="CuadroTexto 14">
          <a:extLst>
            <a:ext uri="{FF2B5EF4-FFF2-40B4-BE49-F238E27FC236}">
              <a16:creationId xmlns:a16="http://schemas.microsoft.com/office/drawing/2014/main" id="{B39403A8-4C31-47E4-9C42-C185BC534063}"/>
            </a:ext>
          </a:extLst>
        </xdr:cNvPr>
        <xdr:cNvSpPr txBox="1"/>
      </xdr:nvSpPr>
      <xdr:spPr>
        <a:xfrm>
          <a:off x="12052935" y="3606165"/>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twoCellAnchor>
    <xdr:from>
      <xdr:col>0</xdr:col>
      <xdr:colOff>28575</xdr:colOff>
      <xdr:row>0</xdr:row>
      <xdr:rowOff>19051</xdr:rowOff>
    </xdr:from>
    <xdr:to>
      <xdr:col>0</xdr:col>
      <xdr:colOff>2409824</xdr:colOff>
      <xdr:row>3</xdr:row>
      <xdr:rowOff>0</xdr:rowOff>
    </xdr:to>
    <xdr:pic>
      <xdr:nvPicPr>
        <xdr:cNvPr id="16" name="18 Imagen" descr="Logo CSJ RGB_01">
          <a:extLst>
            <a:ext uri="{FF2B5EF4-FFF2-40B4-BE49-F238E27FC236}">
              <a16:creationId xmlns:a16="http://schemas.microsoft.com/office/drawing/2014/main" id="{0313B1CA-BD04-4FD6-A4E8-18DBE25E22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17" name="CuadroTexto 4">
          <a:extLst>
            <a:ext uri="{FF2B5EF4-FFF2-40B4-BE49-F238E27FC236}">
              <a16:creationId xmlns:a16="http://schemas.microsoft.com/office/drawing/2014/main" id="{3B3F35EA-25D1-46A2-BE32-6FF7C5158FAC}"/>
            </a:ext>
          </a:extLst>
        </xdr:cNvPr>
        <xdr:cNvSpPr txBox="1"/>
      </xdr:nvSpPr>
      <xdr:spPr>
        <a:xfrm>
          <a:off x="9591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18" name="Group 8">
          <a:extLst>
            <a:ext uri="{FF2B5EF4-FFF2-40B4-BE49-F238E27FC236}">
              <a16:creationId xmlns:a16="http://schemas.microsoft.com/office/drawing/2014/main" id="{6427A82D-EA92-47AA-BA18-C9DCFBDC7CD2}"/>
            </a:ext>
          </a:extLst>
        </xdr:cNvPr>
        <xdr:cNvGrpSpPr>
          <a:grpSpLocks/>
        </xdr:cNvGrpSpPr>
      </xdr:nvGrpSpPr>
      <xdr:grpSpPr bwMode="auto">
        <a:xfrm>
          <a:off x="8586788" y="457200"/>
          <a:ext cx="2886074" cy="283369"/>
          <a:chOff x="2381" y="720"/>
          <a:chExt cx="3154" cy="65"/>
        </a:xfrm>
      </xdr:grpSpPr>
      <xdr:pic>
        <xdr:nvPicPr>
          <xdr:cNvPr id="19" name="6 Imagen">
            <a:extLst>
              <a:ext uri="{FF2B5EF4-FFF2-40B4-BE49-F238E27FC236}">
                <a16:creationId xmlns:a16="http://schemas.microsoft.com/office/drawing/2014/main" id="{76E171F3-F220-41CC-B09D-75B22EAD7BA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0" name="7 Imagen">
            <a:extLst>
              <a:ext uri="{FF2B5EF4-FFF2-40B4-BE49-F238E27FC236}">
                <a16:creationId xmlns:a16="http://schemas.microsoft.com/office/drawing/2014/main" id="{84E28221-38A0-42A6-A728-EED65F519D3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21" name="Imagen 20">
          <a:extLst>
            <a:ext uri="{FF2B5EF4-FFF2-40B4-BE49-F238E27FC236}">
              <a16:creationId xmlns:a16="http://schemas.microsoft.com/office/drawing/2014/main" id="{1EF5C9D6-7458-4B5C-BC6D-150B730CB4C7}"/>
            </a:ext>
          </a:extLst>
        </xdr:cNvPr>
        <xdr:cNvPicPr>
          <a:picLocks noChangeAspect="1"/>
        </xdr:cNvPicPr>
      </xdr:nvPicPr>
      <xdr:blipFill>
        <a:blip xmlns:r="http://schemas.openxmlformats.org/officeDocument/2006/relationships" r:embed="rId4"/>
        <a:stretch>
          <a:fillRect/>
        </a:stretch>
      </xdr:blipFill>
      <xdr:spPr>
        <a:xfrm>
          <a:off x="97726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22" name="CuadroTexto 21">
          <a:extLst>
            <a:ext uri="{FF2B5EF4-FFF2-40B4-BE49-F238E27FC236}">
              <a16:creationId xmlns:a16="http://schemas.microsoft.com/office/drawing/2014/main" id="{43599DA8-5550-4C41-BD30-E6DCB67261E0}"/>
            </a:ext>
          </a:extLst>
        </xdr:cNvPr>
        <xdr:cNvSpPr txBox="1"/>
      </xdr:nvSpPr>
      <xdr:spPr>
        <a:xfrm>
          <a:off x="12052935" y="3606165"/>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twoCellAnchor editAs="oneCell">
    <xdr:from>
      <xdr:col>1</xdr:col>
      <xdr:colOff>119063</xdr:colOff>
      <xdr:row>0</xdr:row>
      <xdr:rowOff>0</xdr:rowOff>
    </xdr:from>
    <xdr:to>
      <xdr:col>1</xdr:col>
      <xdr:colOff>928688</xdr:colOff>
      <xdr:row>4</xdr:row>
      <xdr:rowOff>7143</xdr:rowOff>
    </xdr:to>
    <xdr:pic>
      <xdr:nvPicPr>
        <xdr:cNvPr id="23" name="Imagen 22">
          <a:extLst>
            <a:ext uri="{FF2B5EF4-FFF2-40B4-BE49-F238E27FC236}">
              <a16:creationId xmlns:a16="http://schemas.microsoft.com/office/drawing/2014/main" id="{66E3047E-9C84-4136-959E-E5512BAB5FF3}"/>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081338" y="0"/>
          <a:ext cx="809625" cy="690562"/>
        </a:xfrm>
        <a:prstGeom prst="rect">
          <a:avLst/>
        </a:prstGeom>
      </xdr:spPr>
    </xdr:pic>
    <xdr:clientData/>
  </xdr:twoCellAnchor>
  <xdr:twoCellAnchor>
    <xdr:from>
      <xdr:col>0</xdr:col>
      <xdr:colOff>28575</xdr:colOff>
      <xdr:row>0</xdr:row>
      <xdr:rowOff>19051</xdr:rowOff>
    </xdr:from>
    <xdr:to>
      <xdr:col>0</xdr:col>
      <xdr:colOff>2409824</xdr:colOff>
      <xdr:row>3</xdr:row>
      <xdr:rowOff>0</xdr:rowOff>
    </xdr:to>
    <xdr:pic>
      <xdr:nvPicPr>
        <xdr:cNvPr id="24" name="18 Imagen" descr="Logo CSJ RGB_01">
          <a:extLst>
            <a:ext uri="{FF2B5EF4-FFF2-40B4-BE49-F238E27FC236}">
              <a16:creationId xmlns:a16="http://schemas.microsoft.com/office/drawing/2014/main" id="{79688AF6-7705-437E-8C55-2A29A212B7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25" name="CuadroTexto 4">
          <a:extLst>
            <a:ext uri="{FF2B5EF4-FFF2-40B4-BE49-F238E27FC236}">
              <a16:creationId xmlns:a16="http://schemas.microsoft.com/office/drawing/2014/main" id="{550F4FA1-413A-4A91-9D75-2BD890DF9288}"/>
            </a:ext>
          </a:extLst>
        </xdr:cNvPr>
        <xdr:cNvSpPr txBox="1"/>
      </xdr:nvSpPr>
      <xdr:spPr>
        <a:xfrm>
          <a:off x="9591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26" name="Group 8">
          <a:extLst>
            <a:ext uri="{FF2B5EF4-FFF2-40B4-BE49-F238E27FC236}">
              <a16:creationId xmlns:a16="http://schemas.microsoft.com/office/drawing/2014/main" id="{B69F0052-1894-48DE-B1E8-3698CEC809DD}"/>
            </a:ext>
          </a:extLst>
        </xdr:cNvPr>
        <xdr:cNvGrpSpPr>
          <a:grpSpLocks/>
        </xdr:cNvGrpSpPr>
      </xdr:nvGrpSpPr>
      <xdr:grpSpPr bwMode="auto">
        <a:xfrm>
          <a:off x="8586788" y="457200"/>
          <a:ext cx="2886074" cy="283369"/>
          <a:chOff x="2381" y="720"/>
          <a:chExt cx="3154" cy="65"/>
        </a:xfrm>
      </xdr:grpSpPr>
      <xdr:pic>
        <xdr:nvPicPr>
          <xdr:cNvPr id="27" name="6 Imagen">
            <a:extLst>
              <a:ext uri="{FF2B5EF4-FFF2-40B4-BE49-F238E27FC236}">
                <a16:creationId xmlns:a16="http://schemas.microsoft.com/office/drawing/2014/main" id="{281AACAC-9CC1-410E-91F5-EAE952F3F9C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8" name="7 Imagen">
            <a:extLst>
              <a:ext uri="{FF2B5EF4-FFF2-40B4-BE49-F238E27FC236}">
                <a16:creationId xmlns:a16="http://schemas.microsoft.com/office/drawing/2014/main" id="{0F62865B-8570-476F-9292-62A3018264A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29" name="Imagen 28">
          <a:extLst>
            <a:ext uri="{FF2B5EF4-FFF2-40B4-BE49-F238E27FC236}">
              <a16:creationId xmlns:a16="http://schemas.microsoft.com/office/drawing/2014/main" id="{0644B69B-A2F0-4BC9-B780-596C6D9DA513}"/>
            </a:ext>
          </a:extLst>
        </xdr:cNvPr>
        <xdr:cNvPicPr>
          <a:picLocks noChangeAspect="1"/>
        </xdr:cNvPicPr>
      </xdr:nvPicPr>
      <xdr:blipFill>
        <a:blip xmlns:r="http://schemas.openxmlformats.org/officeDocument/2006/relationships" r:embed="rId4"/>
        <a:stretch>
          <a:fillRect/>
        </a:stretch>
      </xdr:blipFill>
      <xdr:spPr>
        <a:xfrm>
          <a:off x="97726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30" name="CuadroTexto 29">
          <a:extLst>
            <a:ext uri="{FF2B5EF4-FFF2-40B4-BE49-F238E27FC236}">
              <a16:creationId xmlns:a16="http://schemas.microsoft.com/office/drawing/2014/main" id="{3D63BA21-B14D-4171-98AC-3938D33F45F0}"/>
            </a:ext>
          </a:extLst>
        </xdr:cNvPr>
        <xdr:cNvSpPr txBox="1"/>
      </xdr:nvSpPr>
      <xdr:spPr>
        <a:xfrm>
          <a:off x="12052935" y="4253865"/>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twoCellAnchor editAs="oneCell">
    <xdr:from>
      <xdr:col>1</xdr:col>
      <xdr:colOff>119063</xdr:colOff>
      <xdr:row>0</xdr:row>
      <xdr:rowOff>0</xdr:rowOff>
    </xdr:from>
    <xdr:to>
      <xdr:col>1</xdr:col>
      <xdr:colOff>928688</xdr:colOff>
      <xdr:row>4</xdr:row>
      <xdr:rowOff>2381</xdr:rowOff>
    </xdr:to>
    <xdr:pic>
      <xdr:nvPicPr>
        <xdr:cNvPr id="31" name="Imagen 30">
          <a:extLst>
            <a:ext uri="{FF2B5EF4-FFF2-40B4-BE49-F238E27FC236}">
              <a16:creationId xmlns:a16="http://schemas.microsoft.com/office/drawing/2014/main" id="{91BD16C5-807B-49FA-9E92-BAC4599C9816}"/>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081338" y="0"/>
          <a:ext cx="809625" cy="6881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31290B81-3269-4859-B552-DE295F497D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74361DEA-DFAF-4396-A650-7ED75E5F3797}"/>
            </a:ext>
          </a:extLst>
        </xdr:cNvPr>
        <xdr:cNvSpPr txBox="1"/>
      </xdr:nvSpPr>
      <xdr:spPr>
        <a:xfrm>
          <a:off x="7734300"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F6680BB3-E237-4B6E-B97A-22C080D9850D}"/>
            </a:ext>
          </a:extLst>
        </xdr:cNvPr>
        <xdr:cNvGrpSpPr>
          <a:grpSpLocks/>
        </xdr:cNvGrpSpPr>
      </xdr:nvGrpSpPr>
      <xdr:grpSpPr bwMode="auto">
        <a:xfrm>
          <a:off x="7524751" y="447675"/>
          <a:ext cx="2886074" cy="76200"/>
          <a:chOff x="2381" y="720"/>
          <a:chExt cx="3154" cy="65"/>
        </a:xfrm>
      </xdr:grpSpPr>
      <xdr:pic>
        <xdr:nvPicPr>
          <xdr:cNvPr id="5" name="6 Imagen">
            <a:extLst>
              <a:ext uri="{FF2B5EF4-FFF2-40B4-BE49-F238E27FC236}">
                <a16:creationId xmlns:a16="http://schemas.microsoft.com/office/drawing/2014/main" id="{71EB3C33-8E72-4A5D-8DEA-1644E2CADE9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C9E94A85-E526-4745-9B87-DB947E73493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F973822D-275F-4543-8A71-47C6876830E1}"/>
            </a:ext>
          </a:extLst>
        </xdr:cNvPr>
        <xdr:cNvPicPr>
          <a:picLocks noChangeAspect="1"/>
        </xdr:cNvPicPr>
      </xdr:nvPicPr>
      <xdr:blipFill>
        <a:blip xmlns:r="http://schemas.openxmlformats.org/officeDocument/2006/relationships" r:embed="rId4"/>
        <a:stretch>
          <a:fillRect/>
        </a:stretch>
      </xdr:blipFill>
      <xdr:spPr>
        <a:xfrm>
          <a:off x="7839074" y="342900"/>
          <a:ext cx="1533526" cy="271054"/>
        </a:xfrm>
        <a:prstGeom prst="rect">
          <a:avLst/>
        </a:prstGeom>
      </xdr:spPr>
    </xdr:pic>
    <xdr:clientData/>
  </xdr:twoCellAnchor>
  <xdr:oneCellAnchor>
    <xdr:from>
      <xdr:col>6</xdr:col>
      <xdr:colOff>375284</xdr:colOff>
      <xdr:row>3</xdr:row>
      <xdr:rowOff>200026</xdr:rowOff>
    </xdr:from>
    <xdr:ext cx="3920491" cy="3962400"/>
    <xdr:sp macro="" textlink="">
      <xdr:nvSpPr>
        <xdr:cNvPr id="8" name="CuadroTexto 7">
          <a:extLst>
            <a:ext uri="{FF2B5EF4-FFF2-40B4-BE49-F238E27FC236}">
              <a16:creationId xmlns:a16="http://schemas.microsoft.com/office/drawing/2014/main" id="{118213E6-83A5-4005-906E-C04C7596A750}"/>
            </a:ext>
          </a:extLst>
        </xdr:cNvPr>
        <xdr:cNvSpPr txBox="1"/>
      </xdr:nvSpPr>
      <xdr:spPr>
        <a:xfrm>
          <a:off x="9909809" y="962026"/>
          <a:ext cx="3920491" cy="396240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a:t>
          </a:r>
          <a:r>
            <a:rPr lang="es-CO" sz="1100" u="sng" baseline="0"/>
            <a:t>oportunidades y fortalezas</a:t>
          </a:r>
          <a:r>
            <a:rPr lang="es-CO" sz="1100" baseline="0"/>
            <a:t> se pueden gestionar  a traves de acciónes o proyectos  que se incluyen </a:t>
          </a:r>
          <a:r>
            <a:rPr lang="es-CO" sz="1100" b="1" u="sng" baseline="0"/>
            <a:t>en el plan de accion </a:t>
          </a:r>
          <a:r>
            <a:rPr lang="es-CO" sz="1100" baseline="0"/>
            <a:t>( mejoras), </a:t>
          </a:r>
          <a:r>
            <a:rPr lang="es-CO" sz="1100" b="1" u="sng" baseline="0"/>
            <a:t>si se considera que aportan valor </a:t>
          </a:r>
        </a:p>
        <a:p>
          <a:endParaRPr lang="es-CO" sz="1100" b="1" u="sng" baseline="0"/>
        </a:p>
        <a:p>
          <a:r>
            <a:rPr lang="es-CO" sz="1100" baseline="0">
              <a:solidFill>
                <a:srgbClr val="FF0000"/>
              </a:solidFill>
            </a:rPr>
            <a:t>Las debilidades y amenazas si  a</a:t>
          </a:r>
          <a:r>
            <a:rPr lang="es-CO" sz="1100" u="sng" baseline="0">
              <a:solidFill>
                <a:srgbClr val="FF0000"/>
              </a:solidFill>
            </a:rPr>
            <a:t>fectan los objetivos estrategicos y requieren recursos </a:t>
          </a:r>
          <a:r>
            <a:rPr lang="es-CO" sz="1100" baseline="0">
              <a:solidFill>
                <a:srgbClr val="FF0000"/>
              </a:solidFill>
            </a:rPr>
            <a:t>se documentan en </a:t>
          </a:r>
          <a:r>
            <a:rPr lang="es-CO" sz="1100" b="1" u="sng" baseline="0">
              <a:solidFill>
                <a:srgbClr val="FF0000"/>
              </a:solidFill>
            </a:rPr>
            <a:t>este plan de acción  .</a:t>
          </a:r>
        </a:p>
        <a:p>
          <a:endParaRPr lang="es-CO" sz="1100" baseline="0"/>
        </a:p>
        <a:p>
          <a:r>
            <a:rPr lang="es-CO" sz="1100" baseline="0">
              <a:solidFill>
                <a:schemeClr val="tx1"/>
              </a:solidFill>
            </a:rPr>
            <a:t>Si la </a:t>
          </a:r>
          <a:r>
            <a:rPr lang="es-CO" sz="1100" b="1" u="sng" baseline="0">
              <a:solidFill>
                <a:srgbClr val="FF0000"/>
              </a:solidFill>
            </a:rPr>
            <a:t>debiidad o amenaza </a:t>
          </a:r>
          <a:r>
            <a:rPr lang="es-CO" sz="1100" baseline="0">
              <a:solidFill>
                <a:schemeClr val="tx1"/>
              </a:solidFill>
            </a:rPr>
            <a:t>afecta la parte </a:t>
          </a:r>
          <a:r>
            <a:rPr lang="es-CO" sz="1100" baseline="0">
              <a:solidFill>
                <a:srgbClr val="FF0000"/>
              </a:solidFill>
            </a:rPr>
            <a:t>operativa</a:t>
          </a:r>
          <a:r>
            <a:rPr lang="es-CO" sz="1100" baseline="0">
              <a:solidFill>
                <a:schemeClr val="tx1"/>
              </a:solidFill>
            </a:rPr>
            <a:t> ( errores, demoras, etc)</a:t>
          </a:r>
          <a:r>
            <a:rPr lang="es-CO" sz="1100" baseline="0">
              <a:solidFill>
                <a:srgbClr val="FF0000"/>
              </a:solidFill>
            </a:rPr>
            <a:t> </a:t>
          </a:r>
          <a:r>
            <a:rPr lang="es-CO" sz="1100" b="1" u="sng" baseline="0">
              <a:solidFill>
                <a:schemeClr val="accent6">
                  <a:lumMod val="50000"/>
                </a:schemeClr>
              </a:solidFill>
            </a:rPr>
            <a:t>se llevan como causa  de los riesgos, en el mapa de riesgos respectivo.</a:t>
          </a:r>
        </a:p>
      </xdr:txBody>
    </xdr:sp>
    <xdr:clientData/>
  </xdr:oneCellAnchor>
  <xdr:oneCellAnchor>
    <xdr:from>
      <xdr:col>6</xdr:col>
      <xdr:colOff>375284</xdr:colOff>
      <xdr:row>3</xdr:row>
      <xdr:rowOff>200026</xdr:rowOff>
    </xdr:from>
    <xdr:ext cx="3920491" cy="3962400"/>
    <xdr:sp macro="" textlink="">
      <xdr:nvSpPr>
        <xdr:cNvPr id="9" name="CuadroTexto 8">
          <a:extLst>
            <a:ext uri="{FF2B5EF4-FFF2-40B4-BE49-F238E27FC236}">
              <a16:creationId xmlns:a16="http://schemas.microsoft.com/office/drawing/2014/main" id="{DB090398-1D97-440D-A5B7-197796CB3346}"/>
            </a:ext>
          </a:extLst>
        </xdr:cNvPr>
        <xdr:cNvSpPr txBox="1"/>
      </xdr:nvSpPr>
      <xdr:spPr>
        <a:xfrm>
          <a:off x="9909809" y="962026"/>
          <a:ext cx="3920491" cy="396240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a:t>
          </a:r>
          <a:r>
            <a:rPr lang="es-CO" sz="1100" u="sng" baseline="0"/>
            <a:t>oportunidades y fortalezas</a:t>
          </a:r>
          <a:r>
            <a:rPr lang="es-CO" sz="1100" baseline="0"/>
            <a:t> se pueden gestionar  a traves de acciónes o proyectos  que se incluyen </a:t>
          </a:r>
          <a:r>
            <a:rPr lang="es-CO" sz="1100" b="1" u="sng" baseline="0"/>
            <a:t>en el plan de accion </a:t>
          </a:r>
          <a:r>
            <a:rPr lang="es-CO" sz="1100" baseline="0"/>
            <a:t>( mejoras), </a:t>
          </a:r>
          <a:r>
            <a:rPr lang="es-CO" sz="1100" b="1" u="sng" baseline="0"/>
            <a:t>si se considera que aportan valor </a:t>
          </a:r>
        </a:p>
        <a:p>
          <a:endParaRPr lang="es-CO" sz="1100" b="1" u="sng" baseline="0"/>
        </a:p>
        <a:p>
          <a:r>
            <a:rPr lang="es-CO" sz="1100" baseline="0">
              <a:solidFill>
                <a:srgbClr val="FF0000"/>
              </a:solidFill>
            </a:rPr>
            <a:t>Las debilidades y amenazas si  a</a:t>
          </a:r>
          <a:r>
            <a:rPr lang="es-CO" sz="1100" u="sng" baseline="0">
              <a:solidFill>
                <a:srgbClr val="FF0000"/>
              </a:solidFill>
            </a:rPr>
            <a:t>fectan los objetivos estrategicos y requieren recursos </a:t>
          </a:r>
          <a:r>
            <a:rPr lang="es-CO" sz="1100" baseline="0">
              <a:solidFill>
                <a:srgbClr val="FF0000"/>
              </a:solidFill>
            </a:rPr>
            <a:t>se documentan en </a:t>
          </a:r>
          <a:r>
            <a:rPr lang="es-CO" sz="1100" b="1" u="sng" baseline="0">
              <a:solidFill>
                <a:srgbClr val="FF0000"/>
              </a:solidFill>
            </a:rPr>
            <a:t>este plan de acción  .</a:t>
          </a:r>
        </a:p>
        <a:p>
          <a:endParaRPr lang="es-CO" sz="1100" baseline="0"/>
        </a:p>
        <a:p>
          <a:r>
            <a:rPr lang="es-CO" sz="1100" baseline="0">
              <a:solidFill>
                <a:schemeClr val="tx1"/>
              </a:solidFill>
            </a:rPr>
            <a:t>Si la </a:t>
          </a:r>
          <a:r>
            <a:rPr lang="es-CO" sz="1100" b="1" u="sng" baseline="0">
              <a:solidFill>
                <a:srgbClr val="FF0000"/>
              </a:solidFill>
            </a:rPr>
            <a:t>debiidad o amenaza </a:t>
          </a:r>
          <a:r>
            <a:rPr lang="es-CO" sz="1100" baseline="0">
              <a:solidFill>
                <a:schemeClr val="tx1"/>
              </a:solidFill>
            </a:rPr>
            <a:t>afecta la parte </a:t>
          </a:r>
          <a:r>
            <a:rPr lang="es-CO" sz="1100" baseline="0">
              <a:solidFill>
                <a:srgbClr val="FF0000"/>
              </a:solidFill>
            </a:rPr>
            <a:t>operativa</a:t>
          </a:r>
          <a:r>
            <a:rPr lang="es-CO" sz="1100" baseline="0">
              <a:solidFill>
                <a:schemeClr val="tx1"/>
              </a:solidFill>
            </a:rPr>
            <a:t> ( errores, demoras, etc)</a:t>
          </a:r>
          <a:r>
            <a:rPr lang="es-CO" sz="1100" baseline="0">
              <a:solidFill>
                <a:srgbClr val="FF0000"/>
              </a:solidFill>
            </a:rPr>
            <a:t> </a:t>
          </a:r>
          <a:r>
            <a:rPr lang="es-CO" sz="1100" b="1" u="sng" baseline="0">
              <a:solidFill>
                <a:schemeClr val="accent6">
                  <a:lumMod val="50000"/>
                </a:schemeClr>
              </a:solidFill>
            </a:rPr>
            <a:t>se llevan como causa  de los riesgos, en el mapa de riesgos respectivo.</a:t>
          </a:r>
        </a:p>
      </xdr:txBody>
    </xdr:sp>
    <xdr:clientData/>
  </xdr:oneCellAnchor>
  <xdr:oneCellAnchor>
    <xdr:from>
      <xdr:col>6</xdr:col>
      <xdr:colOff>375284</xdr:colOff>
      <xdr:row>3</xdr:row>
      <xdr:rowOff>200026</xdr:rowOff>
    </xdr:from>
    <xdr:ext cx="3920491" cy="3962400"/>
    <xdr:sp macro="" textlink="">
      <xdr:nvSpPr>
        <xdr:cNvPr id="10" name="CuadroTexto 9">
          <a:extLst>
            <a:ext uri="{FF2B5EF4-FFF2-40B4-BE49-F238E27FC236}">
              <a16:creationId xmlns:a16="http://schemas.microsoft.com/office/drawing/2014/main" id="{4C66C2E4-C041-4774-92A5-EA850B930FFD}"/>
            </a:ext>
          </a:extLst>
        </xdr:cNvPr>
        <xdr:cNvSpPr txBox="1"/>
      </xdr:nvSpPr>
      <xdr:spPr>
        <a:xfrm>
          <a:off x="9909809" y="962026"/>
          <a:ext cx="3920491" cy="396240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a:t>
          </a:r>
          <a:r>
            <a:rPr lang="es-CO" sz="1100" u="sng" baseline="0"/>
            <a:t>oportunidades y fortalezas</a:t>
          </a:r>
          <a:r>
            <a:rPr lang="es-CO" sz="1100" baseline="0"/>
            <a:t> se pueden gestionar  a traves de acciónes o proyectos  que se incluyen </a:t>
          </a:r>
          <a:r>
            <a:rPr lang="es-CO" sz="1100" b="1" u="sng" baseline="0"/>
            <a:t>en el plan de accion </a:t>
          </a:r>
          <a:r>
            <a:rPr lang="es-CO" sz="1100" baseline="0"/>
            <a:t>( mejoras), </a:t>
          </a:r>
          <a:r>
            <a:rPr lang="es-CO" sz="1100" b="1" u="sng" baseline="0"/>
            <a:t>si se considera que aportan valor </a:t>
          </a:r>
        </a:p>
        <a:p>
          <a:endParaRPr lang="es-CO" sz="1100" b="1" u="sng" baseline="0"/>
        </a:p>
        <a:p>
          <a:r>
            <a:rPr lang="es-CO" sz="1100" baseline="0">
              <a:solidFill>
                <a:srgbClr val="FF0000"/>
              </a:solidFill>
            </a:rPr>
            <a:t>Las debilidades y amenazas si  a</a:t>
          </a:r>
          <a:r>
            <a:rPr lang="es-CO" sz="1100" u="sng" baseline="0">
              <a:solidFill>
                <a:srgbClr val="FF0000"/>
              </a:solidFill>
            </a:rPr>
            <a:t>fectan los objetivos estrategicos y requieren recursos </a:t>
          </a:r>
          <a:r>
            <a:rPr lang="es-CO" sz="1100" baseline="0">
              <a:solidFill>
                <a:srgbClr val="FF0000"/>
              </a:solidFill>
            </a:rPr>
            <a:t>se documentan en </a:t>
          </a:r>
          <a:r>
            <a:rPr lang="es-CO" sz="1100" b="1" u="sng" baseline="0">
              <a:solidFill>
                <a:srgbClr val="FF0000"/>
              </a:solidFill>
            </a:rPr>
            <a:t>este plan de acción  .</a:t>
          </a:r>
        </a:p>
        <a:p>
          <a:endParaRPr lang="es-CO" sz="1100" baseline="0"/>
        </a:p>
        <a:p>
          <a:r>
            <a:rPr lang="es-CO" sz="1100" baseline="0">
              <a:solidFill>
                <a:schemeClr val="tx1"/>
              </a:solidFill>
            </a:rPr>
            <a:t>Si la </a:t>
          </a:r>
          <a:r>
            <a:rPr lang="es-CO" sz="1100" b="1" u="sng" baseline="0">
              <a:solidFill>
                <a:srgbClr val="FF0000"/>
              </a:solidFill>
            </a:rPr>
            <a:t>debiidad o amenaza </a:t>
          </a:r>
          <a:r>
            <a:rPr lang="es-CO" sz="1100" baseline="0">
              <a:solidFill>
                <a:schemeClr val="tx1"/>
              </a:solidFill>
            </a:rPr>
            <a:t>afecta la parte </a:t>
          </a:r>
          <a:r>
            <a:rPr lang="es-CO" sz="1100" baseline="0">
              <a:solidFill>
                <a:srgbClr val="FF0000"/>
              </a:solidFill>
            </a:rPr>
            <a:t>operativa</a:t>
          </a:r>
          <a:r>
            <a:rPr lang="es-CO" sz="1100" baseline="0">
              <a:solidFill>
                <a:schemeClr val="tx1"/>
              </a:solidFill>
            </a:rPr>
            <a:t> ( errores, demoras, etc)</a:t>
          </a:r>
          <a:r>
            <a:rPr lang="es-CO" sz="1100" baseline="0">
              <a:solidFill>
                <a:srgbClr val="FF0000"/>
              </a:solidFill>
            </a:rPr>
            <a:t> </a:t>
          </a:r>
          <a:r>
            <a:rPr lang="es-CO" sz="1100" b="1" u="sng" baseline="0">
              <a:solidFill>
                <a:schemeClr val="accent6">
                  <a:lumMod val="50000"/>
                </a:schemeClr>
              </a:solidFill>
            </a:rPr>
            <a:t>se llevan como causa  de los riesgos, en el mapa de riesgos respectivo.</a:t>
          </a:r>
        </a:p>
      </xdr:txBody>
    </xdr:sp>
    <xdr:clientData/>
  </xdr:oneCellAnchor>
  <xdr:oneCellAnchor>
    <xdr:from>
      <xdr:col>6</xdr:col>
      <xdr:colOff>375284</xdr:colOff>
      <xdr:row>3</xdr:row>
      <xdr:rowOff>200026</xdr:rowOff>
    </xdr:from>
    <xdr:ext cx="3920491" cy="3962400"/>
    <xdr:sp macro="" textlink="">
      <xdr:nvSpPr>
        <xdr:cNvPr id="11" name="CuadroTexto 10">
          <a:extLst>
            <a:ext uri="{FF2B5EF4-FFF2-40B4-BE49-F238E27FC236}">
              <a16:creationId xmlns:a16="http://schemas.microsoft.com/office/drawing/2014/main" id="{F015136A-5873-48B5-A684-4BD57071749B}"/>
            </a:ext>
          </a:extLst>
        </xdr:cNvPr>
        <xdr:cNvSpPr txBox="1"/>
      </xdr:nvSpPr>
      <xdr:spPr>
        <a:xfrm>
          <a:off x="12891134" y="962026"/>
          <a:ext cx="3920491" cy="396240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a:t>
          </a:r>
          <a:r>
            <a:rPr lang="es-CO" sz="1100" u="sng" baseline="0"/>
            <a:t>oportunidades y fortalezas</a:t>
          </a:r>
          <a:r>
            <a:rPr lang="es-CO" sz="1100" baseline="0"/>
            <a:t> se pueden gestionar  a traves de acciónes o proyectos  que se incluyen </a:t>
          </a:r>
          <a:r>
            <a:rPr lang="es-CO" sz="1100" b="1" u="sng" baseline="0"/>
            <a:t>en el plan de accion </a:t>
          </a:r>
          <a:r>
            <a:rPr lang="es-CO" sz="1100" baseline="0"/>
            <a:t>( mejoras), </a:t>
          </a:r>
          <a:r>
            <a:rPr lang="es-CO" sz="1100" b="1" u="sng" baseline="0"/>
            <a:t>si se considera que aportan valor </a:t>
          </a:r>
        </a:p>
        <a:p>
          <a:endParaRPr lang="es-CO" sz="1100" b="1" u="sng" baseline="0"/>
        </a:p>
        <a:p>
          <a:r>
            <a:rPr lang="es-CO" sz="1100" baseline="0">
              <a:solidFill>
                <a:srgbClr val="FF0000"/>
              </a:solidFill>
            </a:rPr>
            <a:t>Las debilidades y amenazas si  a</a:t>
          </a:r>
          <a:r>
            <a:rPr lang="es-CO" sz="1100" u="sng" baseline="0">
              <a:solidFill>
                <a:srgbClr val="FF0000"/>
              </a:solidFill>
            </a:rPr>
            <a:t>fectan los objetivos estrategicos y requieren recursos </a:t>
          </a:r>
          <a:r>
            <a:rPr lang="es-CO" sz="1100" baseline="0">
              <a:solidFill>
                <a:srgbClr val="FF0000"/>
              </a:solidFill>
            </a:rPr>
            <a:t>se documentan en </a:t>
          </a:r>
          <a:r>
            <a:rPr lang="es-CO" sz="1100" b="1" u="sng" baseline="0">
              <a:solidFill>
                <a:srgbClr val="FF0000"/>
              </a:solidFill>
            </a:rPr>
            <a:t>este plan de acción  .</a:t>
          </a:r>
        </a:p>
        <a:p>
          <a:endParaRPr lang="es-CO" sz="1100" baseline="0"/>
        </a:p>
        <a:p>
          <a:r>
            <a:rPr lang="es-CO" sz="1100" baseline="0">
              <a:solidFill>
                <a:schemeClr val="tx1"/>
              </a:solidFill>
            </a:rPr>
            <a:t>Si la </a:t>
          </a:r>
          <a:r>
            <a:rPr lang="es-CO" sz="1100" b="1" u="sng" baseline="0">
              <a:solidFill>
                <a:srgbClr val="FF0000"/>
              </a:solidFill>
            </a:rPr>
            <a:t>debiidad o amenaza </a:t>
          </a:r>
          <a:r>
            <a:rPr lang="es-CO" sz="1100" baseline="0">
              <a:solidFill>
                <a:schemeClr val="tx1"/>
              </a:solidFill>
            </a:rPr>
            <a:t>afecta la parte </a:t>
          </a:r>
          <a:r>
            <a:rPr lang="es-CO" sz="1100" baseline="0">
              <a:solidFill>
                <a:srgbClr val="FF0000"/>
              </a:solidFill>
            </a:rPr>
            <a:t>operativa</a:t>
          </a:r>
          <a:r>
            <a:rPr lang="es-CO" sz="1100" baseline="0">
              <a:solidFill>
                <a:schemeClr val="tx1"/>
              </a:solidFill>
            </a:rPr>
            <a:t> ( errores, demoras, etc)</a:t>
          </a:r>
          <a:r>
            <a:rPr lang="es-CO" sz="1100" baseline="0">
              <a:solidFill>
                <a:srgbClr val="FF0000"/>
              </a:solidFill>
            </a:rPr>
            <a:t> </a:t>
          </a:r>
          <a:r>
            <a:rPr lang="es-CO" sz="1100" b="1" u="sng" baseline="0">
              <a:solidFill>
                <a:schemeClr val="accent6">
                  <a:lumMod val="50000"/>
                </a:schemeClr>
              </a:solidFill>
            </a:rPr>
            <a:t>se llevan como causa  de los riesgos, en el mapa de riesgos respectivo.</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1266128</xdr:colOff>
      <xdr:row>3</xdr:row>
      <xdr:rowOff>0</xdr:rowOff>
    </xdr:to>
    <xdr:pic>
      <xdr:nvPicPr>
        <xdr:cNvPr id="2" name="Imagen 1">
          <a:extLst>
            <a:ext uri="{FF2B5EF4-FFF2-40B4-BE49-F238E27FC236}">
              <a16:creationId xmlns:a16="http://schemas.microsoft.com/office/drawing/2014/main" id="{7AF4E8B7-25BB-4C6F-801A-10714F59F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38293" cy="917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EE5B3E38-0035-4C9C-9872-38F71F0C4C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A08FF937-0FA9-49EC-9A42-22E8A78435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B65EF3E6-862F-4B15-B566-BA3D67C8F3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2405E8A5-411E-4884-88ED-7A13691BF0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dor\OneDrive\Documentos\Norma%20Icontec\Formato%20ARIESGOS%20EJEMPL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Rama%20Judicial\SRPA\CESPA\SIGCMA\9%20MATRIZ%20DE%20RIESGOS\2021\MATRIZ%20DE%20RIESGOS%202021%20GESTION%20ADMINISTRATIVA\Matriz%20de%20Riesgos%20Centro%20de%20Servicios%20SRPA%20Monter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row r="2">
          <cell r="I2"/>
          <cell r="J2" t="str">
            <v>Fuerte (siempre se ejecuta)</v>
          </cell>
          <cell r="K2" t="str">
            <v>Moderado (algunas veces)</v>
          </cell>
          <cell r="L2" t="str">
            <v>Débil (no se ejecuta)</v>
          </cell>
        </row>
        <row r="3">
          <cell r="I3" t="str">
            <v>Fuerte</v>
          </cell>
          <cell r="J3" t="str">
            <v>Fuerte</v>
          </cell>
          <cell r="K3" t="str">
            <v>Moderado</v>
          </cell>
          <cell r="L3" t="str">
            <v>Débil</v>
          </cell>
        </row>
        <row r="4">
          <cell r="I4" t="str">
            <v>Moderado</v>
          </cell>
          <cell r="J4" t="str">
            <v>Moderado</v>
          </cell>
          <cell r="K4" t="str">
            <v>Moderado</v>
          </cell>
          <cell r="L4" t="str">
            <v>Débil</v>
          </cell>
        </row>
        <row r="5">
          <cell r="I5" t="str">
            <v>Débil</v>
          </cell>
          <cell r="J5" t="str">
            <v>Débil</v>
          </cell>
          <cell r="K5" t="str">
            <v>Débil</v>
          </cell>
          <cell r="L5" t="str">
            <v>Débil</v>
          </cell>
        </row>
      </sheetData>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Instructivo"/>
      <sheetName val="Mapa Final"/>
      <sheetName val="Clasificación Riesgo"/>
      <sheetName val="Tabla probabilidad"/>
      <sheetName val="Tabla Impacto "/>
      <sheetName val="Hoja1"/>
      <sheetName val="LISTA"/>
      <sheetName val="Tabla Valoración de Controles"/>
      <sheetName val="Matriz de Calor"/>
      <sheetName val="Seguimiento 1 Trimestre"/>
      <sheetName val="Seguimiento 2 Trimestre"/>
      <sheetName val="Seguimiento 3 Trimestre"/>
      <sheetName val="Seguimiento 4 Trimestre"/>
    </sheetNames>
    <sheetDataSet>
      <sheetData sheetId="0" refreshError="1"/>
      <sheetData sheetId="1" refreshError="1"/>
      <sheetData sheetId="2" refreshError="1"/>
      <sheetData sheetId="3" refreshError="1"/>
      <sheetData sheetId="4" refreshError="1"/>
      <sheetData sheetId="5" refreshError="1"/>
      <sheetData sheetId="6">
        <row r="5">
          <cell r="B5" t="str">
            <v>Muy Baja</v>
          </cell>
          <cell r="D5">
            <v>0.2</v>
          </cell>
        </row>
        <row r="6">
          <cell r="B6" t="str">
            <v>Baja</v>
          </cell>
          <cell r="D6">
            <v>0.4</v>
          </cell>
        </row>
        <row r="7">
          <cell r="B7" t="str">
            <v>Media</v>
          </cell>
          <cell r="D7">
            <v>0.6</v>
          </cell>
        </row>
        <row r="8">
          <cell r="B8" t="str">
            <v>Alta</v>
          </cell>
          <cell r="D8">
            <v>0.8</v>
          </cell>
        </row>
        <row r="9">
          <cell r="B9" t="str">
            <v>Muy Alta</v>
          </cell>
          <cell r="D9">
            <v>1</v>
          </cell>
        </row>
      </sheetData>
      <sheetData sheetId="7" refreshError="1"/>
      <sheetData sheetId="8">
        <row r="4">
          <cell r="B4" t="str">
            <v>Muy BajaLeve</v>
          </cell>
          <cell r="C4" t="str">
            <v>Bajo</v>
          </cell>
          <cell r="Q4" t="str">
            <v>PreventivoAutomático</v>
          </cell>
          <cell r="R4">
            <v>0.5</v>
          </cell>
        </row>
        <row r="5">
          <cell r="B5" t="str">
            <v>Muy BajaMenor</v>
          </cell>
          <cell r="C5" t="str">
            <v>Bajo</v>
          </cell>
          <cell r="Q5" t="str">
            <v>PreventivoManual</v>
          </cell>
          <cell r="R5">
            <v>0.45</v>
          </cell>
        </row>
        <row r="6">
          <cell r="B6" t="str">
            <v>Muy BajaModerado</v>
          </cell>
          <cell r="C6" t="str">
            <v>Moderado</v>
          </cell>
          <cell r="Q6" t="str">
            <v>DetectivoAutomático</v>
          </cell>
          <cell r="R6">
            <v>0.4</v>
          </cell>
        </row>
        <row r="7">
          <cell r="B7" t="str">
            <v>Muy BajaMayor</v>
          </cell>
          <cell r="C7" t="str">
            <v xml:space="preserve">Alto </v>
          </cell>
          <cell r="Q7" t="str">
            <v>DetectivoManual</v>
          </cell>
          <cell r="R7">
            <v>0.35</v>
          </cell>
        </row>
        <row r="8">
          <cell r="B8" t="str">
            <v>Muy BajaCatastrófico</v>
          </cell>
          <cell r="C8" t="str">
            <v>Extremo</v>
          </cell>
          <cell r="Q8" t="str">
            <v>CorrectivoAutomático</v>
          </cell>
          <cell r="R8">
            <v>0.35</v>
          </cell>
        </row>
        <row r="9">
          <cell r="B9" t="str">
            <v>BajaLeve</v>
          </cell>
          <cell r="C9" t="str">
            <v>Bajo</v>
          </cell>
          <cell r="Q9" t="str">
            <v>CorrectivoManual</v>
          </cell>
          <cell r="R9">
            <v>0.3</v>
          </cell>
        </row>
        <row r="10">
          <cell r="B10" t="str">
            <v>BajaMenor</v>
          </cell>
          <cell r="C10" t="str">
            <v>Moderado</v>
          </cell>
        </row>
        <row r="11">
          <cell r="B11" t="str">
            <v>BajaModerado</v>
          </cell>
          <cell r="C11" t="str">
            <v>Moderado</v>
          </cell>
        </row>
        <row r="12">
          <cell r="B12" t="str">
            <v>BajaMayor</v>
          </cell>
          <cell r="C12" t="str">
            <v xml:space="preserve">Alto </v>
          </cell>
        </row>
        <row r="13">
          <cell r="B13" t="str">
            <v>BajaCatastrófico</v>
          </cell>
          <cell r="C13" t="str">
            <v>Extremo</v>
          </cell>
        </row>
        <row r="14">
          <cell r="B14" t="str">
            <v>MediaLeve</v>
          </cell>
          <cell r="C14" t="str">
            <v>Moderado</v>
          </cell>
        </row>
        <row r="15">
          <cell r="B15" t="str">
            <v>MediaMenor</v>
          </cell>
          <cell r="C15" t="str">
            <v>Moderado</v>
          </cell>
        </row>
        <row r="16">
          <cell r="B16" t="str">
            <v>MediaModerado</v>
          </cell>
          <cell r="C16" t="str">
            <v>Moderado</v>
          </cell>
        </row>
        <row r="17">
          <cell r="B17" t="str">
            <v>MediaMayor</v>
          </cell>
          <cell r="C17" t="str">
            <v xml:space="preserve">Alto </v>
          </cell>
        </row>
        <row r="18">
          <cell r="B18" t="str">
            <v>MediaCatastrófico</v>
          </cell>
          <cell r="C18" t="str">
            <v>Extremo</v>
          </cell>
        </row>
        <row r="19">
          <cell r="B19" t="str">
            <v>AltaLeve</v>
          </cell>
          <cell r="C19" t="str">
            <v>Moderado</v>
          </cell>
        </row>
        <row r="20">
          <cell r="B20" t="str">
            <v>AltaMenor</v>
          </cell>
          <cell r="C20" t="str">
            <v>Moderado</v>
          </cell>
        </row>
        <row r="21">
          <cell r="B21" t="str">
            <v>AltaModerado</v>
          </cell>
          <cell r="C21" t="str">
            <v xml:space="preserve">Alto </v>
          </cell>
        </row>
        <row r="22">
          <cell r="B22" t="str">
            <v>AltaMayor</v>
          </cell>
          <cell r="C22" t="str">
            <v xml:space="preserve">Alto </v>
          </cell>
        </row>
        <row r="23">
          <cell r="B23" t="str">
            <v>AltaCatastrófico</v>
          </cell>
          <cell r="C23" t="str">
            <v>Extremo</v>
          </cell>
        </row>
        <row r="24">
          <cell r="B24" t="str">
            <v>Muy AltaLeve</v>
          </cell>
          <cell r="C24" t="str">
            <v xml:space="preserve">Alto </v>
          </cell>
        </row>
        <row r="25">
          <cell r="B25" t="str">
            <v>Muy AltaMenor</v>
          </cell>
          <cell r="C25" t="str">
            <v xml:space="preserve">Alto </v>
          </cell>
        </row>
        <row r="26">
          <cell r="B26" t="str">
            <v>Muy AltaModerado</v>
          </cell>
          <cell r="C26" t="str">
            <v xml:space="preserve">Alto </v>
          </cell>
        </row>
        <row r="27">
          <cell r="B27" t="str">
            <v>Muy AltaMayor</v>
          </cell>
          <cell r="C27" t="str">
            <v xml:space="preserve">Alto </v>
          </cell>
        </row>
        <row r="28">
          <cell r="B28" t="str">
            <v>Muy AltaCatastrófico</v>
          </cell>
          <cell r="C28" t="str">
            <v>Extremo</v>
          </cell>
        </row>
      </sheetData>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Usuario\Desktop\Nueva%20Metodologia%20Riesgos\Caja%20de%20Herramientas%20Guia%20DAPF\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37:E249"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5">
    <format dxfId="8">
      <pivotArea field="1" type="button" dataOnly="0" labelOnly="1" outline="0" axis="axisRow" fieldPosition="1"/>
    </format>
    <format dxfId="7">
      <pivotArea dataOnly="0" labelOnly="1" outline="0" fieldPosition="0">
        <references count="1">
          <reference field="0" count="1">
            <x v="0"/>
          </reference>
        </references>
      </pivotArea>
    </format>
    <format dxfId="6">
      <pivotArea dataOnly="0" labelOnly="1" outline="0" fieldPosition="0">
        <references count="1">
          <reference field="0" count="1">
            <x v="1"/>
          </reference>
        </references>
      </pivotArea>
    </format>
    <format dxfId="5">
      <pivotArea dataOnly="0" labelOnly="1" outline="0" fieldPosition="0">
        <references count="2">
          <reference field="0" count="1" selected="0">
            <x v="0"/>
          </reference>
          <reference field="1" count="5">
            <x v="0"/>
            <x v="6"/>
            <x v="7"/>
            <x v="8"/>
            <x v="9"/>
          </reference>
        </references>
      </pivotArea>
    </format>
    <format dxfId="4">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13" displayName="Tabla13" ref="B237:C247" totalsRowShown="0" headerRowDxfId="3" dataDxfId="2">
  <autoFilter ref="B237:C247" xr:uid="{00000000-0009-0000-0100-000002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9.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249977111117893"/>
  </sheetPr>
  <dimension ref="A1:I18"/>
  <sheetViews>
    <sheetView showGridLines="0" topLeftCell="A10" workbookViewId="0">
      <selection activeCell="C11" sqref="C11:I11"/>
    </sheetView>
  </sheetViews>
  <sheetFormatPr baseColWidth="10" defaultColWidth="11.42578125" defaultRowHeight="15" x14ac:dyDescent="0.25"/>
  <cols>
    <col min="1" max="1" width="28.140625" customWidth="1"/>
    <col min="2" max="2" width="18" customWidth="1"/>
    <col min="3" max="3" width="14.140625" style="86" customWidth="1"/>
    <col min="4" max="8" width="12.42578125" customWidth="1"/>
  </cols>
  <sheetData>
    <row r="1" spans="1:9" ht="42" customHeight="1" x14ac:dyDescent="0.35">
      <c r="A1" s="261" t="s">
        <v>186</v>
      </c>
      <c r="B1" s="261"/>
      <c r="C1" s="261"/>
      <c r="D1" s="261"/>
      <c r="E1" s="261"/>
      <c r="F1" s="261"/>
    </row>
    <row r="5" spans="1:9" x14ac:dyDescent="0.25">
      <c r="D5" s="95"/>
      <c r="E5" s="95"/>
      <c r="F5" s="95"/>
      <c r="G5" s="95"/>
      <c r="H5" s="95"/>
    </row>
    <row r="6" spans="1:9" x14ac:dyDescent="0.25">
      <c r="D6" s="95"/>
      <c r="E6" s="95"/>
      <c r="F6" s="95"/>
      <c r="G6" s="95"/>
      <c r="H6" s="95"/>
    </row>
    <row r="7" spans="1:9" ht="33.75" x14ac:dyDescent="0.5">
      <c r="A7" s="262" t="s">
        <v>236</v>
      </c>
      <c r="B7" s="262"/>
      <c r="C7" s="262"/>
      <c r="D7" s="262"/>
      <c r="E7" s="262"/>
      <c r="F7" s="262"/>
      <c r="G7" s="262"/>
      <c r="H7" s="262"/>
      <c r="I7" s="262"/>
    </row>
    <row r="9" spans="1:9" s="87" customFormat="1" ht="81.75" customHeight="1" x14ac:dyDescent="0.2">
      <c r="A9" s="88" t="s">
        <v>237</v>
      </c>
      <c r="B9" s="263" t="s">
        <v>185</v>
      </c>
      <c r="C9" s="263"/>
      <c r="D9" s="263"/>
      <c r="E9" s="263"/>
      <c r="F9" s="263"/>
      <c r="G9" s="263"/>
      <c r="H9" s="263"/>
      <c r="I9" s="263"/>
    </row>
    <row r="10" spans="1:9" s="87" customFormat="1" ht="16.7" customHeight="1" x14ac:dyDescent="0.2">
      <c r="A10" s="93"/>
      <c r="B10" s="94"/>
      <c r="C10" s="94"/>
      <c r="D10" s="93"/>
      <c r="E10" s="92"/>
    </row>
    <row r="11" spans="1:9" s="87" customFormat="1" ht="84" customHeight="1" x14ac:dyDescent="0.2">
      <c r="A11" s="88" t="s">
        <v>184</v>
      </c>
      <c r="B11" s="89" t="s">
        <v>183</v>
      </c>
      <c r="C11" s="260" t="s">
        <v>626</v>
      </c>
      <c r="D11" s="260"/>
      <c r="E11" s="260"/>
      <c r="F11" s="260"/>
      <c r="G11" s="260"/>
      <c r="H11" s="260"/>
      <c r="I11" s="260"/>
    </row>
    <row r="12" spans="1:9" ht="32.25" customHeight="1" x14ac:dyDescent="0.25">
      <c r="A12" s="91"/>
    </row>
    <row r="13" spans="1:9" ht="32.25" customHeight="1" x14ac:dyDescent="0.25">
      <c r="A13" s="90" t="s">
        <v>185</v>
      </c>
      <c r="B13" s="260"/>
      <c r="C13" s="260"/>
      <c r="D13" s="260"/>
      <c r="E13" s="260"/>
      <c r="F13" s="260"/>
      <c r="G13" s="260"/>
      <c r="H13" s="260"/>
      <c r="I13" s="260"/>
    </row>
    <row r="14" spans="1:9" s="87" customFormat="1" ht="69" customHeight="1" x14ac:dyDescent="0.2">
      <c r="A14" s="90" t="s">
        <v>182</v>
      </c>
      <c r="B14" s="260"/>
      <c r="C14" s="260"/>
      <c r="D14" s="260"/>
      <c r="E14" s="260"/>
      <c r="F14" s="260"/>
      <c r="G14" s="260"/>
      <c r="H14" s="260"/>
      <c r="I14" s="260"/>
    </row>
    <row r="15" spans="1:9" s="87" customFormat="1" ht="54" customHeight="1" x14ac:dyDescent="0.2">
      <c r="A15" s="90" t="s">
        <v>181</v>
      </c>
      <c r="B15" s="260"/>
      <c r="C15" s="260"/>
      <c r="D15" s="260"/>
      <c r="E15" s="260"/>
      <c r="F15" s="260"/>
      <c r="G15" s="260"/>
      <c r="H15" s="260"/>
      <c r="I15" s="260"/>
    </row>
    <row r="16" spans="1:9" s="87" customFormat="1" ht="54" customHeight="1" x14ac:dyDescent="0.2">
      <c r="A16" s="88" t="s">
        <v>180</v>
      </c>
      <c r="B16" s="260" t="s">
        <v>179</v>
      </c>
      <c r="C16" s="260"/>
      <c r="D16" s="260"/>
      <c r="E16" s="260"/>
      <c r="F16" s="260"/>
      <c r="G16" s="260"/>
      <c r="H16" s="260"/>
      <c r="I16" s="260"/>
    </row>
    <row r="18" spans="1:9" s="87" customFormat="1" ht="54.75" customHeight="1" x14ac:dyDescent="0.2">
      <c r="A18" s="88" t="s">
        <v>178</v>
      </c>
      <c r="B18" s="259" t="s">
        <v>516</v>
      </c>
      <c r="C18" s="259"/>
      <c r="D18" s="259"/>
      <c r="E18" s="259"/>
      <c r="F18" s="259"/>
      <c r="G18" s="259"/>
      <c r="H18" s="259"/>
      <c r="I18" s="259"/>
    </row>
  </sheetData>
  <mergeCells count="9">
    <mergeCell ref="B18:I18"/>
    <mergeCell ref="B13:I13"/>
    <mergeCell ref="B15:I15"/>
    <mergeCell ref="B16:I16"/>
    <mergeCell ref="A1:F1"/>
    <mergeCell ref="A7:I7"/>
    <mergeCell ref="B9:I9"/>
    <mergeCell ref="C11:I11"/>
    <mergeCell ref="B14:I14"/>
  </mergeCells>
  <dataValidations count="2">
    <dataValidation allowBlank="1" showInputMessage="1" showErrorMessage="1" prompt="Proponer y escribir en una frase la estrategia para gestionar la debilidad, la oportunidad, la amenaza o la fortaleza.Usar verbo de acción en infinitivo._x000a_" sqref="G1" xr:uid="{00000000-0002-0000-0000-000000000000}"/>
    <dataValidation type="list" allowBlank="1" showInputMessage="1" showErrorMessage="1" sqref="B11" xr:uid="{00000000-0002-0000-0000-000001000000}">
      <formula1>"Estrategicos, Misionales, Apoyo, Evaluacion y Mejora"</formula1>
    </dataValidation>
  </dataValidation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39997558519241921"/>
  </sheetPr>
  <dimension ref="A1:JS64"/>
  <sheetViews>
    <sheetView zoomScale="71" zoomScaleNormal="71" workbookViewId="0">
      <selection activeCell="B10" sqref="B10:B14"/>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206" customWidth="1"/>
    <col min="6" max="6" width="40.140625" customWidth="1"/>
    <col min="7" max="7" width="20.42578125" customWidth="1"/>
    <col min="8" max="8" width="10.42578125" style="207" customWidth="1"/>
    <col min="9" max="9" width="11.42578125" style="207" customWidth="1"/>
    <col min="10" max="10" width="10.140625" style="208" customWidth="1"/>
    <col min="11" max="11" width="11.42578125" style="207" customWidth="1"/>
    <col min="12" max="12" width="10.85546875" style="207" customWidth="1"/>
    <col min="13" max="13" width="18.28515625" style="207" bestFit="1" customWidth="1"/>
    <col min="14" max="14" width="18.28515625" bestFit="1" customWidth="1"/>
    <col min="15" max="15" width="32.85546875" customWidth="1"/>
    <col min="16" max="16" width="16.5703125" customWidth="1"/>
    <col min="17" max="18" width="14.28515625" customWidth="1"/>
    <col min="19" max="19" width="17.85546875" customWidth="1"/>
    <col min="20" max="20" width="15.140625" customWidth="1"/>
    <col min="21" max="21" width="16.140625" customWidth="1"/>
    <col min="22" max="177" width="11.42578125" style="7"/>
  </cols>
  <sheetData>
    <row r="1" spans="1:279" s="190" customFormat="1" ht="16.5" customHeight="1" x14ac:dyDescent="0.3">
      <c r="A1" s="325"/>
      <c r="B1" s="326"/>
      <c r="C1" s="326"/>
      <c r="D1" s="399" t="s">
        <v>450</v>
      </c>
      <c r="E1" s="399"/>
      <c r="F1" s="399"/>
      <c r="G1" s="399"/>
      <c r="H1" s="399"/>
      <c r="I1" s="399"/>
      <c r="J1" s="399"/>
      <c r="K1" s="399"/>
      <c r="L1" s="399"/>
      <c r="M1" s="399"/>
      <c r="N1" s="399"/>
      <c r="O1" s="399"/>
      <c r="P1" s="399"/>
      <c r="Q1" s="400"/>
      <c r="R1" s="211"/>
      <c r="S1" s="317" t="s">
        <v>67</v>
      </c>
      <c r="T1" s="317"/>
      <c r="U1" s="317"/>
      <c r="V1" s="189"/>
      <c r="W1" s="189"/>
      <c r="X1" s="189"/>
      <c r="Y1" s="189"/>
      <c r="Z1" s="189"/>
      <c r="AA1" s="189"/>
      <c r="AB1" s="189"/>
      <c r="AC1" s="189"/>
      <c r="AD1" s="189"/>
      <c r="AE1" s="189"/>
      <c r="AF1" s="189"/>
      <c r="AG1" s="189"/>
      <c r="AH1" s="189"/>
      <c r="AI1" s="189"/>
      <c r="AJ1" s="189"/>
      <c r="AK1" s="189"/>
      <c r="AL1" s="189"/>
      <c r="AM1" s="189"/>
      <c r="AN1" s="189"/>
      <c r="AO1" s="189"/>
      <c r="AP1" s="189"/>
      <c r="AQ1" s="189"/>
      <c r="AR1" s="189"/>
      <c r="AS1" s="189"/>
      <c r="AT1" s="189"/>
      <c r="AU1" s="189"/>
      <c r="AV1" s="189"/>
      <c r="AW1" s="189"/>
      <c r="AX1" s="189"/>
      <c r="AY1" s="189"/>
      <c r="AZ1" s="189"/>
      <c r="BA1" s="189"/>
      <c r="BB1" s="189"/>
      <c r="BC1" s="189"/>
      <c r="BD1" s="189"/>
      <c r="BE1" s="189"/>
      <c r="BF1" s="189"/>
      <c r="BG1" s="189"/>
      <c r="BH1" s="189"/>
      <c r="BI1" s="189"/>
      <c r="BJ1" s="189"/>
      <c r="BK1" s="189"/>
      <c r="BL1" s="189"/>
      <c r="BM1" s="189"/>
      <c r="BN1" s="189"/>
      <c r="BO1" s="189"/>
      <c r="BP1" s="189"/>
      <c r="BQ1" s="189"/>
      <c r="BR1" s="189"/>
      <c r="BS1" s="189"/>
      <c r="BT1" s="189"/>
      <c r="BU1" s="189"/>
      <c r="BV1" s="189"/>
      <c r="BW1" s="189"/>
      <c r="BX1" s="189"/>
      <c r="BY1" s="189"/>
      <c r="BZ1" s="189"/>
      <c r="CA1" s="189"/>
      <c r="CB1" s="189"/>
      <c r="CC1" s="189"/>
      <c r="CD1" s="189"/>
      <c r="CE1" s="189"/>
      <c r="CF1" s="189"/>
      <c r="CG1" s="189"/>
      <c r="CH1" s="189"/>
      <c r="CI1" s="189"/>
      <c r="CJ1" s="189"/>
      <c r="CK1" s="189"/>
      <c r="CL1" s="189"/>
      <c r="CM1" s="189"/>
      <c r="CN1" s="189"/>
      <c r="CO1" s="189"/>
      <c r="CP1" s="189"/>
      <c r="CQ1" s="189"/>
      <c r="CR1" s="189"/>
      <c r="CS1" s="189"/>
      <c r="CT1" s="189"/>
      <c r="CU1" s="189"/>
      <c r="CV1" s="189"/>
      <c r="CW1" s="189"/>
      <c r="CX1" s="189"/>
      <c r="CY1" s="189"/>
      <c r="CZ1" s="189"/>
      <c r="DA1" s="189"/>
      <c r="DB1" s="189"/>
      <c r="DC1" s="189"/>
      <c r="DD1" s="189"/>
      <c r="DE1" s="189"/>
      <c r="DF1" s="189"/>
      <c r="DG1" s="189"/>
      <c r="DH1" s="189"/>
      <c r="DI1" s="189"/>
      <c r="DJ1" s="189"/>
      <c r="DK1" s="189"/>
      <c r="DL1" s="189"/>
      <c r="DM1" s="189"/>
      <c r="DN1" s="189"/>
      <c r="DO1" s="189"/>
      <c r="DP1" s="189"/>
      <c r="DQ1" s="189"/>
      <c r="DR1" s="189"/>
      <c r="DS1" s="189"/>
      <c r="DT1" s="189"/>
      <c r="DU1" s="189"/>
      <c r="DV1" s="189"/>
      <c r="DW1" s="189"/>
      <c r="DX1" s="189"/>
      <c r="DY1" s="189"/>
      <c r="DZ1" s="189"/>
      <c r="EA1" s="189"/>
      <c r="EB1" s="189"/>
      <c r="EC1" s="189"/>
      <c r="ED1" s="189"/>
      <c r="EE1" s="189"/>
      <c r="EF1" s="189"/>
      <c r="EG1" s="189"/>
      <c r="EH1" s="189"/>
      <c r="EI1" s="189"/>
      <c r="EJ1" s="189"/>
      <c r="EK1" s="189"/>
      <c r="EL1" s="189"/>
      <c r="EM1" s="189"/>
      <c r="EN1" s="189"/>
      <c r="EO1" s="189"/>
      <c r="EP1" s="189"/>
      <c r="EQ1" s="189"/>
      <c r="ER1" s="189"/>
      <c r="ES1" s="189"/>
      <c r="ET1" s="189"/>
      <c r="EU1" s="189"/>
      <c r="EV1" s="189"/>
      <c r="EW1" s="189"/>
      <c r="EX1" s="189"/>
      <c r="EY1" s="189"/>
      <c r="EZ1" s="189"/>
      <c r="FA1" s="189"/>
      <c r="FB1" s="189"/>
      <c r="FC1" s="189"/>
      <c r="FD1" s="189"/>
      <c r="FE1" s="189"/>
      <c r="FF1" s="189"/>
      <c r="FG1" s="189"/>
      <c r="FH1" s="189"/>
      <c r="FI1" s="189"/>
      <c r="FJ1" s="189"/>
      <c r="FK1" s="189"/>
      <c r="FL1" s="189"/>
      <c r="FM1" s="189"/>
      <c r="FN1" s="189"/>
      <c r="FO1" s="189"/>
      <c r="FP1" s="189"/>
      <c r="FQ1" s="189"/>
      <c r="FR1" s="189"/>
      <c r="FS1" s="189"/>
      <c r="FT1" s="189"/>
      <c r="FU1" s="189"/>
      <c r="FV1" s="189"/>
      <c r="FW1" s="189"/>
      <c r="FX1" s="189"/>
      <c r="FY1" s="189"/>
      <c r="FZ1" s="189"/>
      <c r="GA1" s="189"/>
      <c r="GB1" s="189"/>
      <c r="GC1" s="189"/>
      <c r="GD1" s="189"/>
      <c r="GE1" s="189"/>
      <c r="GF1" s="189"/>
      <c r="GG1" s="189"/>
      <c r="GH1" s="189"/>
      <c r="GI1" s="189"/>
      <c r="GJ1" s="189"/>
      <c r="GK1" s="189"/>
      <c r="GL1" s="189"/>
      <c r="GM1" s="189"/>
      <c r="GN1" s="189"/>
      <c r="GO1" s="189"/>
      <c r="GP1" s="189"/>
      <c r="GQ1" s="189"/>
      <c r="GR1" s="189"/>
      <c r="GS1" s="189"/>
      <c r="GT1" s="189"/>
      <c r="GU1" s="189"/>
      <c r="GV1" s="189"/>
      <c r="GW1" s="189"/>
      <c r="GX1" s="189"/>
      <c r="GY1" s="189"/>
      <c r="GZ1" s="189"/>
      <c r="HA1" s="189"/>
      <c r="HB1" s="189"/>
      <c r="HC1" s="189"/>
      <c r="HD1" s="189"/>
      <c r="HE1" s="189"/>
      <c r="HF1" s="189"/>
      <c r="HG1" s="189"/>
      <c r="HH1" s="189"/>
      <c r="HI1" s="189"/>
      <c r="HJ1" s="189"/>
      <c r="HK1" s="189"/>
      <c r="HL1" s="189"/>
      <c r="HM1" s="189"/>
      <c r="HN1" s="189"/>
      <c r="HO1" s="189"/>
      <c r="HP1" s="189"/>
      <c r="HQ1" s="189"/>
      <c r="HR1" s="189"/>
      <c r="HS1" s="189"/>
      <c r="HT1" s="189"/>
      <c r="HU1" s="189"/>
      <c r="HV1" s="189"/>
      <c r="HW1" s="189"/>
      <c r="HX1" s="189"/>
      <c r="HY1" s="189"/>
      <c r="HZ1" s="189"/>
      <c r="IA1" s="189"/>
      <c r="IB1" s="189"/>
      <c r="IC1" s="189"/>
      <c r="ID1" s="189"/>
      <c r="IE1" s="189"/>
      <c r="IF1" s="189"/>
      <c r="IG1" s="189"/>
      <c r="IH1" s="189"/>
      <c r="II1" s="189"/>
      <c r="IJ1" s="189"/>
      <c r="IK1" s="189"/>
      <c r="IL1" s="189"/>
      <c r="IM1" s="189"/>
      <c r="IN1" s="189"/>
      <c r="IO1" s="189"/>
      <c r="IP1" s="189"/>
      <c r="IQ1" s="189"/>
      <c r="IR1" s="189"/>
      <c r="IS1" s="189"/>
      <c r="IT1" s="189"/>
      <c r="IU1" s="189"/>
      <c r="IV1" s="189"/>
      <c r="IW1" s="189"/>
      <c r="IX1" s="189"/>
      <c r="IY1" s="189"/>
      <c r="IZ1" s="189"/>
      <c r="JA1" s="189"/>
      <c r="JB1" s="189"/>
      <c r="JC1" s="189"/>
      <c r="JD1" s="189"/>
      <c r="JE1" s="189"/>
      <c r="JF1" s="189"/>
      <c r="JG1" s="189"/>
      <c r="JH1" s="189"/>
      <c r="JI1" s="189"/>
      <c r="JJ1" s="189"/>
      <c r="JK1" s="189"/>
      <c r="JL1" s="189"/>
      <c r="JM1" s="189"/>
      <c r="JN1" s="189"/>
      <c r="JO1" s="189"/>
      <c r="JP1" s="189"/>
      <c r="JQ1" s="189"/>
      <c r="JR1" s="189"/>
      <c r="JS1" s="189"/>
    </row>
    <row r="2" spans="1:279" s="190" customFormat="1" ht="39.75" customHeight="1" x14ac:dyDescent="0.3">
      <c r="A2" s="327"/>
      <c r="B2" s="328"/>
      <c r="C2" s="328"/>
      <c r="D2" s="401"/>
      <c r="E2" s="401"/>
      <c r="F2" s="401"/>
      <c r="G2" s="401"/>
      <c r="H2" s="401"/>
      <c r="I2" s="401"/>
      <c r="J2" s="401"/>
      <c r="K2" s="401"/>
      <c r="L2" s="401"/>
      <c r="M2" s="401"/>
      <c r="N2" s="401"/>
      <c r="O2" s="401"/>
      <c r="P2" s="401"/>
      <c r="Q2" s="402"/>
      <c r="R2" s="211"/>
      <c r="S2" s="317"/>
      <c r="T2" s="317"/>
      <c r="U2" s="317"/>
      <c r="V2" s="189"/>
      <c r="W2" s="189"/>
      <c r="X2" s="189"/>
      <c r="Y2" s="189"/>
      <c r="Z2" s="189"/>
      <c r="AA2" s="189"/>
      <c r="AB2" s="189"/>
      <c r="AC2" s="189"/>
      <c r="AD2" s="189"/>
      <c r="AE2" s="189"/>
      <c r="AF2" s="189"/>
      <c r="AG2" s="189"/>
      <c r="AH2" s="189"/>
      <c r="AI2" s="189"/>
      <c r="AJ2" s="189"/>
      <c r="AK2" s="189"/>
      <c r="AL2" s="189"/>
      <c r="AM2" s="189"/>
      <c r="AN2" s="189"/>
      <c r="AO2" s="189"/>
      <c r="AP2" s="189"/>
      <c r="AQ2" s="189"/>
      <c r="AR2" s="189"/>
      <c r="AS2" s="189"/>
      <c r="AT2" s="189"/>
      <c r="AU2" s="189"/>
      <c r="AV2" s="189"/>
      <c r="AW2" s="189"/>
      <c r="AX2" s="189"/>
      <c r="AY2" s="189"/>
      <c r="AZ2" s="189"/>
      <c r="BA2" s="189"/>
      <c r="BB2" s="189"/>
      <c r="BC2" s="189"/>
      <c r="BD2" s="189"/>
      <c r="BE2" s="189"/>
      <c r="BF2" s="189"/>
      <c r="BG2" s="189"/>
      <c r="BH2" s="189"/>
      <c r="BI2" s="189"/>
      <c r="BJ2" s="189"/>
      <c r="BK2" s="189"/>
      <c r="BL2" s="189"/>
      <c r="BM2" s="189"/>
      <c r="BN2" s="189"/>
      <c r="BO2" s="189"/>
      <c r="BP2" s="189"/>
      <c r="BQ2" s="189"/>
      <c r="BR2" s="189"/>
      <c r="BS2" s="189"/>
      <c r="BT2" s="189"/>
      <c r="BU2" s="189"/>
      <c r="BV2" s="189"/>
      <c r="BW2" s="189"/>
      <c r="BX2" s="189"/>
      <c r="BY2" s="189"/>
      <c r="BZ2" s="189"/>
      <c r="CA2" s="189"/>
      <c r="CB2" s="189"/>
      <c r="CC2" s="189"/>
      <c r="CD2" s="189"/>
      <c r="CE2" s="189"/>
      <c r="CF2" s="189"/>
      <c r="CG2" s="189"/>
      <c r="CH2" s="189"/>
      <c r="CI2" s="189"/>
      <c r="CJ2" s="189"/>
      <c r="CK2" s="189"/>
      <c r="CL2" s="189"/>
      <c r="CM2" s="189"/>
      <c r="CN2" s="189"/>
      <c r="CO2" s="189"/>
      <c r="CP2" s="189"/>
      <c r="CQ2" s="189"/>
      <c r="CR2" s="189"/>
      <c r="CS2" s="189"/>
      <c r="CT2" s="189"/>
      <c r="CU2" s="189"/>
      <c r="CV2" s="189"/>
      <c r="CW2" s="189"/>
      <c r="CX2" s="189"/>
      <c r="CY2" s="189"/>
      <c r="CZ2" s="189"/>
      <c r="DA2" s="189"/>
      <c r="DB2" s="189"/>
      <c r="DC2" s="189"/>
      <c r="DD2" s="189"/>
      <c r="DE2" s="189"/>
      <c r="DF2" s="189"/>
      <c r="DG2" s="189"/>
      <c r="DH2" s="189"/>
      <c r="DI2" s="189"/>
      <c r="DJ2" s="189"/>
      <c r="DK2" s="189"/>
      <c r="DL2" s="189"/>
      <c r="DM2" s="189"/>
      <c r="DN2" s="189"/>
      <c r="DO2" s="189"/>
      <c r="DP2" s="189"/>
      <c r="DQ2" s="189"/>
      <c r="DR2" s="189"/>
      <c r="DS2" s="189"/>
      <c r="DT2" s="189"/>
      <c r="DU2" s="189"/>
      <c r="DV2" s="189"/>
      <c r="DW2" s="189"/>
      <c r="DX2" s="189"/>
      <c r="DY2" s="189"/>
      <c r="DZ2" s="189"/>
      <c r="EA2" s="189"/>
      <c r="EB2" s="189"/>
      <c r="EC2" s="189"/>
      <c r="ED2" s="189"/>
      <c r="EE2" s="189"/>
      <c r="EF2" s="189"/>
      <c r="EG2" s="189"/>
      <c r="EH2" s="189"/>
      <c r="EI2" s="189"/>
      <c r="EJ2" s="189"/>
      <c r="EK2" s="189"/>
      <c r="EL2" s="189"/>
      <c r="EM2" s="189"/>
      <c r="EN2" s="189"/>
      <c r="EO2" s="189"/>
      <c r="EP2" s="189"/>
      <c r="EQ2" s="189"/>
      <c r="ER2" s="189"/>
      <c r="ES2" s="189"/>
      <c r="ET2" s="189"/>
      <c r="EU2" s="189"/>
      <c r="EV2" s="189"/>
      <c r="EW2" s="189"/>
      <c r="EX2" s="189"/>
      <c r="EY2" s="189"/>
      <c r="EZ2" s="189"/>
      <c r="FA2" s="189"/>
      <c r="FB2" s="189"/>
      <c r="FC2" s="189"/>
      <c r="FD2" s="189"/>
      <c r="FE2" s="189"/>
      <c r="FF2" s="189"/>
      <c r="FG2" s="189"/>
      <c r="FH2" s="189"/>
      <c r="FI2" s="189"/>
      <c r="FJ2" s="189"/>
      <c r="FK2" s="189"/>
      <c r="FL2" s="189"/>
      <c r="FM2" s="189"/>
      <c r="FN2" s="189"/>
      <c r="FO2" s="189"/>
      <c r="FP2" s="189"/>
      <c r="FQ2" s="189"/>
      <c r="FR2" s="189"/>
      <c r="FS2" s="189"/>
      <c r="FT2" s="189"/>
      <c r="FU2" s="189"/>
      <c r="FV2" s="189"/>
      <c r="FW2" s="189"/>
      <c r="FX2" s="189"/>
      <c r="FY2" s="189"/>
      <c r="FZ2" s="189"/>
      <c r="GA2" s="189"/>
      <c r="GB2" s="189"/>
      <c r="GC2" s="189"/>
      <c r="GD2" s="189"/>
      <c r="GE2" s="189"/>
      <c r="GF2" s="189"/>
      <c r="GG2" s="189"/>
      <c r="GH2" s="189"/>
      <c r="GI2" s="189"/>
      <c r="GJ2" s="189"/>
      <c r="GK2" s="189"/>
      <c r="GL2" s="189"/>
      <c r="GM2" s="189"/>
      <c r="GN2" s="189"/>
      <c r="GO2" s="189"/>
      <c r="GP2" s="189"/>
      <c r="GQ2" s="189"/>
      <c r="GR2" s="189"/>
      <c r="GS2" s="189"/>
      <c r="GT2" s="189"/>
      <c r="GU2" s="189"/>
      <c r="GV2" s="189"/>
      <c r="GW2" s="189"/>
      <c r="GX2" s="189"/>
      <c r="GY2" s="189"/>
      <c r="GZ2" s="189"/>
      <c r="HA2" s="189"/>
      <c r="HB2" s="189"/>
      <c r="HC2" s="189"/>
      <c r="HD2" s="189"/>
      <c r="HE2" s="189"/>
      <c r="HF2" s="189"/>
      <c r="HG2" s="189"/>
      <c r="HH2" s="189"/>
      <c r="HI2" s="189"/>
      <c r="HJ2" s="189"/>
      <c r="HK2" s="189"/>
      <c r="HL2" s="189"/>
      <c r="HM2" s="189"/>
      <c r="HN2" s="189"/>
      <c r="HO2" s="189"/>
      <c r="HP2" s="189"/>
      <c r="HQ2" s="189"/>
      <c r="HR2" s="189"/>
      <c r="HS2" s="189"/>
      <c r="HT2" s="189"/>
      <c r="HU2" s="189"/>
      <c r="HV2" s="189"/>
      <c r="HW2" s="189"/>
      <c r="HX2" s="189"/>
      <c r="HY2" s="189"/>
      <c r="HZ2" s="189"/>
      <c r="IA2" s="189"/>
      <c r="IB2" s="189"/>
      <c r="IC2" s="189"/>
      <c r="ID2" s="189"/>
      <c r="IE2" s="189"/>
      <c r="IF2" s="189"/>
      <c r="IG2" s="189"/>
      <c r="IH2" s="189"/>
      <c r="II2" s="189"/>
      <c r="IJ2" s="189"/>
      <c r="IK2" s="189"/>
      <c r="IL2" s="189"/>
      <c r="IM2" s="189"/>
      <c r="IN2" s="189"/>
      <c r="IO2" s="189"/>
      <c r="IP2" s="189"/>
      <c r="IQ2" s="189"/>
      <c r="IR2" s="189"/>
      <c r="IS2" s="189"/>
      <c r="IT2" s="189"/>
      <c r="IU2" s="189"/>
      <c r="IV2" s="189"/>
      <c r="IW2" s="189"/>
      <c r="IX2" s="189"/>
      <c r="IY2" s="189"/>
      <c r="IZ2" s="189"/>
      <c r="JA2" s="189"/>
      <c r="JB2" s="189"/>
      <c r="JC2" s="189"/>
      <c r="JD2" s="189"/>
      <c r="JE2" s="189"/>
      <c r="JF2" s="189"/>
      <c r="JG2" s="189"/>
      <c r="JH2" s="189"/>
      <c r="JI2" s="189"/>
      <c r="JJ2" s="189"/>
      <c r="JK2" s="189"/>
      <c r="JL2" s="189"/>
      <c r="JM2" s="189"/>
      <c r="JN2" s="189"/>
      <c r="JO2" s="189"/>
      <c r="JP2" s="189"/>
      <c r="JQ2" s="189"/>
      <c r="JR2" s="189"/>
      <c r="JS2" s="189"/>
    </row>
    <row r="3" spans="1:279" s="190" customFormat="1" ht="3" customHeight="1" x14ac:dyDescent="0.3">
      <c r="A3" s="2"/>
      <c r="B3" s="2"/>
      <c r="C3" s="209"/>
      <c r="D3" s="401"/>
      <c r="E3" s="401"/>
      <c r="F3" s="401"/>
      <c r="G3" s="401"/>
      <c r="H3" s="401"/>
      <c r="I3" s="401"/>
      <c r="J3" s="401"/>
      <c r="K3" s="401"/>
      <c r="L3" s="401"/>
      <c r="M3" s="401"/>
      <c r="N3" s="401"/>
      <c r="O3" s="401"/>
      <c r="P3" s="401"/>
      <c r="Q3" s="402"/>
      <c r="R3" s="211"/>
      <c r="S3" s="317"/>
      <c r="T3" s="317"/>
      <c r="U3" s="317"/>
      <c r="V3" s="189"/>
      <c r="W3" s="189"/>
      <c r="X3" s="189"/>
      <c r="Y3" s="189"/>
      <c r="Z3" s="189"/>
      <c r="AA3" s="189"/>
      <c r="AB3" s="189"/>
      <c r="AC3" s="189"/>
      <c r="AD3" s="189"/>
      <c r="AE3" s="189"/>
      <c r="AF3" s="189"/>
      <c r="AG3" s="189"/>
      <c r="AH3" s="189"/>
      <c r="AI3" s="189"/>
      <c r="AJ3" s="189"/>
      <c r="AK3" s="189"/>
      <c r="AL3" s="189"/>
      <c r="AM3" s="189"/>
      <c r="AN3" s="189"/>
      <c r="AO3" s="189"/>
      <c r="AP3" s="189"/>
      <c r="AQ3" s="189"/>
      <c r="AR3" s="189"/>
      <c r="AS3" s="189"/>
      <c r="AT3" s="189"/>
      <c r="AU3" s="189"/>
      <c r="AV3" s="189"/>
      <c r="AW3" s="189"/>
      <c r="AX3" s="189"/>
      <c r="AY3" s="189"/>
      <c r="AZ3" s="189"/>
      <c r="BA3" s="189"/>
      <c r="BB3" s="189"/>
      <c r="BC3" s="189"/>
      <c r="BD3" s="189"/>
      <c r="BE3" s="189"/>
      <c r="BF3" s="189"/>
      <c r="BG3" s="189"/>
      <c r="BH3" s="189"/>
      <c r="BI3" s="189"/>
      <c r="BJ3" s="189"/>
      <c r="BK3" s="189"/>
      <c r="BL3" s="189"/>
      <c r="BM3" s="189"/>
      <c r="BN3" s="189"/>
      <c r="BO3" s="189"/>
      <c r="BP3" s="189"/>
      <c r="BQ3" s="189"/>
      <c r="BR3" s="189"/>
      <c r="BS3" s="189"/>
      <c r="BT3" s="189"/>
      <c r="BU3" s="189"/>
      <c r="BV3" s="189"/>
      <c r="BW3" s="189"/>
      <c r="BX3" s="189"/>
      <c r="BY3" s="189"/>
      <c r="BZ3" s="189"/>
      <c r="CA3" s="189"/>
      <c r="CB3" s="189"/>
      <c r="CC3" s="189"/>
      <c r="CD3" s="189"/>
      <c r="CE3" s="189"/>
      <c r="CF3" s="189"/>
      <c r="CG3" s="189"/>
      <c r="CH3" s="189"/>
      <c r="CI3" s="189"/>
      <c r="CJ3" s="189"/>
      <c r="CK3" s="189"/>
      <c r="CL3" s="189"/>
      <c r="CM3" s="189"/>
      <c r="CN3" s="189"/>
      <c r="CO3" s="189"/>
      <c r="CP3" s="189"/>
      <c r="CQ3" s="189"/>
      <c r="CR3" s="189"/>
      <c r="CS3" s="189"/>
      <c r="CT3" s="189"/>
      <c r="CU3" s="189"/>
      <c r="CV3" s="189"/>
      <c r="CW3" s="189"/>
      <c r="CX3" s="189"/>
      <c r="CY3" s="189"/>
      <c r="CZ3" s="189"/>
      <c r="DA3" s="189"/>
      <c r="DB3" s="189"/>
      <c r="DC3" s="189"/>
      <c r="DD3" s="189"/>
      <c r="DE3" s="189"/>
      <c r="DF3" s="189"/>
      <c r="DG3" s="189"/>
      <c r="DH3" s="189"/>
      <c r="DI3" s="189"/>
      <c r="DJ3" s="189"/>
      <c r="DK3" s="189"/>
      <c r="DL3" s="189"/>
      <c r="DM3" s="189"/>
      <c r="DN3" s="189"/>
      <c r="DO3" s="189"/>
      <c r="DP3" s="189"/>
      <c r="DQ3" s="189"/>
      <c r="DR3" s="189"/>
      <c r="DS3" s="189"/>
      <c r="DT3" s="189"/>
      <c r="DU3" s="189"/>
      <c r="DV3" s="189"/>
      <c r="DW3" s="189"/>
      <c r="DX3" s="189"/>
      <c r="DY3" s="189"/>
      <c r="DZ3" s="189"/>
      <c r="EA3" s="189"/>
      <c r="EB3" s="189"/>
      <c r="EC3" s="189"/>
      <c r="ED3" s="189"/>
      <c r="EE3" s="189"/>
      <c r="EF3" s="189"/>
      <c r="EG3" s="189"/>
      <c r="EH3" s="189"/>
      <c r="EI3" s="189"/>
      <c r="EJ3" s="189"/>
      <c r="EK3" s="189"/>
      <c r="EL3" s="189"/>
      <c r="EM3" s="189"/>
      <c r="EN3" s="189"/>
      <c r="EO3" s="189"/>
      <c r="EP3" s="189"/>
      <c r="EQ3" s="189"/>
      <c r="ER3" s="189"/>
      <c r="ES3" s="189"/>
      <c r="ET3" s="189"/>
      <c r="EU3" s="189"/>
      <c r="EV3" s="189"/>
      <c r="EW3" s="189"/>
      <c r="EX3" s="189"/>
      <c r="EY3" s="189"/>
      <c r="EZ3" s="189"/>
      <c r="FA3" s="189"/>
      <c r="FB3" s="189"/>
      <c r="FC3" s="189"/>
      <c r="FD3" s="189"/>
      <c r="FE3" s="189"/>
      <c r="FF3" s="189"/>
      <c r="FG3" s="189"/>
      <c r="FH3" s="189"/>
      <c r="FI3" s="189"/>
      <c r="FJ3" s="189"/>
      <c r="FK3" s="189"/>
      <c r="FL3" s="189"/>
      <c r="FM3" s="189"/>
      <c r="FN3" s="189"/>
      <c r="FO3" s="189"/>
      <c r="FP3" s="189"/>
      <c r="FQ3" s="189"/>
      <c r="FR3" s="189"/>
      <c r="FS3" s="189"/>
      <c r="FT3" s="189"/>
      <c r="FU3" s="189"/>
      <c r="FV3" s="189"/>
      <c r="FW3" s="189"/>
      <c r="FX3" s="189"/>
      <c r="FY3" s="189"/>
      <c r="FZ3" s="189"/>
      <c r="GA3" s="189"/>
      <c r="GB3" s="189"/>
      <c r="GC3" s="189"/>
      <c r="GD3" s="189"/>
      <c r="GE3" s="189"/>
      <c r="GF3" s="189"/>
      <c r="GG3" s="189"/>
      <c r="GH3" s="189"/>
      <c r="GI3" s="189"/>
      <c r="GJ3" s="189"/>
      <c r="GK3" s="189"/>
      <c r="GL3" s="189"/>
      <c r="GM3" s="189"/>
      <c r="GN3" s="189"/>
      <c r="GO3" s="189"/>
      <c r="GP3" s="189"/>
      <c r="GQ3" s="189"/>
      <c r="GR3" s="189"/>
      <c r="GS3" s="189"/>
      <c r="GT3" s="189"/>
      <c r="GU3" s="189"/>
      <c r="GV3" s="189"/>
      <c r="GW3" s="189"/>
      <c r="GX3" s="189"/>
      <c r="GY3" s="189"/>
      <c r="GZ3" s="189"/>
      <c r="HA3" s="189"/>
      <c r="HB3" s="189"/>
      <c r="HC3" s="189"/>
      <c r="HD3" s="189"/>
      <c r="HE3" s="189"/>
      <c r="HF3" s="189"/>
      <c r="HG3" s="189"/>
      <c r="HH3" s="189"/>
      <c r="HI3" s="189"/>
      <c r="HJ3" s="189"/>
      <c r="HK3" s="189"/>
      <c r="HL3" s="189"/>
      <c r="HM3" s="189"/>
      <c r="HN3" s="189"/>
      <c r="HO3" s="189"/>
      <c r="HP3" s="189"/>
      <c r="HQ3" s="189"/>
      <c r="HR3" s="189"/>
      <c r="HS3" s="189"/>
      <c r="HT3" s="189"/>
      <c r="HU3" s="189"/>
      <c r="HV3" s="189"/>
      <c r="HW3" s="189"/>
      <c r="HX3" s="189"/>
      <c r="HY3" s="189"/>
      <c r="HZ3" s="189"/>
      <c r="IA3" s="189"/>
      <c r="IB3" s="189"/>
      <c r="IC3" s="189"/>
      <c r="ID3" s="189"/>
      <c r="IE3" s="189"/>
      <c r="IF3" s="189"/>
      <c r="IG3" s="189"/>
      <c r="IH3" s="189"/>
      <c r="II3" s="189"/>
      <c r="IJ3" s="189"/>
      <c r="IK3" s="189"/>
      <c r="IL3" s="189"/>
      <c r="IM3" s="189"/>
      <c r="IN3" s="189"/>
      <c r="IO3" s="189"/>
      <c r="IP3" s="189"/>
      <c r="IQ3" s="189"/>
      <c r="IR3" s="189"/>
      <c r="IS3" s="189"/>
      <c r="IT3" s="189"/>
      <c r="IU3" s="189"/>
      <c r="IV3" s="189"/>
      <c r="IW3" s="189"/>
      <c r="IX3" s="189"/>
      <c r="IY3" s="189"/>
      <c r="IZ3" s="189"/>
      <c r="JA3" s="189"/>
      <c r="JB3" s="189"/>
      <c r="JC3" s="189"/>
      <c r="JD3" s="189"/>
      <c r="JE3" s="189"/>
      <c r="JF3" s="189"/>
      <c r="JG3" s="189"/>
      <c r="JH3" s="189"/>
      <c r="JI3" s="189"/>
      <c r="JJ3" s="189"/>
      <c r="JK3" s="189"/>
      <c r="JL3" s="189"/>
      <c r="JM3" s="189"/>
      <c r="JN3" s="189"/>
      <c r="JO3" s="189"/>
      <c r="JP3" s="189"/>
      <c r="JQ3" s="189"/>
      <c r="JR3" s="189"/>
      <c r="JS3" s="189"/>
    </row>
    <row r="4" spans="1:279" s="190" customFormat="1" ht="41.25" customHeight="1" x14ac:dyDescent="0.3">
      <c r="A4" s="318" t="s">
        <v>0</v>
      </c>
      <c r="B4" s="319"/>
      <c r="C4" s="320"/>
      <c r="D4" s="388" t="str">
        <f>'Mapa Final'!D4</f>
        <v>GESTIÓN DE ACCIONES CONSTITUCIONALES, GESTIÓN DE PROCESOS PENALES PARA ADOLESCENTES, GESTIÓN ADMINISTRATIVA Y GESTIÓN DOCUMENTAL</v>
      </c>
      <c r="E4" s="389"/>
      <c r="F4" s="389"/>
      <c r="G4" s="389"/>
      <c r="H4" s="389"/>
      <c r="I4" s="389"/>
      <c r="J4" s="389"/>
      <c r="K4" s="389"/>
      <c r="L4" s="389"/>
      <c r="M4" s="389"/>
      <c r="N4" s="390"/>
      <c r="O4" s="324"/>
      <c r="P4" s="324"/>
      <c r="Q4" s="324"/>
      <c r="R4" s="209"/>
      <c r="S4" s="1"/>
      <c r="T4" s="1"/>
      <c r="U4" s="1"/>
      <c r="V4" s="189"/>
      <c r="W4" s="189"/>
      <c r="X4" s="189"/>
      <c r="Y4" s="189"/>
      <c r="Z4" s="189"/>
      <c r="AA4" s="189"/>
      <c r="AB4" s="189"/>
      <c r="AC4" s="189"/>
      <c r="AD4" s="189"/>
      <c r="AE4" s="189"/>
      <c r="AF4" s="189"/>
      <c r="AG4" s="189"/>
      <c r="AH4" s="189"/>
      <c r="AI4" s="189"/>
      <c r="AJ4" s="189"/>
      <c r="AK4" s="189"/>
      <c r="AL4" s="189"/>
      <c r="AM4" s="189"/>
      <c r="AN4" s="189"/>
      <c r="AO4" s="189"/>
      <c r="AP4" s="189"/>
      <c r="AQ4" s="189"/>
      <c r="AR4" s="189"/>
      <c r="AS4" s="189"/>
      <c r="AT4" s="189"/>
      <c r="AU4" s="189"/>
      <c r="AV4" s="189"/>
      <c r="AW4" s="189"/>
      <c r="AX4" s="189"/>
      <c r="AY4" s="189"/>
      <c r="AZ4" s="189"/>
      <c r="BA4" s="189"/>
      <c r="BB4" s="189"/>
      <c r="BC4" s="189"/>
      <c r="BD4" s="189"/>
      <c r="BE4" s="189"/>
      <c r="BF4" s="189"/>
      <c r="BG4" s="189"/>
      <c r="BH4" s="189"/>
      <c r="BI4" s="189"/>
      <c r="BJ4" s="189"/>
      <c r="BK4" s="189"/>
      <c r="BL4" s="189"/>
      <c r="BM4" s="189"/>
      <c r="BN4" s="189"/>
      <c r="BO4" s="189"/>
      <c r="BP4" s="189"/>
      <c r="BQ4" s="189"/>
      <c r="BR4" s="189"/>
      <c r="BS4" s="189"/>
      <c r="BT4" s="189"/>
      <c r="BU4" s="189"/>
      <c r="BV4" s="189"/>
      <c r="BW4" s="189"/>
      <c r="BX4" s="189"/>
      <c r="BY4" s="189"/>
      <c r="BZ4" s="189"/>
      <c r="CA4" s="189"/>
      <c r="CB4" s="189"/>
      <c r="CC4" s="189"/>
      <c r="CD4" s="189"/>
      <c r="CE4" s="189"/>
      <c r="CF4" s="189"/>
      <c r="CG4" s="189"/>
      <c r="CH4" s="189"/>
      <c r="CI4" s="189"/>
      <c r="CJ4" s="189"/>
      <c r="CK4" s="189"/>
      <c r="CL4" s="189"/>
      <c r="CM4" s="189"/>
      <c r="CN4" s="189"/>
      <c r="CO4" s="189"/>
      <c r="CP4" s="189"/>
      <c r="CQ4" s="189"/>
      <c r="CR4" s="189"/>
      <c r="CS4" s="189"/>
      <c r="CT4" s="189"/>
      <c r="CU4" s="189"/>
      <c r="CV4" s="189"/>
      <c r="CW4" s="189"/>
      <c r="CX4" s="189"/>
      <c r="CY4" s="189"/>
      <c r="CZ4" s="189"/>
      <c r="DA4" s="189"/>
      <c r="DB4" s="189"/>
      <c r="DC4" s="189"/>
      <c r="DD4" s="189"/>
      <c r="DE4" s="189"/>
      <c r="DF4" s="189"/>
      <c r="DG4" s="189"/>
      <c r="DH4" s="189"/>
      <c r="DI4" s="189"/>
      <c r="DJ4" s="189"/>
      <c r="DK4" s="189"/>
      <c r="DL4" s="189"/>
      <c r="DM4" s="189"/>
      <c r="DN4" s="189"/>
      <c r="DO4" s="189"/>
      <c r="DP4" s="189"/>
      <c r="DQ4" s="189"/>
      <c r="DR4" s="189"/>
      <c r="DS4" s="189"/>
      <c r="DT4" s="189"/>
      <c r="DU4" s="189"/>
      <c r="DV4" s="189"/>
      <c r="DW4" s="189"/>
      <c r="DX4" s="189"/>
      <c r="DY4" s="189"/>
      <c r="DZ4" s="189"/>
      <c r="EA4" s="189"/>
      <c r="EB4" s="189"/>
      <c r="EC4" s="189"/>
      <c r="ED4" s="189"/>
      <c r="EE4" s="189"/>
      <c r="EF4" s="189"/>
      <c r="EG4" s="189"/>
      <c r="EH4" s="189"/>
      <c r="EI4" s="189"/>
      <c r="EJ4" s="189"/>
      <c r="EK4" s="189"/>
      <c r="EL4" s="189"/>
      <c r="EM4" s="189"/>
      <c r="EN4" s="189"/>
      <c r="EO4" s="189"/>
      <c r="EP4" s="189"/>
      <c r="EQ4" s="189"/>
      <c r="ER4" s="189"/>
      <c r="ES4" s="189"/>
      <c r="ET4" s="189"/>
      <c r="EU4" s="189"/>
      <c r="EV4" s="189"/>
      <c r="EW4" s="189"/>
      <c r="EX4" s="189"/>
      <c r="EY4" s="189"/>
      <c r="EZ4" s="189"/>
      <c r="FA4" s="189"/>
      <c r="FB4" s="189"/>
      <c r="FC4" s="189"/>
      <c r="FD4" s="189"/>
      <c r="FE4" s="189"/>
      <c r="FF4" s="189"/>
      <c r="FG4" s="189"/>
      <c r="FH4" s="189"/>
      <c r="FI4" s="189"/>
      <c r="FJ4" s="189"/>
      <c r="FK4" s="189"/>
      <c r="FL4" s="189"/>
      <c r="FM4" s="189"/>
      <c r="FN4" s="189"/>
      <c r="FO4" s="189"/>
      <c r="FP4" s="189"/>
      <c r="FQ4" s="189"/>
      <c r="FR4" s="189"/>
      <c r="FS4" s="189"/>
      <c r="FT4" s="189"/>
      <c r="FU4" s="189"/>
      <c r="FV4" s="189"/>
      <c r="FW4" s="189"/>
      <c r="FX4" s="189"/>
      <c r="FY4" s="189"/>
      <c r="FZ4" s="189"/>
      <c r="GA4" s="189"/>
      <c r="GB4" s="189"/>
      <c r="GC4" s="189"/>
      <c r="GD4" s="189"/>
      <c r="GE4" s="189"/>
      <c r="GF4" s="189"/>
      <c r="GG4" s="189"/>
      <c r="GH4" s="189"/>
      <c r="GI4" s="189"/>
      <c r="GJ4" s="189"/>
      <c r="GK4" s="189"/>
      <c r="GL4" s="189"/>
      <c r="GM4" s="189"/>
      <c r="GN4" s="189"/>
      <c r="GO4" s="189"/>
      <c r="GP4" s="189"/>
      <c r="GQ4" s="189"/>
      <c r="GR4" s="189"/>
      <c r="GS4" s="189"/>
      <c r="GT4" s="189"/>
      <c r="GU4" s="189"/>
      <c r="GV4" s="189"/>
      <c r="GW4" s="189"/>
      <c r="GX4" s="189"/>
      <c r="GY4" s="189"/>
      <c r="GZ4" s="189"/>
      <c r="HA4" s="189"/>
      <c r="HB4" s="189"/>
      <c r="HC4" s="189"/>
      <c r="HD4" s="189"/>
      <c r="HE4" s="189"/>
      <c r="HF4" s="189"/>
      <c r="HG4" s="189"/>
      <c r="HH4" s="189"/>
      <c r="HI4" s="189"/>
      <c r="HJ4" s="189"/>
      <c r="HK4" s="189"/>
      <c r="HL4" s="189"/>
      <c r="HM4" s="189"/>
      <c r="HN4" s="189"/>
      <c r="HO4" s="189"/>
      <c r="HP4" s="189"/>
      <c r="HQ4" s="189"/>
      <c r="HR4" s="189"/>
      <c r="HS4" s="189"/>
      <c r="HT4" s="189"/>
      <c r="HU4" s="189"/>
      <c r="HV4" s="189"/>
      <c r="HW4" s="189"/>
      <c r="HX4" s="189"/>
      <c r="HY4" s="189"/>
      <c r="HZ4" s="189"/>
      <c r="IA4" s="189"/>
      <c r="IB4" s="189"/>
      <c r="IC4" s="189"/>
      <c r="ID4" s="189"/>
      <c r="IE4" s="189"/>
      <c r="IF4" s="189"/>
      <c r="IG4" s="189"/>
      <c r="IH4" s="189"/>
      <c r="II4" s="189"/>
      <c r="IJ4" s="189"/>
      <c r="IK4" s="189"/>
      <c r="IL4" s="189"/>
      <c r="IM4" s="189"/>
      <c r="IN4" s="189"/>
      <c r="IO4" s="189"/>
      <c r="IP4" s="189"/>
      <c r="IQ4" s="189"/>
      <c r="IR4" s="189"/>
      <c r="IS4" s="189"/>
      <c r="IT4" s="189"/>
      <c r="IU4" s="189"/>
      <c r="IV4" s="189"/>
      <c r="IW4" s="189"/>
      <c r="IX4" s="189"/>
      <c r="IY4" s="189"/>
      <c r="IZ4" s="189"/>
      <c r="JA4" s="189"/>
      <c r="JB4" s="189"/>
      <c r="JC4" s="189"/>
      <c r="JD4" s="189"/>
      <c r="JE4" s="189"/>
      <c r="JF4" s="189"/>
      <c r="JG4" s="189"/>
      <c r="JH4" s="189"/>
      <c r="JI4" s="189"/>
      <c r="JJ4" s="189"/>
      <c r="JK4" s="189"/>
      <c r="JL4" s="189"/>
      <c r="JM4" s="189"/>
      <c r="JN4" s="189"/>
      <c r="JO4" s="189"/>
      <c r="JP4" s="189"/>
      <c r="JQ4" s="189"/>
      <c r="JR4" s="189"/>
      <c r="JS4" s="189"/>
    </row>
    <row r="5" spans="1:279" s="190" customFormat="1" ht="102" customHeight="1" x14ac:dyDescent="0.3">
      <c r="A5" s="318" t="s">
        <v>1</v>
      </c>
      <c r="B5" s="319"/>
      <c r="C5" s="320"/>
      <c r="D5" s="391" t="str">
        <f>'Mapa Final'!D5</f>
        <v>DAR APLICACIÓN AL CONJUNTO DE PRINCIPIOS, NORMAS, PROCEDIMIENTOS Y MEDIDAS PEDAGÓGICAS QUE RIGEN EN LA INVESTIGACIÓN  Y JUZGAMIENTO  DE LOS DELITOS COMETIDOS POR LAS PERSONAS  QUE TIENEN ENTRE CATORCE (14) Y DIECIOCHO (18) AÑOS AL MOMENTO DE COMETER EL HECHO PUNIBLE, GARANTIZANDO LA JUSTICIA RESTAURATIVA, LA VERDAD Y LA REPARACIÓN DEL DAÑO; ASÍ COMO RECONOCER  Y GARANTIZAR LOS DERECHOS FUNDAMENTALES DE LAS PERSONAS  INVOCADOS A TRAVÉS DE LAS ACCIONES CONSTITUCIONALES DE TUTELA Y HABEAS CORPUS, SATISFACIENDO LAS NECESIDADES DE LAS PARTES INTERESADAS DE CONFOMIRDAD CON LA LEY, CON EL COMPROMISO DE MEJORAR CONTINUAMENTE EL SISTEMA DE GESTIÓN DE CALIDAD Y GARANTIZANDO LA DEBIDA DOCUMENTACIÓN, LA ESTANDARIZACIÓN Y TRAZABILIDAD DE LOS PROCEDIMIENTOS QUE HACEN PARTE DE ESTAS ACTUACIONES.</v>
      </c>
      <c r="E5" s="392"/>
      <c r="F5" s="392"/>
      <c r="G5" s="392"/>
      <c r="H5" s="392"/>
      <c r="I5" s="392"/>
      <c r="J5" s="392"/>
      <c r="K5" s="392"/>
      <c r="L5" s="392"/>
      <c r="M5" s="392"/>
      <c r="N5" s="393"/>
      <c r="O5" s="1"/>
      <c r="P5" s="1"/>
      <c r="Q5" s="1"/>
      <c r="R5" s="1"/>
      <c r="S5" s="1"/>
      <c r="T5" s="1"/>
      <c r="U5" s="1"/>
      <c r="V5" s="189"/>
      <c r="W5" s="189"/>
      <c r="X5" s="189"/>
      <c r="Y5" s="189"/>
      <c r="Z5" s="189"/>
      <c r="AA5" s="189"/>
      <c r="AB5" s="189"/>
      <c r="AC5" s="189"/>
      <c r="AD5" s="189"/>
      <c r="AE5" s="189"/>
      <c r="AF5" s="189"/>
      <c r="AG5" s="189"/>
      <c r="AH5" s="189"/>
      <c r="AI5" s="189"/>
      <c r="AJ5" s="189"/>
      <c r="AK5" s="189"/>
      <c r="AL5" s="189"/>
      <c r="AM5" s="189"/>
      <c r="AN5" s="189"/>
      <c r="AO5" s="189"/>
      <c r="AP5" s="189"/>
      <c r="AQ5" s="189"/>
      <c r="AR5" s="189"/>
      <c r="AS5" s="189"/>
      <c r="AT5" s="189"/>
      <c r="AU5" s="189"/>
      <c r="AV5" s="189"/>
      <c r="AW5" s="189"/>
      <c r="AX5" s="189"/>
      <c r="AY5" s="189"/>
      <c r="AZ5" s="189"/>
      <c r="BA5" s="189"/>
      <c r="BB5" s="189"/>
      <c r="BC5" s="189"/>
      <c r="BD5" s="189"/>
      <c r="BE5" s="189"/>
      <c r="BF5" s="189"/>
      <c r="BG5" s="189"/>
      <c r="BH5" s="189"/>
      <c r="BI5" s="189"/>
      <c r="BJ5" s="189"/>
      <c r="BK5" s="189"/>
      <c r="BL5" s="189"/>
      <c r="BM5" s="189"/>
      <c r="BN5" s="189"/>
      <c r="BO5" s="189"/>
      <c r="BP5" s="189"/>
      <c r="BQ5" s="189"/>
      <c r="BR5" s="189"/>
      <c r="BS5" s="189"/>
      <c r="BT5" s="189"/>
      <c r="BU5" s="189"/>
      <c r="BV5" s="189"/>
      <c r="BW5" s="189"/>
      <c r="BX5" s="189"/>
      <c r="BY5" s="189"/>
      <c r="BZ5" s="189"/>
      <c r="CA5" s="189"/>
      <c r="CB5" s="189"/>
      <c r="CC5" s="189"/>
      <c r="CD5" s="189"/>
      <c r="CE5" s="189"/>
      <c r="CF5" s="189"/>
      <c r="CG5" s="189"/>
      <c r="CH5" s="189"/>
      <c r="CI5" s="189"/>
      <c r="CJ5" s="189"/>
      <c r="CK5" s="189"/>
      <c r="CL5" s="189"/>
      <c r="CM5" s="189"/>
      <c r="CN5" s="189"/>
      <c r="CO5" s="189"/>
      <c r="CP5" s="189"/>
      <c r="CQ5" s="189"/>
      <c r="CR5" s="189"/>
      <c r="CS5" s="189"/>
      <c r="CT5" s="189"/>
      <c r="CU5" s="189"/>
      <c r="CV5" s="189"/>
      <c r="CW5" s="189"/>
      <c r="CX5" s="189"/>
      <c r="CY5" s="189"/>
      <c r="CZ5" s="189"/>
      <c r="DA5" s="189"/>
      <c r="DB5" s="189"/>
      <c r="DC5" s="189"/>
      <c r="DD5" s="189"/>
      <c r="DE5" s="189"/>
      <c r="DF5" s="189"/>
      <c r="DG5" s="189"/>
      <c r="DH5" s="189"/>
      <c r="DI5" s="189"/>
      <c r="DJ5" s="189"/>
      <c r="DK5" s="189"/>
      <c r="DL5" s="189"/>
      <c r="DM5" s="189"/>
      <c r="DN5" s="189"/>
      <c r="DO5" s="189"/>
      <c r="DP5" s="189"/>
      <c r="DQ5" s="189"/>
      <c r="DR5" s="189"/>
      <c r="DS5" s="189"/>
      <c r="DT5" s="189"/>
      <c r="DU5" s="189"/>
      <c r="DV5" s="189"/>
      <c r="DW5" s="189"/>
      <c r="DX5" s="189"/>
      <c r="DY5" s="189"/>
      <c r="DZ5" s="189"/>
      <c r="EA5" s="189"/>
      <c r="EB5" s="189"/>
      <c r="EC5" s="189"/>
      <c r="ED5" s="189"/>
      <c r="EE5" s="189"/>
      <c r="EF5" s="189"/>
      <c r="EG5" s="189"/>
      <c r="EH5" s="189"/>
      <c r="EI5" s="189"/>
      <c r="EJ5" s="189"/>
      <c r="EK5" s="189"/>
      <c r="EL5" s="189"/>
      <c r="EM5" s="189"/>
      <c r="EN5" s="189"/>
      <c r="EO5" s="189"/>
      <c r="EP5" s="189"/>
      <c r="EQ5" s="189"/>
      <c r="ER5" s="189"/>
      <c r="ES5" s="189"/>
      <c r="ET5" s="189"/>
      <c r="EU5" s="189"/>
      <c r="EV5" s="189"/>
      <c r="EW5" s="189"/>
      <c r="EX5" s="189"/>
      <c r="EY5" s="189"/>
      <c r="EZ5" s="189"/>
      <c r="FA5" s="189"/>
      <c r="FB5" s="189"/>
      <c r="FC5" s="189"/>
      <c r="FD5" s="189"/>
      <c r="FE5" s="189"/>
      <c r="FF5" s="189"/>
      <c r="FG5" s="189"/>
      <c r="FH5" s="189"/>
      <c r="FI5" s="189"/>
      <c r="FJ5" s="189"/>
      <c r="FK5" s="189"/>
      <c r="FL5" s="189"/>
      <c r="FM5" s="189"/>
      <c r="FN5" s="189"/>
      <c r="FO5" s="189"/>
      <c r="FP5" s="189"/>
      <c r="FQ5" s="189"/>
      <c r="FR5" s="189"/>
      <c r="FS5" s="189"/>
      <c r="FT5" s="189"/>
      <c r="FU5" s="189"/>
      <c r="FV5" s="189"/>
      <c r="FW5" s="189"/>
      <c r="FX5" s="189"/>
      <c r="FY5" s="189"/>
      <c r="FZ5" s="189"/>
      <c r="GA5" s="189"/>
      <c r="GB5" s="189"/>
      <c r="GC5" s="189"/>
      <c r="GD5" s="189"/>
      <c r="GE5" s="189"/>
      <c r="GF5" s="189"/>
      <c r="GG5" s="189"/>
      <c r="GH5" s="189"/>
      <c r="GI5" s="189"/>
      <c r="GJ5" s="189"/>
      <c r="GK5" s="189"/>
      <c r="GL5" s="189"/>
      <c r="GM5" s="189"/>
      <c r="GN5" s="189"/>
      <c r="GO5" s="189"/>
      <c r="GP5" s="189"/>
      <c r="GQ5" s="189"/>
      <c r="GR5" s="189"/>
      <c r="GS5" s="189"/>
      <c r="GT5" s="189"/>
      <c r="GU5" s="189"/>
      <c r="GV5" s="189"/>
      <c r="GW5" s="189"/>
      <c r="GX5" s="189"/>
      <c r="GY5" s="189"/>
      <c r="GZ5" s="189"/>
      <c r="HA5" s="189"/>
      <c r="HB5" s="189"/>
      <c r="HC5" s="189"/>
      <c r="HD5" s="189"/>
      <c r="HE5" s="189"/>
      <c r="HF5" s="189"/>
      <c r="HG5" s="189"/>
      <c r="HH5" s="189"/>
      <c r="HI5" s="189"/>
      <c r="HJ5" s="189"/>
      <c r="HK5" s="189"/>
      <c r="HL5" s="189"/>
      <c r="HM5" s="189"/>
      <c r="HN5" s="189"/>
      <c r="HO5" s="189"/>
      <c r="HP5" s="189"/>
      <c r="HQ5" s="189"/>
      <c r="HR5" s="189"/>
      <c r="HS5" s="189"/>
      <c r="HT5" s="189"/>
      <c r="HU5" s="189"/>
      <c r="HV5" s="189"/>
      <c r="HW5" s="189"/>
      <c r="HX5" s="189"/>
      <c r="HY5" s="189"/>
      <c r="HZ5" s="189"/>
      <c r="IA5" s="189"/>
      <c r="IB5" s="189"/>
      <c r="IC5" s="189"/>
      <c r="ID5" s="189"/>
      <c r="IE5" s="189"/>
      <c r="IF5" s="189"/>
      <c r="IG5" s="189"/>
      <c r="IH5" s="189"/>
      <c r="II5" s="189"/>
      <c r="IJ5" s="189"/>
      <c r="IK5" s="189"/>
      <c r="IL5" s="189"/>
      <c r="IM5" s="189"/>
      <c r="IN5" s="189"/>
      <c r="IO5" s="189"/>
      <c r="IP5" s="189"/>
      <c r="IQ5" s="189"/>
      <c r="IR5" s="189"/>
      <c r="IS5" s="189"/>
      <c r="IT5" s="189"/>
      <c r="IU5" s="189"/>
      <c r="IV5" s="189"/>
      <c r="IW5" s="189"/>
      <c r="IX5" s="189"/>
      <c r="IY5" s="189"/>
      <c r="IZ5" s="189"/>
      <c r="JA5" s="189"/>
      <c r="JB5" s="189"/>
      <c r="JC5" s="189"/>
      <c r="JD5" s="189"/>
      <c r="JE5" s="189"/>
      <c r="JF5" s="189"/>
      <c r="JG5" s="189"/>
      <c r="JH5" s="189"/>
      <c r="JI5" s="189"/>
      <c r="JJ5" s="189"/>
      <c r="JK5" s="189"/>
      <c r="JL5" s="189"/>
      <c r="JM5" s="189"/>
      <c r="JN5" s="189"/>
      <c r="JO5" s="189"/>
      <c r="JP5" s="189"/>
      <c r="JQ5" s="189"/>
      <c r="JR5" s="189"/>
      <c r="JS5" s="189"/>
    </row>
    <row r="6" spans="1:279" s="190" customFormat="1" ht="60" customHeight="1" thickBot="1" x14ac:dyDescent="0.35">
      <c r="A6" s="318" t="s">
        <v>2</v>
      </c>
      <c r="B6" s="319"/>
      <c r="C6" s="320"/>
      <c r="D6" s="391" t="str">
        <f>'Mapa Final'!D6</f>
        <v>TRÁMITES ADELANTADOS EN VIRTUD DE LOS PROCESOS DE LAS ACCIONES CONSTITUCIONALES Y PROCESOS PENALES PARA ADOLESCENTES (CONTROL DE GARANTÍAS Y CONOCIMIENTO), LA PLANEACIÓN Y EJECUCIÓN DE LAS ACTIVIDADES PARA UNA EFECTIVA ATENCIÓN AL USUARIO, POR PARTE DE LOS JUZGADOS PRIMERO PENAL DEL CIRCUITO PARA ADOLESCENTES, PRIMERO PENAL MUNICIPAL PARA ADOLESCENTES, 3 PENAL MUNICIPAL PARA ADOLESCENTES DE MONTERÍA Y CENTRO DE SERVICIOS JUDICIALES</v>
      </c>
      <c r="E6" s="392"/>
      <c r="F6" s="392"/>
      <c r="G6" s="392"/>
      <c r="H6" s="392"/>
      <c r="I6" s="392"/>
      <c r="J6" s="392"/>
      <c r="K6" s="392"/>
      <c r="L6" s="392"/>
      <c r="M6" s="392"/>
      <c r="N6" s="393"/>
      <c r="O6" s="1"/>
      <c r="P6" s="1"/>
      <c r="Q6" s="1"/>
      <c r="R6" s="1"/>
      <c r="S6" s="1"/>
      <c r="T6" s="1"/>
      <c r="U6" s="1"/>
      <c r="V6" s="189"/>
      <c r="W6" s="189"/>
      <c r="X6" s="189"/>
      <c r="Y6" s="189"/>
      <c r="Z6" s="189"/>
      <c r="AA6" s="189"/>
      <c r="AB6" s="189"/>
      <c r="AC6" s="189"/>
      <c r="AD6" s="189"/>
      <c r="AE6" s="189"/>
      <c r="AF6" s="189"/>
      <c r="AG6" s="189"/>
      <c r="AH6" s="189"/>
      <c r="AI6" s="189"/>
      <c r="AJ6" s="189"/>
      <c r="AK6" s="189"/>
      <c r="AL6" s="189"/>
      <c r="AM6" s="189"/>
      <c r="AN6" s="189"/>
      <c r="AO6" s="189"/>
      <c r="AP6" s="189"/>
      <c r="AQ6" s="189"/>
      <c r="AR6" s="189"/>
      <c r="AS6" s="189"/>
      <c r="AT6" s="189"/>
      <c r="AU6" s="189"/>
      <c r="AV6" s="189"/>
      <c r="AW6" s="189"/>
      <c r="AX6" s="189"/>
      <c r="AY6" s="189"/>
      <c r="AZ6" s="189"/>
      <c r="BA6" s="189"/>
      <c r="BB6" s="189"/>
      <c r="BC6" s="189"/>
      <c r="BD6" s="189"/>
      <c r="BE6" s="189"/>
      <c r="BF6" s="189"/>
      <c r="BG6" s="189"/>
      <c r="BH6" s="189"/>
      <c r="BI6" s="189"/>
      <c r="BJ6" s="189"/>
      <c r="BK6" s="189"/>
      <c r="BL6" s="189"/>
      <c r="BM6" s="189"/>
      <c r="BN6" s="189"/>
      <c r="BO6" s="189"/>
      <c r="BP6" s="189"/>
      <c r="BQ6" s="189"/>
      <c r="BR6" s="189"/>
      <c r="BS6" s="189"/>
      <c r="BT6" s="189"/>
      <c r="BU6" s="189"/>
      <c r="BV6" s="189"/>
      <c r="BW6" s="189"/>
      <c r="BX6" s="189"/>
      <c r="BY6" s="189"/>
      <c r="BZ6" s="189"/>
      <c r="CA6" s="189"/>
      <c r="CB6" s="189"/>
      <c r="CC6" s="189"/>
      <c r="CD6" s="189"/>
      <c r="CE6" s="189"/>
      <c r="CF6" s="189"/>
      <c r="CG6" s="189"/>
      <c r="CH6" s="189"/>
      <c r="CI6" s="189"/>
      <c r="CJ6" s="189"/>
      <c r="CK6" s="189"/>
      <c r="CL6" s="189"/>
      <c r="CM6" s="189"/>
      <c r="CN6" s="189"/>
      <c r="CO6" s="189"/>
      <c r="CP6" s="189"/>
      <c r="CQ6" s="189"/>
      <c r="CR6" s="189"/>
      <c r="CS6" s="189"/>
      <c r="CT6" s="189"/>
      <c r="CU6" s="189"/>
      <c r="CV6" s="189"/>
      <c r="CW6" s="189"/>
      <c r="CX6" s="189"/>
      <c r="CY6" s="189"/>
      <c r="CZ6" s="189"/>
      <c r="DA6" s="189"/>
      <c r="DB6" s="189"/>
      <c r="DC6" s="189"/>
      <c r="DD6" s="189"/>
      <c r="DE6" s="189"/>
      <c r="DF6" s="189"/>
      <c r="DG6" s="189"/>
      <c r="DH6" s="189"/>
      <c r="DI6" s="189"/>
      <c r="DJ6" s="189"/>
      <c r="DK6" s="189"/>
      <c r="DL6" s="189"/>
      <c r="DM6" s="189"/>
      <c r="DN6" s="189"/>
      <c r="DO6" s="189"/>
      <c r="DP6" s="189"/>
      <c r="DQ6" s="189"/>
      <c r="DR6" s="189"/>
      <c r="DS6" s="189"/>
      <c r="DT6" s="189"/>
      <c r="DU6" s="189"/>
      <c r="DV6" s="189"/>
      <c r="DW6" s="189"/>
      <c r="DX6" s="189"/>
      <c r="DY6" s="189"/>
      <c r="DZ6" s="189"/>
      <c r="EA6" s="189"/>
      <c r="EB6" s="189"/>
      <c r="EC6" s="189"/>
      <c r="ED6" s="189"/>
      <c r="EE6" s="189"/>
      <c r="EF6" s="189"/>
      <c r="EG6" s="189"/>
      <c r="EH6" s="189"/>
      <c r="EI6" s="189"/>
      <c r="EJ6" s="189"/>
      <c r="EK6" s="189"/>
      <c r="EL6" s="189"/>
      <c r="EM6" s="189"/>
      <c r="EN6" s="189"/>
      <c r="EO6" s="189"/>
      <c r="EP6" s="189"/>
      <c r="EQ6" s="189"/>
      <c r="ER6" s="189"/>
      <c r="ES6" s="189"/>
      <c r="ET6" s="189"/>
      <c r="EU6" s="189"/>
      <c r="EV6" s="189"/>
      <c r="EW6" s="189"/>
      <c r="EX6" s="189"/>
      <c r="EY6" s="189"/>
      <c r="EZ6" s="189"/>
      <c r="FA6" s="189"/>
      <c r="FB6" s="189"/>
      <c r="FC6" s="189"/>
      <c r="FD6" s="189"/>
      <c r="FE6" s="189"/>
      <c r="FF6" s="189"/>
      <c r="FG6" s="189"/>
      <c r="FH6" s="189"/>
      <c r="FI6" s="189"/>
      <c r="FJ6" s="189"/>
      <c r="FK6" s="189"/>
      <c r="FL6" s="189"/>
      <c r="FM6" s="189"/>
      <c r="FN6" s="189"/>
      <c r="FO6" s="189"/>
      <c r="FP6" s="189"/>
      <c r="FQ6" s="189"/>
      <c r="FR6" s="189"/>
      <c r="FS6" s="189"/>
      <c r="FT6" s="189"/>
      <c r="FU6" s="189"/>
      <c r="FV6" s="189"/>
      <c r="FW6" s="189"/>
      <c r="FX6" s="189"/>
      <c r="FY6" s="189"/>
      <c r="FZ6" s="189"/>
      <c r="GA6" s="189"/>
      <c r="GB6" s="189"/>
      <c r="GC6" s="189"/>
      <c r="GD6" s="189"/>
      <c r="GE6" s="189"/>
      <c r="GF6" s="189"/>
      <c r="GG6" s="189"/>
      <c r="GH6" s="189"/>
      <c r="GI6" s="189"/>
      <c r="GJ6" s="189"/>
      <c r="GK6" s="189"/>
      <c r="GL6" s="189"/>
      <c r="GM6" s="189"/>
      <c r="GN6" s="189"/>
      <c r="GO6" s="189"/>
      <c r="GP6" s="189"/>
      <c r="GQ6" s="189"/>
      <c r="GR6" s="189"/>
      <c r="GS6" s="189"/>
      <c r="GT6" s="189"/>
      <c r="GU6" s="189"/>
      <c r="GV6" s="189"/>
      <c r="GW6" s="189"/>
      <c r="GX6" s="189"/>
      <c r="GY6" s="189"/>
      <c r="GZ6" s="189"/>
      <c r="HA6" s="189"/>
      <c r="HB6" s="189"/>
      <c r="HC6" s="189"/>
      <c r="HD6" s="189"/>
      <c r="HE6" s="189"/>
      <c r="HF6" s="189"/>
      <c r="HG6" s="189"/>
      <c r="HH6" s="189"/>
      <c r="HI6" s="189"/>
      <c r="HJ6" s="189"/>
      <c r="HK6" s="189"/>
      <c r="HL6" s="189"/>
      <c r="HM6" s="189"/>
      <c r="HN6" s="189"/>
      <c r="HO6" s="189"/>
      <c r="HP6" s="189"/>
      <c r="HQ6" s="189"/>
      <c r="HR6" s="189"/>
      <c r="HS6" s="189"/>
      <c r="HT6" s="189"/>
      <c r="HU6" s="189"/>
      <c r="HV6" s="189"/>
      <c r="HW6" s="189"/>
      <c r="HX6" s="189"/>
      <c r="HY6" s="189"/>
      <c r="HZ6" s="189"/>
      <c r="IA6" s="189"/>
      <c r="IB6" s="189"/>
      <c r="IC6" s="189"/>
      <c r="ID6" s="189"/>
      <c r="IE6" s="189"/>
      <c r="IF6" s="189"/>
      <c r="IG6" s="189"/>
      <c r="IH6" s="189"/>
      <c r="II6" s="189"/>
      <c r="IJ6" s="189"/>
      <c r="IK6" s="189"/>
      <c r="IL6" s="189"/>
      <c r="IM6" s="189"/>
      <c r="IN6" s="189"/>
      <c r="IO6" s="189"/>
      <c r="IP6" s="189"/>
      <c r="IQ6" s="189"/>
      <c r="IR6" s="189"/>
      <c r="IS6" s="189"/>
      <c r="IT6" s="189"/>
      <c r="IU6" s="189"/>
      <c r="IV6" s="189"/>
      <c r="IW6" s="189"/>
      <c r="IX6" s="189"/>
      <c r="IY6" s="189"/>
      <c r="IZ6" s="189"/>
      <c r="JA6" s="189"/>
      <c r="JB6" s="189"/>
      <c r="JC6" s="189"/>
      <c r="JD6" s="189"/>
      <c r="JE6" s="189"/>
      <c r="JF6" s="189"/>
      <c r="JG6" s="189"/>
      <c r="JH6" s="189"/>
      <c r="JI6" s="189"/>
      <c r="JJ6" s="189"/>
      <c r="JK6" s="189"/>
      <c r="JL6" s="189"/>
      <c r="JM6" s="189"/>
      <c r="JN6" s="189"/>
      <c r="JO6" s="189"/>
      <c r="JP6" s="189"/>
      <c r="JQ6" s="189"/>
      <c r="JR6" s="189"/>
      <c r="JS6" s="189"/>
    </row>
    <row r="7" spans="1:279" s="193" customFormat="1" ht="38.25" customHeight="1" thickTop="1" thickBot="1" x14ac:dyDescent="0.3">
      <c r="A7" s="394" t="s">
        <v>431</v>
      </c>
      <c r="B7" s="395"/>
      <c r="C7" s="395"/>
      <c r="D7" s="395"/>
      <c r="E7" s="395"/>
      <c r="F7" s="396"/>
      <c r="G7" s="191"/>
      <c r="H7" s="397" t="s">
        <v>432</v>
      </c>
      <c r="I7" s="397"/>
      <c r="J7" s="397"/>
      <c r="K7" s="397" t="s">
        <v>433</v>
      </c>
      <c r="L7" s="397"/>
      <c r="M7" s="397"/>
      <c r="N7" s="398" t="s">
        <v>311</v>
      </c>
      <c r="O7" s="403" t="s">
        <v>434</v>
      </c>
      <c r="P7" s="405" t="s">
        <v>435</v>
      </c>
      <c r="Q7" s="408"/>
      <c r="R7" s="406"/>
      <c r="S7" s="405" t="s">
        <v>436</v>
      </c>
      <c r="T7" s="406"/>
      <c r="U7" s="407" t="s">
        <v>451</v>
      </c>
      <c r="V7" s="192"/>
      <c r="W7" s="192"/>
      <c r="X7" s="192"/>
      <c r="Y7" s="192"/>
      <c r="Z7" s="192"/>
      <c r="AA7" s="192"/>
      <c r="AB7" s="192"/>
      <c r="AC7" s="192"/>
      <c r="AD7" s="192"/>
      <c r="AE7" s="192"/>
      <c r="AF7" s="192"/>
      <c r="AG7" s="192"/>
      <c r="AH7" s="192"/>
      <c r="AI7" s="192"/>
      <c r="AJ7" s="192"/>
      <c r="AK7" s="192"/>
      <c r="AL7" s="192"/>
      <c r="AM7" s="192"/>
      <c r="AN7" s="192"/>
      <c r="AO7" s="192"/>
      <c r="AP7" s="192"/>
      <c r="AQ7" s="192"/>
      <c r="AR7" s="192"/>
      <c r="AS7" s="192"/>
      <c r="AT7" s="192"/>
      <c r="AU7" s="192"/>
      <c r="AV7" s="192"/>
      <c r="AW7" s="192"/>
      <c r="AX7" s="192"/>
      <c r="AY7" s="192"/>
      <c r="AZ7" s="192"/>
      <c r="BA7" s="192"/>
      <c r="BB7" s="192"/>
      <c r="BC7" s="192"/>
      <c r="BD7" s="192"/>
      <c r="BE7" s="192"/>
      <c r="BF7" s="192"/>
      <c r="BG7" s="192"/>
      <c r="BH7" s="192"/>
      <c r="BI7" s="192"/>
      <c r="BJ7" s="192"/>
      <c r="BK7" s="192"/>
      <c r="BL7" s="192"/>
      <c r="BM7" s="192"/>
      <c r="BN7" s="192"/>
      <c r="BO7" s="192"/>
      <c r="BP7" s="192"/>
      <c r="BQ7" s="192"/>
      <c r="BR7" s="192"/>
      <c r="BS7" s="192"/>
      <c r="BT7" s="192"/>
      <c r="BU7" s="192"/>
      <c r="BV7" s="192"/>
      <c r="BW7" s="192"/>
      <c r="BX7" s="192"/>
      <c r="BY7" s="192"/>
      <c r="BZ7" s="192"/>
      <c r="CA7" s="192"/>
      <c r="CB7" s="192"/>
      <c r="CC7" s="192"/>
      <c r="CD7" s="192"/>
      <c r="CE7" s="192"/>
      <c r="CF7" s="192"/>
      <c r="CG7" s="192"/>
      <c r="CH7" s="192"/>
      <c r="CI7" s="192"/>
      <c r="CJ7" s="192"/>
      <c r="CK7" s="192"/>
      <c r="CL7" s="192"/>
      <c r="CM7" s="192"/>
      <c r="CN7" s="192"/>
      <c r="CO7" s="192"/>
      <c r="CP7" s="192"/>
      <c r="CQ7" s="192"/>
      <c r="CR7" s="192"/>
      <c r="CS7" s="192"/>
      <c r="CT7" s="192"/>
      <c r="CU7" s="192"/>
      <c r="CV7" s="192"/>
      <c r="CW7" s="192"/>
      <c r="CX7" s="192"/>
      <c r="CY7" s="192"/>
      <c r="CZ7" s="192"/>
      <c r="DA7" s="192"/>
      <c r="DB7" s="192"/>
      <c r="DC7" s="192"/>
      <c r="DD7" s="192"/>
      <c r="DE7" s="192"/>
      <c r="DF7" s="192"/>
      <c r="DG7" s="192"/>
      <c r="DH7" s="192"/>
      <c r="DI7" s="192"/>
      <c r="DJ7" s="192"/>
      <c r="DK7" s="192"/>
      <c r="DL7" s="192"/>
      <c r="DM7" s="192"/>
      <c r="DN7" s="192"/>
      <c r="DO7" s="192"/>
      <c r="DP7" s="192"/>
      <c r="DQ7" s="192"/>
      <c r="DR7" s="192"/>
      <c r="DS7" s="192"/>
      <c r="DT7" s="192"/>
      <c r="DU7" s="192"/>
      <c r="DV7" s="192"/>
      <c r="DW7" s="192"/>
      <c r="DX7" s="192"/>
      <c r="DY7" s="192"/>
      <c r="DZ7" s="192"/>
      <c r="EA7" s="192"/>
      <c r="EB7" s="192"/>
      <c r="EC7" s="192"/>
      <c r="ED7" s="192"/>
      <c r="EE7" s="192"/>
      <c r="EF7" s="192"/>
      <c r="EG7" s="192"/>
      <c r="EH7" s="192"/>
      <c r="EI7" s="192"/>
      <c r="EJ7" s="192"/>
      <c r="EK7" s="192"/>
      <c r="EL7" s="192"/>
      <c r="EM7" s="192"/>
      <c r="EN7" s="192"/>
      <c r="EO7" s="192"/>
      <c r="EP7" s="192"/>
      <c r="EQ7" s="192"/>
      <c r="ER7" s="192"/>
      <c r="ES7" s="192"/>
      <c r="ET7" s="192"/>
      <c r="EU7" s="192"/>
      <c r="EV7" s="192"/>
      <c r="EW7" s="192"/>
      <c r="EX7" s="192"/>
      <c r="EY7" s="192"/>
      <c r="EZ7" s="192"/>
      <c r="FA7" s="192"/>
      <c r="FB7" s="192"/>
      <c r="FC7" s="192"/>
      <c r="FD7" s="192"/>
      <c r="FE7" s="192"/>
      <c r="FF7" s="192"/>
      <c r="FG7" s="192"/>
      <c r="FH7" s="192"/>
      <c r="FI7" s="192"/>
      <c r="FJ7" s="192"/>
      <c r="FK7" s="192"/>
      <c r="FL7" s="192"/>
      <c r="FM7" s="192"/>
      <c r="FN7" s="192"/>
      <c r="FO7" s="192"/>
      <c r="FP7" s="192"/>
      <c r="FQ7" s="192"/>
      <c r="FR7" s="192"/>
      <c r="FS7" s="192"/>
      <c r="FT7" s="192"/>
      <c r="FU7" s="192"/>
    </row>
    <row r="8" spans="1:279" s="201" customFormat="1" ht="81" customHeight="1" thickTop="1" thickBot="1" x14ac:dyDescent="0.3">
      <c r="A8" s="194" t="s">
        <v>205</v>
      </c>
      <c r="B8" s="194" t="s">
        <v>452</v>
      </c>
      <c r="C8" s="195" t="s">
        <v>8</v>
      </c>
      <c r="D8" s="196" t="s">
        <v>438</v>
      </c>
      <c r="E8" s="210" t="s">
        <v>10</v>
      </c>
      <c r="F8" s="210" t="s">
        <v>11</v>
      </c>
      <c r="G8" s="210" t="s">
        <v>12</v>
      </c>
      <c r="H8" s="198" t="s">
        <v>439</v>
      </c>
      <c r="I8" s="198" t="s">
        <v>38</v>
      </c>
      <c r="J8" s="198" t="s">
        <v>440</v>
      </c>
      <c r="K8" s="198" t="s">
        <v>439</v>
      </c>
      <c r="L8" s="198" t="s">
        <v>441</v>
      </c>
      <c r="M8" s="198" t="s">
        <v>440</v>
      </c>
      <c r="N8" s="398"/>
      <c r="O8" s="404"/>
      <c r="P8" s="199" t="s">
        <v>442</v>
      </c>
      <c r="Q8" s="199" t="s">
        <v>443</v>
      </c>
      <c r="R8" s="199" t="s">
        <v>489</v>
      </c>
      <c r="S8" s="199" t="s">
        <v>444</v>
      </c>
      <c r="T8" s="199" t="s">
        <v>445</v>
      </c>
      <c r="U8" s="407"/>
      <c r="V8" s="200"/>
      <c r="W8" s="200"/>
      <c r="X8" s="200"/>
      <c r="Y8" s="200"/>
      <c r="Z8" s="200"/>
      <c r="AA8" s="200"/>
      <c r="AB8" s="200"/>
      <c r="AC8" s="200"/>
      <c r="AD8" s="200"/>
      <c r="AE8" s="200"/>
      <c r="AF8" s="200"/>
      <c r="AG8" s="200"/>
      <c r="AH8" s="200"/>
      <c r="AI8" s="200"/>
      <c r="AJ8" s="200"/>
      <c r="AK8" s="200"/>
      <c r="AL8" s="200"/>
      <c r="AM8" s="200"/>
      <c r="AN8" s="200"/>
      <c r="AO8" s="200"/>
      <c r="AP8" s="200"/>
      <c r="AQ8" s="200"/>
      <c r="AR8" s="200"/>
      <c r="AS8" s="200"/>
      <c r="AT8" s="200"/>
      <c r="AU8" s="200"/>
      <c r="AV8" s="200"/>
      <c r="AW8" s="200"/>
      <c r="AX8" s="200"/>
      <c r="AY8" s="200"/>
      <c r="AZ8" s="200"/>
      <c r="BA8" s="200"/>
      <c r="BB8" s="200"/>
      <c r="BC8" s="200"/>
      <c r="BD8" s="200"/>
      <c r="BE8" s="200"/>
      <c r="BF8" s="200"/>
      <c r="BG8" s="200"/>
      <c r="BH8" s="200"/>
      <c r="BI8" s="200"/>
      <c r="BJ8" s="200"/>
      <c r="BK8" s="200"/>
      <c r="BL8" s="200"/>
      <c r="BM8" s="200"/>
      <c r="BN8" s="200"/>
      <c r="BO8" s="200"/>
      <c r="BP8" s="200"/>
      <c r="BQ8" s="200"/>
      <c r="BR8" s="200"/>
      <c r="BS8" s="200"/>
      <c r="BT8" s="200"/>
      <c r="BU8" s="200"/>
      <c r="BV8" s="200"/>
      <c r="BW8" s="200"/>
      <c r="BX8" s="200"/>
      <c r="BY8" s="200"/>
      <c r="BZ8" s="200"/>
      <c r="CA8" s="200"/>
      <c r="CB8" s="200"/>
      <c r="CC8" s="200"/>
      <c r="CD8" s="200"/>
      <c r="CE8" s="200"/>
      <c r="CF8" s="200"/>
      <c r="CG8" s="200"/>
      <c r="CH8" s="200"/>
      <c r="CI8" s="200"/>
      <c r="CJ8" s="200"/>
      <c r="CK8" s="200"/>
      <c r="CL8" s="200"/>
      <c r="CM8" s="200"/>
      <c r="CN8" s="200"/>
      <c r="CO8" s="200"/>
      <c r="CP8" s="200"/>
      <c r="CQ8" s="200"/>
      <c r="CR8" s="200"/>
      <c r="CS8" s="200"/>
      <c r="CT8" s="200"/>
      <c r="CU8" s="200"/>
      <c r="CV8" s="200"/>
      <c r="CW8" s="200"/>
      <c r="CX8" s="200"/>
      <c r="CY8" s="200"/>
      <c r="CZ8" s="200"/>
      <c r="DA8" s="200"/>
      <c r="DB8" s="200"/>
      <c r="DC8" s="200"/>
      <c r="DD8" s="200"/>
      <c r="DE8" s="200"/>
      <c r="DF8" s="200"/>
      <c r="DG8" s="200"/>
      <c r="DH8" s="200"/>
      <c r="DI8" s="200"/>
      <c r="DJ8" s="200"/>
      <c r="DK8" s="200"/>
      <c r="DL8" s="200"/>
      <c r="DM8" s="200"/>
      <c r="DN8" s="200"/>
      <c r="DO8" s="200"/>
      <c r="DP8" s="200"/>
      <c r="DQ8" s="200"/>
      <c r="DR8" s="200"/>
      <c r="DS8" s="200"/>
      <c r="DT8" s="200"/>
      <c r="DU8" s="200"/>
      <c r="DV8" s="200"/>
      <c r="DW8" s="200"/>
      <c r="DX8" s="200"/>
      <c r="DY8" s="200"/>
      <c r="DZ8" s="200"/>
      <c r="EA8" s="200"/>
      <c r="EB8" s="200"/>
      <c r="EC8" s="200"/>
      <c r="ED8" s="200"/>
      <c r="EE8" s="200"/>
      <c r="EF8" s="200"/>
      <c r="EG8" s="200"/>
      <c r="EH8" s="200"/>
      <c r="EI8" s="200"/>
      <c r="EJ8" s="200"/>
      <c r="EK8" s="200"/>
      <c r="EL8" s="200"/>
      <c r="EM8" s="200"/>
      <c r="EN8" s="200"/>
      <c r="EO8" s="200"/>
      <c r="EP8" s="200"/>
      <c r="EQ8" s="200"/>
      <c r="ER8" s="200"/>
      <c r="ES8" s="200"/>
      <c r="ET8" s="200"/>
      <c r="EU8" s="200"/>
      <c r="EV8" s="200"/>
      <c r="EW8" s="200"/>
      <c r="EX8" s="200"/>
      <c r="EY8" s="200"/>
      <c r="EZ8" s="200"/>
      <c r="FA8" s="200"/>
      <c r="FB8" s="200"/>
      <c r="FC8" s="200"/>
      <c r="FD8" s="200"/>
      <c r="FE8" s="200"/>
      <c r="FF8" s="200"/>
      <c r="FG8" s="200"/>
      <c r="FH8" s="200"/>
      <c r="FI8" s="200"/>
      <c r="FJ8" s="200"/>
      <c r="FK8" s="200"/>
      <c r="FL8" s="200"/>
      <c r="FM8" s="200"/>
      <c r="FN8" s="200"/>
      <c r="FO8" s="200"/>
      <c r="FP8" s="200"/>
      <c r="FQ8" s="200"/>
      <c r="FR8" s="200"/>
      <c r="FS8" s="200"/>
      <c r="FT8" s="200"/>
      <c r="FU8" s="200"/>
    </row>
    <row r="9" spans="1:279" s="202" customFormat="1" ht="10.5" customHeight="1" thickTop="1" thickBot="1" x14ac:dyDescent="0.3">
      <c r="A9" s="386"/>
      <c r="B9" s="387"/>
      <c r="C9" s="387"/>
      <c r="D9" s="387"/>
      <c r="E9" s="387"/>
      <c r="F9" s="387"/>
      <c r="G9" s="387"/>
      <c r="H9" s="387"/>
      <c r="I9" s="387"/>
      <c r="J9" s="387"/>
      <c r="K9" s="387"/>
      <c r="L9" s="387"/>
      <c r="M9" s="387"/>
      <c r="N9" s="387"/>
      <c r="U9" s="203"/>
      <c r="V9" s="204"/>
      <c r="W9" s="204"/>
      <c r="X9" s="204"/>
      <c r="Y9" s="204"/>
      <c r="Z9" s="204"/>
      <c r="AA9" s="204"/>
      <c r="AB9" s="204"/>
      <c r="AC9" s="204"/>
      <c r="AD9" s="204"/>
      <c r="AE9" s="204"/>
      <c r="AF9" s="204"/>
      <c r="AG9" s="204"/>
      <c r="AH9" s="204"/>
      <c r="AI9" s="204"/>
      <c r="AJ9" s="204"/>
      <c r="AK9" s="204"/>
      <c r="AL9" s="204"/>
      <c r="AM9" s="204"/>
      <c r="AN9" s="204"/>
      <c r="AO9" s="204"/>
      <c r="AP9" s="204"/>
      <c r="AQ9" s="204"/>
      <c r="AR9" s="204"/>
      <c r="AS9" s="204"/>
      <c r="AT9" s="204"/>
      <c r="AU9" s="204"/>
      <c r="AV9" s="204"/>
      <c r="AW9" s="204"/>
      <c r="AX9" s="204"/>
      <c r="AY9" s="204"/>
      <c r="AZ9" s="204"/>
      <c r="BA9" s="204"/>
      <c r="BB9" s="204"/>
      <c r="BC9" s="204"/>
      <c r="BD9" s="204"/>
      <c r="BE9" s="204"/>
      <c r="BF9" s="204"/>
      <c r="BG9" s="204"/>
      <c r="BH9" s="204"/>
      <c r="BI9" s="204"/>
      <c r="BJ9" s="204"/>
      <c r="BK9" s="204"/>
      <c r="BL9" s="204"/>
      <c r="BM9" s="204"/>
      <c r="BN9" s="204"/>
      <c r="BO9" s="204"/>
      <c r="BP9" s="204"/>
      <c r="BQ9" s="204"/>
      <c r="BR9" s="204"/>
      <c r="BS9" s="204"/>
      <c r="BT9" s="204"/>
      <c r="BU9" s="204"/>
      <c r="BV9" s="204"/>
      <c r="BW9" s="204"/>
      <c r="BX9" s="204"/>
      <c r="BY9" s="204"/>
      <c r="BZ9" s="204"/>
      <c r="CA9" s="204"/>
      <c r="CB9" s="204"/>
      <c r="CC9" s="204"/>
      <c r="CD9" s="204"/>
      <c r="CE9" s="204"/>
      <c r="CF9" s="204"/>
      <c r="CG9" s="204"/>
      <c r="CH9" s="204"/>
      <c r="CI9" s="204"/>
      <c r="CJ9" s="204"/>
      <c r="CK9" s="204"/>
      <c r="CL9" s="204"/>
      <c r="CM9" s="204"/>
      <c r="CN9" s="204"/>
      <c r="CO9" s="204"/>
      <c r="CP9" s="204"/>
      <c r="CQ9" s="204"/>
      <c r="CR9" s="204"/>
      <c r="CS9" s="204"/>
      <c r="CT9" s="204"/>
      <c r="CU9" s="204"/>
      <c r="CV9" s="204"/>
      <c r="CW9" s="204"/>
      <c r="CX9" s="204"/>
      <c r="CY9" s="204"/>
      <c r="CZ9" s="204"/>
      <c r="DA9" s="204"/>
      <c r="DB9" s="204"/>
      <c r="DC9" s="204"/>
      <c r="DD9" s="204"/>
      <c r="DE9" s="204"/>
      <c r="DF9" s="204"/>
      <c r="DG9" s="204"/>
      <c r="DH9" s="204"/>
      <c r="DI9" s="204"/>
      <c r="DJ9" s="204"/>
      <c r="DK9" s="204"/>
      <c r="DL9" s="204"/>
      <c r="DM9" s="204"/>
      <c r="DN9" s="204"/>
      <c r="DO9" s="204"/>
      <c r="DP9" s="204"/>
      <c r="DQ9" s="204"/>
      <c r="DR9" s="204"/>
      <c r="DS9" s="204"/>
      <c r="DT9" s="204"/>
      <c r="DU9" s="204"/>
      <c r="DV9" s="204"/>
      <c r="DW9" s="204"/>
      <c r="DX9" s="204"/>
      <c r="DY9" s="204"/>
      <c r="DZ9" s="204"/>
      <c r="EA9" s="204"/>
      <c r="EB9" s="204"/>
      <c r="EC9" s="204"/>
      <c r="ED9" s="204"/>
      <c r="EE9" s="204"/>
      <c r="EF9" s="204"/>
      <c r="EG9" s="204"/>
      <c r="EH9" s="204"/>
      <c r="EI9" s="204"/>
      <c r="EJ9" s="204"/>
      <c r="EK9" s="204"/>
      <c r="EL9" s="204"/>
      <c r="EM9" s="204"/>
      <c r="EN9" s="204"/>
      <c r="EO9" s="204"/>
      <c r="EP9" s="204"/>
      <c r="EQ9" s="204"/>
      <c r="ER9" s="204"/>
      <c r="ES9" s="204"/>
      <c r="ET9" s="204"/>
      <c r="EU9" s="204"/>
      <c r="EV9" s="204"/>
      <c r="EW9" s="204"/>
      <c r="EX9" s="204"/>
      <c r="EY9" s="204"/>
      <c r="EZ9" s="204"/>
      <c r="FA9" s="204"/>
      <c r="FB9" s="204"/>
      <c r="FC9" s="204"/>
      <c r="FD9" s="204"/>
      <c r="FE9" s="204"/>
      <c r="FF9" s="204"/>
      <c r="FG9" s="204"/>
      <c r="FH9" s="204"/>
      <c r="FI9" s="204"/>
      <c r="FJ9" s="204"/>
      <c r="FK9" s="204"/>
      <c r="FL9" s="204"/>
      <c r="FM9" s="204"/>
      <c r="FN9" s="204"/>
      <c r="FO9" s="204"/>
      <c r="FP9" s="204"/>
      <c r="FQ9" s="204"/>
      <c r="FR9" s="204"/>
      <c r="FS9" s="204"/>
      <c r="FT9" s="204"/>
      <c r="FU9" s="204"/>
    </row>
    <row r="10" spans="1:279" s="205" customFormat="1" ht="15" customHeight="1" x14ac:dyDescent="0.2">
      <c r="A10" s="375">
        <f>'Mapa Final'!A10</f>
        <v>1</v>
      </c>
      <c r="B10" s="375" t="str">
        <f>'Mapa Final'!B10</f>
        <v>Inconsistencias en el reparto</v>
      </c>
      <c r="C10" s="375" t="str">
        <f>'Mapa Final'!C10</f>
        <v>Incumplimiento de las metas establecidas</v>
      </c>
      <c r="D10" s="375" t="str">
        <f>'Mapa Final'!D10</f>
        <v xml:space="preserve">1.Falta de planeacion y organizacion en el proceso de reparto. 
2. Falta de capacidad instalada para atender el alto volúmen de trabajo debido a la cantidad de expedientes que se recepcionan.           
3.Inconsistencias entre el órden establecido por el administrador del sistema y el órden previsto en los Acuerdos que norman el reparto.
4. No realizar el reparto de los Procesos Penales para Adolescentes entre los Despachos competentes, dentro del término establecido. 
5. Errores en el diligenciamiento del acta de reparto.
</v>
      </c>
      <c r="E10" s="375" t="str">
        <f>'Mapa Final'!E10</f>
        <v>Falencia en la gestión, control y seguimiento del proceso de reparto</v>
      </c>
      <c r="F10" s="375" t="str">
        <f>'Mapa Final'!F10</f>
        <v>Posibilidad de incumplimiento de las metas establecidas debido  a repartos extemporáneos y/o asignaciones erradas en el mismo</v>
      </c>
      <c r="G10" s="375" t="str">
        <f>'Mapa Final'!G10</f>
        <v>Ejecución y Administración de Procesos</v>
      </c>
      <c r="H10" s="378" t="str">
        <f>'Mapa Final'!I10</f>
        <v>Media</v>
      </c>
      <c r="I10" s="378" t="str">
        <f>'Mapa Final'!L10</f>
        <v>Moderado</v>
      </c>
      <c r="J10" s="365" t="str">
        <f>'Mapa Final'!N10</f>
        <v>Moderado</v>
      </c>
      <c r="K10" s="368" t="str">
        <f>'Mapa Final'!AA10</f>
        <v>Baja</v>
      </c>
      <c r="L10" s="368" t="str">
        <f>'Mapa Final'!AE10</f>
        <v>Moderado</v>
      </c>
      <c r="M10" s="365" t="str">
        <f>'Mapa Final'!AG10</f>
        <v>Moderado</v>
      </c>
      <c r="N10" s="368" t="str">
        <f>'Mapa Final'!AH10</f>
        <v>Aceptar</v>
      </c>
      <c r="O10" s="371"/>
      <c r="P10" s="374"/>
      <c r="Q10" s="374"/>
      <c r="R10" s="374"/>
      <c r="S10" s="359"/>
      <c r="T10" s="359"/>
      <c r="U10" s="362"/>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row>
    <row r="11" spans="1:279" s="205" customFormat="1" ht="13.5" customHeight="1" x14ac:dyDescent="0.2">
      <c r="A11" s="376"/>
      <c r="B11" s="376"/>
      <c r="C11" s="376"/>
      <c r="D11" s="376"/>
      <c r="E11" s="376"/>
      <c r="F11" s="376"/>
      <c r="G11" s="376"/>
      <c r="H11" s="379"/>
      <c r="I11" s="379"/>
      <c r="J11" s="366"/>
      <c r="K11" s="369"/>
      <c r="L11" s="369"/>
      <c r="M11" s="366"/>
      <c r="N11" s="369"/>
      <c r="O11" s="372"/>
      <c r="P11" s="360"/>
      <c r="Q11" s="360"/>
      <c r="R11" s="360"/>
      <c r="S11" s="360"/>
      <c r="T11" s="360"/>
      <c r="U11" s="363"/>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row>
    <row r="12" spans="1:279" s="205" customFormat="1" ht="13.5" customHeight="1" x14ac:dyDescent="0.2">
      <c r="A12" s="376"/>
      <c r="B12" s="376"/>
      <c r="C12" s="376"/>
      <c r="D12" s="376"/>
      <c r="E12" s="376"/>
      <c r="F12" s="376"/>
      <c r="G12" s="376"/>
      <c r="H12" s="379"/>
      <c r="I12" s="379"/>
      <c r="J12" s="366"/>
      <c r="K12" s="369"/>
      <c r="L12" s="369"/>
      <c r="M12" s="366"/>
      <c r="N12" s="369"/>
      <c r="O12" s="372"/>
      <c r="P12" s="360"/>
      <c r="Q12" s="360"/>
      <c r="R12" s="360"/>
      <c r="S12" s="360"/>
      <c r="T12" s="360"/>
      <c r="U12" s="363"/>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row>
    <row r="13" spans="1:279" s="205" customFormat="1" ht="13.5" customHeight="1" x14ac:dyDescent="0.2">
      <c r="A13" s="376"/>
      <c r="B13" s="376"/>
      <c r="C13" s="376"/>
      <c r="D13" s="376"/>
      <c r="E13" s="376"/>
      <c r="F13" s="376"/>
      <c r="G13" s="376"/>
      <c r="H13" s="379"/>
      <c r="I13" s="379"/>
      <c r="J13" s="366"/>
      <c r="K13" s="369"/>
      <c r="L13" s="369"/>
      <c r="M13" s="366"/>
      <c r="N13" s="369"/>
      <c r="O13" s="372"/>
      <c r="P13" s="360"/>
      <c r="Q13" s="360"/>
      <c r="R13" s="360"/>
      <c r="S13" s="360"/>
      <c r="T13" s="360"/>
      <c r="U13" s="363"/>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row>
    <row r="14" spans="1:279" s="205" customFormat="1" ht="238.5" customHeight="1" thickBot="1" x14ac:dyDescent="0.25">
      <c r="A14" s="377"/>
      <c r="B14" s="377"/>
      <c r="C14" s="377"/>
      <c r="D14" s="377"/>
      <c r="E14" s="377"/>
      <c r="F14" s="377"/>
      <c r="G14" s="377"/>
      <c r="H14" s="380"/>
      <c r="I14" s="380"/>
      <c r="J14" s="367"/>
      <c r="K14" s="370"/>
      <c r="L14" s="370"/>
      <c r="M14" s="367"/>
      <c r="N14" s="370"/>
      <c r="O14" s="373"/>
      <c r="P14" s="361"/>
      <c r="Q14" s="361"/>
      <c r="R14" s="361"/>
      <c r="S14" s="361"/>
      <c r="T14" s="361"/>
      <c r="U14" s="364"/>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row>
    <row r="15" spans="1:279" s="205" customFormat="1" ht="15" customHeight="1" x14ac:dyDescent="0.2">
      <c r="A15" s="375">
        <f>'Mapa Final'!A15</f>
        <v>2</v>
      </c>
      <c r="B15" s="375" t="str">
        <f>'Mapa Final'!B15</f>
        <v>Error en las notificaciones judiicales</v>
      </c>
      <c r="C15" s="375" t="str">
        <f>'Mapa Final'!C15</f>
        <v>Incumplimiento de las metas establecidas</v>
      </c>
      <c r="D15" s="375" t="str">
        <f>'Mapa Final'!D15</f>
        <v>1. Falta de seguimiento y control del cumplimiento efectivo de la actividad asignada. 
2. Falta de informaciòn pertinente para realizar la actividad (correos errados, direcciones erradas de las partes). 
3. Falta de recursos, medios electrònicos y tecnològicos para el cumplimiento de la actividad.  
4.Carencia de vinculaciòn de las partes y terceros que genera nulidades, demoras en el proceso.</v>
      </c>
      <c r="E15" s="375" t="str">
        <f>'Mapa Final'!E15</f>
        <v xml:space="preserve">Inadecuada comunicación de las notificaciones judiciales </v>
      </c>
      <c r="F15" s="375" t="str">
        <f>'Mapa Final'!F15</f>
        <v xml:space="preserve">Posibilidad de incumplimiento de las metas establecidas debido  a la inadecuada comunicación de las notificaciones judiciales </v>
      </c>
      <c r="G15" s="375" t="str">
        <f>'Mapa Final'!G15</f>
        <v>Ejecución y Administración de Procesos</v>
      </c>
      <c r="H15" s="378" t="str">
        <f>'Mapa Final'!I15</f>
        <v>Muy Alta</v>
      </c>
      <c r="I15" s="378" t="str">
        <f>'Mapa Final'!L15</f>
        <v>Mayor</v>
      </c>
      <c r="J15" s="365" t="str">
        <f>'Mapa Final'!N15</f>
        <v xml:space="preserve">Alto </v>
      </c>
      <c r="K15" s="368" t="str">
        <f>'Mapa Final'!AA15</f>
        <v>Baja</v>
      </c>
      <c r="L15" s="368" t="str">
        <f>'Mapa Final'!AE15</f>
        <v>Moderado</v>
      </c>
      <c r="M15" s="365" t="str">
        <f>'Mapa Final'!AG15</f>
        <v>Moderado</v>
      </c>
      <c r="N15" s="368" t="str">
        <f>'Mapa Final'!AH15</f>
        <v>Aceptar</v>
      </c>
      <c r="O15" s="371"/>
      <c r="P15" s="374"/>
      <c r="Q15" s="374"/>
      <c r="R15" s="374"/>
      <c r="S15" s="359"/>
      <c r="T15" s="359"/>
      <c r="U15" s="362"/>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row>
    <row r="16" spans="1:279" s="205" customFormat="1" ht="13.5" customHeight="1" x14ac:dyDescent="0.2">
      <c r="A16" s="376"/>
      <c r="B16" s="376"/>
      <c r="C16" s="376"/>
      <c r="D16" s="376"/>
      <c r="E16" s="376"/>
      <c r="F16" s="376"/>
      <c r="G16" s="376"/>
      <c r="H16" s="379"/>
      <c r="I16" s="379"/>
      <c r="J16" s="366"/>
      <c r="K16" s="369"/>
      <c r="L16" s="369"/>
      <c r="M16" s="366"/>
      <c r="N16" s="369"/>
      <c r="O16" s="372"/>
      <c r="P16" s="360"/>
      <c r="Q16" s="360"/>
      <c r="R16" s="360"/>
      <c r="S16" s="360"/>
      <c r="T16" s="360"/>
      <c r="U16" s="363"/>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row>
    <row r="17" spans="1:177" s="205" customFormat="1" ht="13.5" customHeight="1" x14ac:dyDescent="0.2">
      <c r="A17" s="376"/>
      <c r="B17" s="376"/>
      <c r="C17" s="376"/>
      <c r="D17" s="376"/>
      <c r="E17" s="376"/>
      <c r="F17" s="376"/>
      <c r="G17" s="376"/>
      <c r="H17" s="379"/>
      <c r="I17" s="379"/>
      <c r="J17" s="366"/>
      <c r="K17" s="369"/>
      <c r="L17" s="369"/>
      <c r="M17" s="366"/>
      <c r="N17" s="369"/>
      <c r="O17" s="372"/>
      <c r="P17" s="360"/>
      <c r="Q17" s="360"/>
      <c r="R17" s="360"/>
      <c r="S17" s="360"/>
      <c r="T17" s="360"/>
      <c r="U17" s="363"/>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row>
    <row r="18" spans="1:177" s="205" customFormat="1" ht="13.5" customHeight="1" x14ac:dyDescent="0.2">
      <c r="A18" s="376"/>
      <c r="B18" s="376"/>
      <c r="C18" s="376"/>
      <c r="D18" s="376"/>
      <c r="E18" s="376"/>
      <c r="F18" s="376"/>
      <c r="G18" s="376"/>
      <c r="H18" s="379"/>
      <c r="I18" s="379"/>
      <c r="J18" s="366"/>
      <c r="K18" s="369"/>
      <c r="L18" s="369"/>
      <c r="M18" s="366"/>
      <c r="N18" s="369"/>
      <c r="O18" s="372"/>
      <c r="P18" s="360"/>
      <c r="Q18" s="360"/>
      <c r="R18" s="360"/>
      <c r="S18" s="360"/>
      <c r="T18" s="360"/>
      <c r="U18" s="363"/>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row>
    <row r="19" spans="1:177" s="205" customFormat="1" ht="255.75" customHeight="1" thickBot="1" x14ac:dyDescent="0.25">
      <c r="A19" s="377"/>
      <c r="B19" s="377"/>
      <c r="C19" s="377"/>
      <c r="D19" s="377"/>
      <c r="E19" s="377"/>
      <c r="F19" s="377"/>
      <c r="G19" s="377"/>
      <c r="H19" s="380"/>
      <c r="I19" s="380"/>
      <c r="J19" s="367"/>
      <c r="K19" s="370"/>
      <c r="L19" s="370"/>
      <c r="M19" s="367"/>
      <c r="N19" s="370"/>
      <c r="O19" s="373"/>
      <c r="P19" s="361"/>
      <c r="Q19" s="361"/>
      <c r="R19" s="361"/>
      <c r="S19" s="361"/>
      <c r="T19" s="361"/>
      <c r="U19" s="364"/>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row>
    <row r="20" spans="1:177" ht="15" customHeight="1" x14ac:dyDescent="0.25">
      <c r="A20" s="375">
        <f>'Mapa Final'!A20</f>
        <v>3</v>
      </c>
      <c r="B20" s="375" t="str">
        <f>'Mapa Final'!B20</f>
        <v>No realización de las Audiencias Programadas</v>
      </c>
      <c r="C20" s="375" t="str">
        <f>'Mapa Final'!C20</f>
        <v>Incumplimiento de las metas establecidas</v>
      </c>
      <c r="D20" s="375" t="str">
        <f>'Mapa Final'!D20</f>
        <v xml:space="preserve">1.Falta de herramientas tecnológicas que permitan el buen desarrollo de la audiencia (Sistema de Grabación, Software, Hardware, microfonos, diademas entre otros)
2.Programación de audiencias sin tener en cuenta tiempos de duración para su realización.
3.Falta de comunicación oportuna o errores en la notificación a las partes interesadas externas
4.Carencia de internet y  conectividad adecuada para los  equipos en las sedes judiciales y salas de audiencias.
5.Desactualización de la información suministrada por el usuario para la debida citación.
</v>
      </c>
      <c r="E20" s="375" t="str">
        <f>'Mapa Final'!E20</f>
        <v>Incumplimiento en la realización de las audiencias programadas</v>
      </c>
      <c r="F20" s="375" t="str">
        <f>'Mapa Final'!F20</f>
        <v>Posibilidad de vulneración de los derechos fundamentales de los ciudadanos  debido al Incumplimiento en la realización de las audiencias programadas</v>
      </c>
      <c r="G20" s="375" t="str">
        <f>'Mapa Final'!G20</f>
        <v>Usuarios, productos y prácticas organizacionales</v>
      </c>
      <c r="H20" s="378" t="str">
        <f>'Mapa Final'!I20</f>
        <v>Alta</v>
      </c>
      <c r="I20" s="378" t="str">
        <f>'Mapa Final'!L20</f>
        <v>Mayor</v>
      </c>
      <c r="J20" s="365" t="str">
        <f>'Mapa Final'!N20</f>
        <v xml:space="preserve">Alto </v>
      </c>
      <c r="K20" s="368" t="str">
        <f>'Mapa Final'!AA20</f>
        <v>Media</v>
      </c>
      <c r="L20" s="368" t="str">
        <f>'Mapa Final'!AE20</f>
        <v>Mayor</v>
      </c>
      <c r="M20" s="365" t="str">
        <f>'Mapa Final'!AG20</f>
        <v xml:space="preserve">Alto </v>
      </c>
      <c r="N20" s="368" t="str">
        <f>'Mapa Final'!AH20</f>
        <v>Reducir(mitigar)</v>
      </c>
      <c r="O20" s="371"/>
      <c r="P20" s="374"/>
      <c r="Q20" s="374"/>
      <c r="R20" s="374"/>
      <c r="S20" s="359"/>
      <c r="T20" s="359"/>
      <c r="U20" s="362"/>
      <c r="V20" s="35"/>
      <c r="W20" s="35"/>
    </row>
    <row r="21" spans="1:177" x14ac:dyDescent="0.25">
      <c r="A21" s="376"/>
      <c r="B21" s="376"/>
      <c r="C21" s="376"/>
      <c r="D21" s="376"/>
      <c r="E21" s="376"/>
      <c r="F21" s="376"/>
      <c r="G21" s="376"/>
      <c r="H21" s="379"/>
      <c r="I21" s="379"/>
      <c r="J21" s="366"/>
      <c r="K21" s="369"/>
      <c r="L21" s="369"/>
      <c r="M21" s="366"/>
      <c r="N21" s="369"/>
      <c r="O21" s="372"/>
      <c r="P21" s="360"/>
      <c r="Q21" s="360"/>
      <c r="R21" s="360"/>
      <c r="S21" s="360"/>
      <c r="T21" s="360"/>
      <c r="U21" s="363"/>
      <c r="V21" s="35"/>
      <c r="W21" s="35"/>
    </row>
    <row r="22" spans="1:177" x14ac:dyDescent="0.25">
      <c r="A22" s="376"/>
      <c r="B22" s="376"/>
      <c r="C22" s="376"/>
      <c r="D22" s="376"/>
      <c r="E22" s="376"/>
      <c r="F22" s="376"/>
      <c r="G22" s="376"/>
      <c r="H22" s="379"/>
      <c r="I22" s="379"/>
      <c r="J22" s="366"/>
      <c r="K22" s="369"/>
      <c r="L22" s="369"/>
      <c r="M22" s="366"/>
      <c r="N22" s="369"/>
      <c r="O22" s="372"/>
      <c r="P22" s="360"/>
      <c r="Q22" s="360"/>
      <c r="R22" s="360"/>
      <c r="S22" s="360"/>
      <c r="T22" s="360"/>
      <c r="U22" s="363"/>
      <c r="V22" s="35"/>
      <c r="W22" s="35"/>
    </row>
    <row r="23" spans="1:177" x14ac:dyDescent="0.25">
      <c r="A23" s="376"/>
      <c r="B23" s="376"/>
      <c r="C23" s="376"/>
      <c r="D23" s="376"/>
      <c r="E23" s="376"/>
      <c r="F23" s="376"/>
      <c r="G23" s="376"/>
      <c r="H23" s="379"/>
      <c r="I23" s="379"/>
      <c r="J23" s="366"/>
      <c r="K23" s="369"/>
      <c r="L23" s="369"/>
      <c r="M23" s="366"/>
      <c r="N23" s="369"/>
      <c r="O23" s="372"/>
      <c r="P23" s="360"/>
      <c r="Q23" s="360"/>
      <c r="R23" s="360"/>
      <c r="S23" s="360"/>
      <c r="T23" s="360"/>
      <c r="U23" s="363"/>
      <c r="V23" s="35"/>
      <c r="W23" s="35"/>
    </row>
    <row r="24" spans="1:177" ht="307.5" customHeight="1" thickBot="1" x14ac:dyDescent="0.3">
      <c r="A24" s="377"/>
      <c r="B24" s="377"/>
      <c r="C24" s="377"/>
      <c r="D24" s="377"/>
      <c r="E24" s="377"/>
      <c r="F24" s="377"/>
      <c r="G24" s="377"/>
      <c r="H24" s="380"/>
      <c r="I24" s="380"/>
      <c r="J24" s="367"/>
      <c r="K24" s="370"/>
      <c r="L24" s="370"/>
      <c r="M24" s="367"/>
      <c r="N24" s="370"/>
      <c r="O24" s="373"/>
      <c r="P24" s="361"/>
      <c r="Q24" s="361"/>
      <c r="R24" s="361"/>
      <c r="S24" s="361"/>
      <c r="T24" s="361"/>
      <c r="U24" s="364"/>
      <c r="V24" s="35"/>
      <c r="W24" s="35"/>
    </row>
    <row r="25" spans="1:177" ht="15" customHeight="1" x14ac:dyDescent="0.25">
      <c r="A25" s="375">
        <f>'Mapa Final'!A25</f>
        <v>4</v>
      </c>
      <c r="B25" s="375" t="str">
        <f>'Mapa Final'!B25</f>
        <v>No realización de los Seguimientos a las Sanciones</v>
      </c>
      <c r="C25" s="375" t="str">
        <f>'Mapa Final'!C25</f>
        <v>Incumplimiento de las metas establecidas</v>
      </c>
      <c r="D25" s="375" t="str">
        <f>'Mapa Final'!D25</f>
        <v>1. Falta de seguimiento y control del cumplimiento efectivo de la actividad asignada. 
2. Falta de informaciòn pertinente para realizar la actividad (correos errados, direcciones erradas de las partes). 
3. Falta de recursos, medios electrònicos y tecnològicos para el cumplimiento de la actividad.  
4.Carencia de vinculaciòn de las partes y terceros que genera nulidades, demoras en el proceso.</v>
      </c>
      <c r="E25" s="375" t="str">
        <f>'Mapa Final'!E25</f>
        <v>Inadecuada realización de los seguimientos a las sanciones</v>
      </c>
      <c r="F25" s="375" t="str">
        <f>'Mapa Final'!F25</f>
        <v>Posibilidad de incumplimiento de las metas establecidas debido al inadecuado seguimientos de las sanciones</v>
      </c>
      <c r="G25" s="375" t="str">
        <f>'Mapa Final'!G25</f>
        <v>Ejecución y Administración de Procesos</v>
      </c>
      <c r="H25" s="378" t="str">
        <f>'Mapa Final'!I25</f>
        <v>Media</v>
      </c>
      <c r="I25" s="378" t="str">
        <f>'Mapa Final'!L25</f>
        <v>Menor</v>
      </c>
      <c r="J25" s="365" t="str">
        <f>'Mapa Final'!N25</f>
        <v>Moderado</v>
      </c>
      <c r="K25" s="368" t="str">
        <f>'Mapa Final'!AA25</f>
        <v>Baja</v>
      </c>
      <c r="L25" s="368" t="str">
        <f>'Mapa Final'!AE25</f>
        <v>Moderado</v>
      </c>
      <c r="M25" s="365" t="str">
        <f>'Mapa Final'!AG25</f>
        <v>Moderado</v>
      </c>
      <c r="N25" s="368" t="str">
        <f>'Mapa Final'!AH25</f>
        <v>Aceptar</v>
      </c>
      <c r="O25" s="371"/>
      <c r="P25" s="374"/>
      <c r="Q25" s="374"/>
      <c r="R25" s="374"/>
      <c r="S25" s="359"/>
      <c r="T25" s="359"/>
      <c r="U25" s="362"/>
    </row>
    <row r="26" spans="1:177" x14ac:dyDescent="0.25">
      <c r="A26" s="376"/>
      <c r="B26" s="376"/>
      <c r="C26" s="376"/>
      <c r="D26" s="376"/>
      <c r="E26" s="376"/>
      <c r="F26" s="376"/>
      <c r="G26" s="376"/>
      <c r="H26" s="379"/>
      <c r="I26" s="379"/>
      <c r="J26" s="366"/>
      <c r="K26" s="369"/>
      <c r="L26" s="369"/>
      <c r="M26" s="366"/>
      <c r="N26" s="369"/>
      <c r="O26" s="372"/>
      <c r="P26" s="360"/>
      <c r="Q26" s="360"/>
      <c r="R26" s="360"/>
      <c r="S26" s="360"/>
      <c r="T26" s="360"/>
      <c r="U26" s="363"/>
    </row>
    <row r="27" spans="1:177" x14ac:dyDescent="0.25">
      <c r="A27" s="376"/>
      <c r="B27" s="376"/>
      <c r="C27" s="376"/>
      <c r="D27" s="376"/>
      <c r="E27" s="376"/>
      <c r="F27" s="376"/>
      <c r="G27" s="376"/>
      <c r="H27" s="379"/>
      <c r="I27" s="379"/>
      <c r="J27" s="366"/>
      <c r="K27" s="369"/>
      <c r="L27" s="369"/>
      <c r="M27" s="366"/>
      <c r="N27" s="369"/>
      <c r="O27" s="372"/>
      <c r="P27" s="360"/>
      <c r="Q27" s="360"/>
      <c r="R27" s="360"/>
      <c r="S27" s="360"/>
      <c r="T27" s="360"/>
      <c r="U27" s="363"/>
    </row>
    <row r="28" spans="1:177" x14ac:dyDescent="0.25">
      <c r="A28" s="376"/>
      <c r="B28" s="376"/>
      <c r="C28" s="376"/>
      <c r="D28" s="376"/>
      <c r="E28" s="376"/>
      <c r="F28" s="376"/>
      <c r="G28" s="376"/>
      <c r="H28" s="379"/>
      <c r="I28" s="379"/>
      <c r="J28" s="366"/>
      <c r="K28" s="369"/>
      <c r="L28" s="369"/>
      <c r="M28" s="366"/>
      <c r="N28" s="369"/>
      <c r="O28" s="372"/>
      <c r="P28" s="360"/>
      <c r="Q28" s="360"/>
      <c r="R28" s="360"/>
      <c r="S28" s="360"/>
      <c r="T28" s="360"/>
      <c r="U28" s="363"/>
    </row>
    <row r="29" spans="1:177" ht="254.25" customHeight="1" thickBot="1" x14ac:dyDescent="0.3">
      <c r="A29" s="377"/>
      <c r="B29" s="377"/>
      <c r="C29" s="377"/>
      <c r="D29" s="377"/>
      <c r="E29" s="377"/>
      <c r="F29" s="377"/>
      <c r="G29" s="377"/>
      <c r="H29" s="380"/>
      <c r="I29" s="380"/>
      <c r="J29" s="367"/>
      <c r="K29" s="370"/>
      <c r="L29" s="370"/>
      <c r="M29" s="367"/>
      <c r="N29" s="370"/>
      <c r="O29" s="373"/>
      <c r="P29" s="361"/>
      <c r="Q29" s="361"/>
      <c r="R29" s="361"/>
      <c r="S29" s="361"/>
      <c r="T29" s="361"/>
      <c r="U29" s="364"/>
    </row>
    <row r="30" spans="1:177" ht="15" customHeight="1" x14ac:dyDescent="0.25">
      <c r="A30" s="375">
        <f>'Mapa Final'!A30</f>
        <v>5</v>
      </c>
      <c r="B30" s="375" t="str">
        <f>'Mapa Final'!B30</f>
        <v xml:space="preserve">Inexactitud en el registro de la gestion de los procesos misionales y actuaciones administrativa </v>
      </c>
      <c r="C30" s="375" t="str">
        <f>'Mapa Final'!C30</f>
        <v>Incumplimiento de las metas establecidas</v>
      </c>
      <c r="D30" s="375" t="str">
        <f>'Mapa Final'!D30</f>
        <v xml:space="preserve">1. Errores en la información registrada en el aplicativo Justicia XXI WEB y el expediente digital
2.Insuficiencia de personal para la carga laboral presentada. 
3.Fallas en la funcionalidad de los aplicativos    
4.Incremento de solicitudes  por la  alta demanda judiciales 
5.Inadecuado control de verificación del registro de la información </v>
      </c>
      <c r="E30" s="375" t="str">
        <f>'Mapa Final'!E30</f>
        <v xml:space="preserve">Inadecuado registro de la gestion de los procesos misionales y actuaciones administrativa </v>
      </c>
      <c r="F30" s="375" t="str">
        <f>'Mapa Final'!F30</f>
        <v xml:space="preserve">Posibilidad de incumplimiento de las metas establecidas debido al  inadecuado registro de la gestion de los procesos misionales y actuaciones administrativa </v>
      </c>
      <c r="G30" s="375" t="str">
        <f>'Mapa Final'!G30</f>
        <v>Usuarios, productos y prácticas organizacionales</v>
      </c>
      <c r="H30" s="378" t="str">
        <f>'Mapa Final'!I30</f>
        <v>Alta</v>
      </c>
      <c r="I30" s="378" t="str">
        <f>'Mapa Final'!L30</f>
        <v>Menor</v>
      </c>
      <c r="J30" s="365" t="str">
        <f>'Mapa Final'!N30</f>
        <v>Moderado</v>
      </c>
      <c r="K30" s="368" t="str">
        <f>'Mapa Final'!AA30</f>
        <v>Media</v>
      </c>
      <c r="L30" s="368" t="str">
        <f>'Mapa Final'!AE30</f>
        <v>Menor</v>
      </c>
      <c r="M30" s="365" t="str">
        <f>'Mapa Final'!AG30</f>
        <v>Moderado</v>
      </c>
      <c r="N30" s="368" t="str">
        <f>'Mapa Final'!AH30</f>
        <v>Aceptar</v>
      </c>
      <c r="O30" s="371"/>
      <c r="P30" s="374"/>
      <c r="Q30" s="374"/>
      <c r="R30" s="374"/>
      <c r="S30" s="359"/>
      <c r="T30" s="359"/>
      <c r="U30" s="362"/>
    </row>
    <row r="31" spans="1:177" x14ac:dyDescent="0.25">
      <c r="A31" s="376"/>
      <c r="B31" s="376"/>
      <c r="C31" s="376"/>
      <c r="D31" s="376"/>
      <c r="E31" s="376"/>
      <c r="F31" s="376"/>
      <c r="G31" s="376"/>
      <c r="H31" s="379"/>
      <c r="I31" s="379"/>
      <c r="J31" s="366"/>
      <c r="K31" s="369"/>
      <c r="L31" s="369"/>
      <c r="M31" s="366"/>
      <c r="N31" s="369"/>
      <c r="O31" s="372"/>
      <c r="P31" s="360"/>
      <c r="Q31" s="360"/>
      <c r="R31" s="360"/>
      <c r="S31" s="360"/>
      <c r="T31" s="360"/>
      <c r="U31" s="363"/>
    </row>
    <row r="32" spans="1:177" x14ac:dyDescent="0.25">
      <c r="A32" s="376"/>
      <c r="B32" s="376"/>
      <c r="C32" s="376"/>
      <c r="D32" s="376"/>
      <c r="E32" s="376"/>
      <c r="F32" s="376"/>
      <c r="G32" s="376"/>
      <c r="H32" s="379"/>
      <c r="I32" s="379"/>
      <c r="J32" s="366"/>
      <c r="K32" s="369"/>
      <c r="L32" s="369"/>
      <c r="M32" s="366"/>
      <c r="N32" s="369"/>
      <c r="O32" s="372"/>
      <c r="P32" s="360"/>
      <c r="Q32" s="360"/>
      <c r="R32" s="360"/>
      <c r="S32" s="360"/>
      <c r="T32" s="360"/>
      <c r="U32" s="363"/>
    </row>
    <row r="33" spans="1:21" x14ac:dyDescent="0.25">
      <c r="A33" s="376"/>
      <c r="B33" s="376"/>
      <c r="C33" s="376"/>
      <c r="D33" s="376"/>
      <c r="E33" s="376"/>
      <c r="F33" s="376"/>
      <c r="G33" s="376"/>
      <c r="H33" s="379"/>
      <c r="I33" s="379"/>
      <c r="J33" s="366"/>
      <c r="K33" s="369"/>
      <c r="L33" s="369"/>
      <c r="M33" s="366"/>
      <c r="N33" s="369"/>
      <c r="O33" s="372"/>
      <c r="P33" s="360"/>
      <c r="Q33" s="360"/>
      <c r="R33" s="360"/>
      <c r="S33" s="360"/>
      <c r="T33" s="360"/>
      <c r="U33" s="363"/>
    </row>
    <row r="34" spans="1:21" ht="230.25" customHeight="1" thickBot="1" x14ac:dyDescent="0.3">
      <c r="A34" s="377"/>
      <c r="B34" s="377"/>
      <c r="C34" s="377"/>
      <c r="D34" s="377"/>
      <c r="E34" s="377"/>
      <c r="F34" s="377"/>
      <c r="G34" s="377"/>
      <c r="H34" s="380"/>
      <c r="I34" s="380"/>
      <c r="J34" s="367"/>
      <c r="K34" s="370"/>
      <c r="L34" s="370"/>
      <c r="M34" s="367"/>
      <c r="N34" s="370"/>
      <c r="O34" s="373"/>
      <c r="P34" s="361"/>
      <c r="Q34" s="361"/>
      <c r="R34" s="361"/>
      <c r="S34" s="361"/>
      <c r="T34" s="361"/>
      <c r="U34" s="364"/>
    </row>
    <row r="35" spans="1:21" ht="15" customHeight="1" x14ac:dyDescent="0.25">
      <c r="A35" s="375">
        <f>'Mapa Final'!A35</f>
        <v>6</v>
      </c>
      <c r="B35" s="375" t="str">
        <f>'Mapa Final'!B35</f>
        <v>Vencimiento de Términos</v>
      </c>
      <c r="C35" s="375" t="str">
        <f>'Mapa Final'!C35</f>
        <v>Vulneración de los derechos fundamentales de los ciudadanos</v>
      </c>
      <c r="D35" s="375" t="str">
        <f>'Mapa Final'!D35</f>
        <v xml:space="preserve">1. Falta de implementación de modelos operativos de preparación de audiencias (MOPA's) y guías de realización de audiencias para reducir el tiempo de las diligencias.
2.Insuficiencia de personal para la carga laboral presentada.
3.Incremento de solicitudes vía correo electrónico, reparto de demandas y solicitudes judiciales..
4.Demora en la entrega del reparto por parte del centro de sevicios
5.Afectación del orden público, genera mayor demanda y congestión de la justicia.
</v>
      </c>
      <c r="E35" s="375" t="str">
        <f>'Mapa Final'!E35</f>
        <v xml:space="preserve"> Actuaciones procesales después del vencimiento de los términos legales  </v>
      </c>
      <c r="F35" s="375" t="str">
        <f>'Mapa Final'!F35</f>
        <v xml:space="preserve">Posibilidad de vulneración de los derechos fundamentales de los ciudadanos  debido a las  actuaciones procesales después del vencimiento de los términos legales  </v>
      </c>
      <c r="G35" s="375" t="str">
        <f>'Mapa Final'!G35</f>
        <v>Usuarios, productos y prácticas organizacionales</v>
      </c>
      <c r="H35" s="378" t="str">
        <f>'Mapa Final'!I35</f>
        <v>Alta</v>
      </c>
      <c r="I35" s="378" t="str">
        <f>'Mapa Final'!L35</f>
        <v>Mayor</v>
      </c>
      <c r="J35" s="365" t="str">
        <f>'Mapa Final'!N35</f>
        <v xml:space="preserve">Alto </v>
      </c>
      <c r="K35" s="368" t="str">
        <f>'Mapa Final'!AA35</f>
        <v>Media</v>
      </c>
      <c r="L35" s="368" t="str">
        <f>'Mapa Final'!AE35</f>
        <v>Menor</v>
      </c>
      <c r="M35" s="365" t="str">
        <f>'Mapa Final'!AG35</f>
        <v>Moderado</v>
      </c>
      <c r="N35" s="368" t="str">
        <f>'Mapa Final'!AH35</f>
        <v>Reducir(mitigar)</v>
      </c>
      <c r="O35" s="371"/>
      <c r="P35" s="374"/>
      <c r="Q35" s="374"/>
      <c r="R35" s="374"/>
      <c r="S35" s="359"/>
      <c r="T35" s="359"/>
      <c r="U35" s="362"/>
    </row>
    <row r="36" spans="1:21" x14ac:dyDescent="0.25">
      <c r="A36" s="376"/>
      <c r="B36" s="376"/>
      <c r="C36" s="376"/>
      <c r="D36" s="376"/>
      <c r="E36" s="376"/>
      <c r="F36" s="376"/>
      <c r="G36" s="376"/>
      <c r="H36" s="379"/>
      <c r="I36" s="379"/>
      <c r="J36" s="366"/>
      <c r="K36" s="369"/>
      <c r="L36" s="369"/>
      <c r="M36" s="366"/>
      <c r="N36" s="369"/>
      <c r="O36" s="372"/>
      <c r="P36" s="360"/>
      <c r="Q36" s="360"/>
      <c r="R36" s="360"/>
      <c r="S36" s="360"/>
      <c r="T36" s="360"/>
      <c r="U36" s="363"/>
    </row>
    <row r="37" spans="1:21" x14ac:dyDescent="0.25">
      <c r="A37" s="376"/>
      <c r="B37" s="376"/>
      <c r="C37" s="376"/>
      <c r="D37" s="376"/>
      <c r="E37" s="376"/>
      <c r="F37" s="376"/>
      <c r="G37" s="376"/>
      <c r="H37" s="379"/>
      <c r="I37" s="379"/>
      <c r="J37" s="366"/>
      <c r="K37" s="369"/>
      <c r="L37" s="369"/>
      <c r="M37" s="366"/>
      <c r="N37" s="369"/>
      <c r="O37" s="372"/>
      <c r="P37" s="360"/>
      <c r="Q37" s="360"/>
      <c r="R37" s="360"/>
      <c r="S37" s="360"/>
      <c r="T37" s="360"/>
      <c r="U37" s="363"/>
    </row>
    <row r="38" spans="1:21" x14ac:dyDescent="0.25">
      <c r="A38" s="376"/>
      <c r="B38" s="376"/>
      <c r="C38" s="376"/>
      <c r="D38" s="376"/>
      <c r="E38" s="376"/>
      <c r="F38" s="376"/>
      <c r="G38" s="376"/>
      <c r="H38" s="379"/>
      <c r="I38" s="379"/>
      <c r="J38" s="366"/>
      <c r="K38" s="369"/>
      <c r="L38" s="369"/>
      <c r="M38" s="366"/>
      <c r="N38" s="369"/>
      <c r="O38" s="372"/>
      <c r="P38" s="360"/>
      <c r="Q38" s="360"/>
      <c r="R38" s="360"/>
      <c r="S38" s="360"/>
      <c r="T38" s="360"/>
      <c r="U38" s="363"/>
    </row>
    <row r="39" spans="1:21" ht="234.75" customHeight="1" thickBot="1" x14ac:dyDescent="0.3">
      <c r="A39" s="377"/>
      <c r="B39" s="377"/>
      <c r="C39" s="377"/>
      <c r="D39" s="377"/>
      <c r="E39" s="377"/>
      <c r="F39" s="377"/>
      <c r="G39" s="377"/>
      <c r="H39" s="380"/>
      <c r="I39" s="380"/>
      <c r="J39" s="367"/>
      <c r="K39" s="370"/>
      <c r="L39" s="370"/>
      <c r="M39" s="367"/>
      <c r="N39" s="370"/>
      <c r="O39" s="373"/>
      <c r="P39" s="361"/>
      <c r="Q39" s="361"/>
      <c r="R39" s="361"/>
      <c r="S39" s="361"/>
      <c r="T39" s="361"/>
      <c r="U39" s="364"/>
    </row>
    <row r="40" spans="1:21" ht="15" customHeight="1" x14ac:dyDescent="0.25">
      <c r="A40" s="375">
        <f>'Mapa Final'!A40</f>
        <v>7</v>
      </c>
      <c r="B40" s="375" t="str">
        <f>'Mapa Final'!B40</f>
        <v>Pérdida de documentos</v>
      </c>
      <c r="C40" s="375" t="str">
        <f>'Mapa Final'!C40</f>
        <v>Afectación en la Prestación del Servicio de Justicia</v>
      </c>
      <c r="D40" s="375" t="str">
        <f>'Mapa Final'!D40</f>
        <v>1. Falta de implementación del expediente electrónico en todas las dependencias y juzgados
2.Falta de software institucional para el control en el archivo de documentos tanto físicos como virtuales.
3.Desconocimiento e inaplicabilidad de las Tablas de Retención Documental (TRD)
4.Volumen excesivo de ingreso de expedientes para el personal asignado,  generando demoras en la organización de los expediente
5. Carencia de organización documental</v>
      </c>
      <c r="E40" s="375" t="str">
        <f>'Mapa Final'!E40</f>
        <v>Extravío de documentos temporal o definitivo de los procesos judiciales</v>
      </c>
      <c r="F40" s="375" t="str">
        <f>'Mapa Final'!F40</f>
        <v>Posibilidad de la afectación en la Prestación del Servicio de Justicia debido al extravío de documentos temporal o definitivo de los procesos judiciales</v>
      </c>
      <c r="G40" s="375" t="str">
        <f>'Mapa Final'!G40</f>
        <v>Usuarios, productos y prácticas organizacionales</v>
      </c>
      <c r="H40" s="378" t="str">
        <f>'Mapa Final'!I40</f>
        <v>Muy Alta</v>
      </c>
      <c r="I40" s="378" t="str">
        <f>'Mapa Final'!L40</f>
        <v>Mayor</v>
      </c>
      <c r="J40" s="365" t="str">
        <f>'Mapa Final'!N40</f>
        <v xml:space="preserve">Alto </v>
      </c>
      <c r="K40" s="368" t="str">
        <f>'Mapa Final'!AA40</f>
        <v>Media</v>
      </c>
      <c r="L40" s="368" t="str">
        <f>'Mapa Final'!AE40</f>
        <v>Mayor</v>
      </c>
      <c r="M40" s="365" t="str">
        <f>'Mapa Final'!AG40</f>
        <v xml:space="preserve">Alto </v>
      </c>
      <c r="N40" s="368" t="str">
        <f>'Mapa Final'!AH40</f>
        <v>Reducir(mitigar)</v>
      </c>
      <c r="O40" s="371"/>
      <c r="P40" s="374"/>
      <c r="Q40" s="374"/>
      <c r="R40" s="374"/>
      <c r="S40" s="359"/>
      <c r="T40" s="359"/>
      <c r="U40" s="362"/>
    </row>
    <row r="41" spans="1:21" x14ac:dyDescent="0.25">
      <c r="A41" s="376"/>
      <c r="B41" s="376"/>
      <c r="C41" s="376"/>
      <c r="D41" s="376"/>
      <c r="E41" s="376"/>
      <c r="F41" s="376"/>
      <c r="G41" s="376"/>
      <c r="H41" s="379"/>
      <c r="I41" s="379"/>
      <c r="J41" s="366"/>
      <c r="K41" s="369"/>
      <c r="L41" s="369"/>
      <c r="M41" s="366"/>
      <c r="N41" s="369"/>
      <c r="O41" s="372"/>
      <c r="P41" s="360"/>
      <c r="Q41" s="360"/>
      <c r="R41" s="360"/>
      <c r="S41" s="360"/>
      <c r="T41" s="360"/>
      <c r="U41" s="363"/>
    </row>
    <row r="42" spans="1:21" x14ac:dyDescent="0.25">
      <c r="A42" s="376"/>
      <c r="B42" s="376"/>
      <c r="C42" s="376"/>
      <c r="D42" s="376"/>
      <c r="E42" s="376"/>
      <c r="F42" s="376"/>
      <c r="G42" s="376"/>
      <c r="H42" s="379"/>
      <c r="I42" s="379"/>
      <c r="J42" s="366"/>
      <c r="K42" s="369"/>
      <c r="L42" s="369"/>
      <c r="M42" s="366"/>
      <c r="N42" s="369"/>
      <c r="O42" s="372"/>
      <c r="P42" s="360"/>
      <c r="Q42" s="360"/>
      <c r="R42" s="360"/>
      <c r="S42" s="360"/>
      <c r="T42" s="360"/>
      <c r="U42" s="363"/>
    </row>
    <row r="43" spans="1:21" x14ac:dyDescent="0.25">
      <c r="A43" s="376"/>
      <c r="B43" s="376"/>
      <c r="C43" s="376"/>
      <c r="D43" s="376"/>
      <c r="E43" s="376"/>
      <c r="F43" s="376"/>
      <c r="G43" s="376"/>
      <c r="H43" s="379"/>
      <c r="I43" s="379"/>
      <c r="J43" s="366"/>
      <c r="K43" s="369"/>
      <c r="L43" s="369"/>
      <c r="M43" s="366"/>
      <c r="N43" s="369"/>
      <c r="O43" s="372"/>
      <c r="P43" s="360"/>
      <c r="Q43" s="360"/>
      <c r="R43" s="360"/>
      <c r="S43" s="360"/>
      <c r="T43" s="360"/>
      <c r="U43" s="363"/>
    </row>
    <row r="44" spans="1:21" ht="194.25" customHeight="1" thickBot="1" x14ac:dyDescent="0.3">
      <c r="A44" s="377"/>
      <c r="B44" s="377"/>
      <c r="C44" s="377"/>
      <c r="D44" s="377"/>
      <c r="E44" s="377"/>
      <c r="F44" s="377"/>
      <c r="G44" s="377"/>
      <c r="H44" s="380"/>
      <c r="I44" s="380"/>
      <c r="J44" s="367"/>
      <c r="K44" s="370"/>
      <c r="L44" s="370"/>
      <c r="M44" s="367"/>
      <c r="N44" s="370"/>
      <c r="O44" s="373"/>
      <c r="P44" s="361"/>
      <c r="Q44" s="361"/>
      <c r="R44" s="361"/>
      <c r="S44" s="361"/>
      <c r="T44" s="361"/>
      <c r="U44" s="364"/>
    </row>
    <row r="45" spans="1:21" ht="15" customHeight="1" x14ac:dyDescent="0.25">
      <c r="A45" s="375">
        <f>'Mapa Final'!A45</f>
        <v>8</v>
      </c>
      <c r="B45" s="375" t="str">
        <f>'Mapa Final'!B45</f>
        <v>Corrupción</v>
      </c>
      <c r="C45" s="375" t="str">
        <f>'Mapa Final'!C45</f>
        <v>Reputacional (Corrupción)</v>
      </c>
      <c r="D45" s="375" t="str">
        <f>'Mapa Final'!D45</f>
        <v xml:space="preserve">1.Insuficientes programas de capacitación para la toma de conciencia debido al desconocimiento de l ley antisoborno (ISO 37001:2016)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45" s="375" t="str">
        <f>'Mapa Final'!E45</f>
        <v xml:space="preserve">Carencia en transparencia, etica y valores . </v>
      </c>
      <c r="F45" s="375" t="str">
        <f>'Mapa Final'!F45</f>
        <v xml:space="preserve">Posibilidad de actos indebidos de  los servidores judiciales debido a  la carencia en transparencia, etica y valores </v>
      </c>
      <c r="G45" s="375" t="str">
        <f>'Mapa Final'!G45</f>
        <v>Fraude Interno</v>
      </c>
      <c r="H45" s="378" t="str">
        <f>'Mapa Final'!I45</f>
        <v>Muy Alta</v>
      </c>
      <c r="I45" s="378" t="str">
        <f>'Mapa Final'!L45</f>
        <v>Mayor</v>
      </c>
      <c r="J45" s="365" t="str">
        <f>'Mapa Final'!N45</f>
        <v xml:space="preserve">Alto </v>
      </c>
      <c r="K45" s="368" t="str">
        <f>'Mapa Final'!AA45</f>
        <v>Media</v>
      </c>
      <c r="L45" s="368" t="str">
        <f>'Mapa Final'!AE45</f>
        <v>Mayor</v>
      </c>
      <c r="M45" s="365" t="str">
        <f>'Mapa Final'!AG45</f>
        <v xml:space="preserve">Alto </v>
      </c>
      <c r="N45" s="368" t="str">
        <f>'Mapa Final'!AH45</f>
        <v>Reducir(mitigar)</v>
      </c>
      <c r="O45" s="371"/>
      <c r="P45" s="374"/>
      <c r="Q45" s="374"/>
      <c r="R45" s="374"/>
      <c r="S45" s="359"/>
      <c r="T45" s="359"/>
      <c r="U45" s="362"/>
    </row>
    <row r="46" spans="1:21" x14ac:dyDescent="0.25">
      <c r="A46" s="376"/>
      <c r="B46" s="376"/>
      <c r="C46" s="376"/>
      <c r="D46" s="376"/>
      <c r="E46" s="376"/>
      <c r="F46" s="376"/>
      <c r="G46" s="376"/>
      <c r="H46" s="379"/>
      <c r="I46" s="379"/>
      <c r="J46" s="366"/>
      <c r="K46" s="369"/>
      <c r="L46" s="369"/>
      <c r="M46" s="366"/>
      <c r="N46" s="369"/>
      <c r="O46" s="372"/>
      <c r="P46" s="360"/>
      <c r="Q46" s="360"/>
      <c r="R46" s="360"/>
      <c r="S46" s="360"/>
      <c r="T46" s="360"/>
      <c r="U46" s="363"/>
    </row>
    <row r="47" spans="1:21" x14ac:dyDescent="0.25">
      <c r="A47" s="376"/>
      <c r="B47" s="376"/>
      <c r="C47" s="376"/>
      <c r="D47" s="376"/>
      <c r="E47" s="376"/>
      <c r="F47" s="376"/>
      <c r="G47" s="376"/>
      <c r="H47" s="379"/>
      <c r="I47" s="379"/>
      <c r="J47" s="366"/>
      <c r="K47" s="369"/>
      <c r="L47" s="369"/>
      <c r="M47" s="366"/>
      <c r="N47" s="369"/>
      <c r="O47" s="372"/>
      <c r="P47" s="360"/>
      <c r="Q47" s="360"/>
      <c r="R47" s="360"/>
      <c r="S47" s="360"/>
      <c r="T47" s="360"/>
      <c r="U47" s="363"/>
    </row>
    <row r="48" spans="1:21" x14ac:dyDescent="0.25">
      <c r="A48" s="376"/>
      <c r="B48" s="376"/>
      <c r="C48" s="376"/>
      <c r="D48" s="376"/>
      <c r="E48" s="376"/>
      <c r="F48" s="376"/>
      <c r="G48" s="376"/>
      <c r="H48" s="379"/>
      <c r="I48" s="379"/>
      <c r="J48" s="366"/>
      <c r="K48" s="369"/>
      <c r="L48" s="369"/>
      <c r="M48" s="366"/>
      <c r="N48" s="369"/>
      <c r="O48" s="372"/>
      <c r="P48" s="360"/>
      <c r="Q48" s="360"/>
      <c r="R48" s="360"/>
      <c r="S48" s="360"/>
      <c r="T48" s="360"/>
      <c r="U48" s="363"/>
    </row>
    <row r="49" spans="1:21" ht="188.25" customHeight="1" thickBot="1" x14ac:dyDescent="0.3">
      <c r="A49" s="377"/>
      <c r="B49" s="377"/>
      <c r="C49" s="377"/>
      <c r="D49" s="377"/>
      <c r="E49" s="377"/>
      <c r="F49" s="377"/>
      <c r="G49" s="377"/>
      <c r="H49" s="380"/>
      <c r="I49" s="380"/>
      <c r="J49" s="367"/>
      <c r="K49" s="370"/>
      <c r="L49" s="370"/>
      <c r="M49" s="367"/>
      <c r="N49" s="370"/>
      <c r="O49" s="373"/>
      <c r="P49" s="361"/>
      <c r="Q49" s="361"/>
      <c r="R49" s="361"/>
      <c r="S49" s="361"/>
      <c r="T49" s="361"/>
      <c r="U49" s="364"/>
    </row>
    <row r="50" spans="1:21" ht="15" customHeight="1" x14ac:dyDescent="0.25">
      <c r="A50" s="375">
        <f>'Mapa Final'!A50</f>
        <v>9</v>
      </c>
      <c r="B50" s="375" t="str">
        <f>'Mapa Final'!B50</f>
        <v>Interrupción o demora en el Servicio Público de Administrar  Justicia</v>
      </c>
      <c r="C50" s="375" t="str">
        <f>'Mapa Final'!C50</f>
        <v>Afectación en la Prestación del Servicio de Justicia</v>
      </c>
      <c r="D50" s="375" t="str">
        <f>'Mapa Final'!D50</f>
        <v>1. Paro por sindicato
2. Huelgas, protestas ciudadana
3. Disturbios o hechos violentos
4.Pandemia
5.Emergencias Ambientales</v>
      </c>
      <c r="E50" s="375" t="str">
        <f>'Mapa Final'!E50</f>
        <v>Suceso de fuerza mayor que imposibilitan la gestión judicial</v>
      </c>
      <c r="F50" s="375" t="str">
        <f>'Mapa Final'!F50</f>
        <v>Posibilidad de  afectación en la Prestación del Servicio de Justicia debido a un suceso de fuerza mayor que imposibilita la gestión judicial</v>
      </c>
      <c r="G50" s="375" t="str">
        <f>'Mapa Final'!G50</f>
        <v>Usuarios, productos y prácticas organizacionales</v>
      </c>
      <c r="H50" s="378" t="str">
        <f>'Mapa Final'!I50</f>
        <v>Alta</v>
      </c>
      <c r="I50" s="378" t="str">
        <f>'Mapa Final'!L50</f>
        <v>Moderado</v>
      </c>
      <c r="J50" s="365" t="str">
        <f>'Mapa Final'!N50</f>
        <v xml:space="preserve">Alto </v>
      </c>
      <c r="K50" s="368" t="str">
        <f>'Mapa Final'!AA50</f>
        <v>Media</v>
      </c>
      <c r="L50" s="368" t="str">
        <f>'Mapa Final'!AE50</f>
        <v>Moderado</v>
      </c>
      <c r="M50" s="365" t="str">
        <f>'Mapa Final'!AG50</f>
        <v>Moderado</v>
      </c>
      <c r="N50" s="368" t="str">
        <f>'Mapa Final'!AH50</f>
        <v>Aceptar</v>
      </c>
      <c r="O50" s="371"/>
      <c r="P50" s="374"/>
      <c r="Q50" s="374"/>
      <c r="R50" s="374"/>
      <c r="S50" s="359"/>
      <c r="T50" s="359"/>
      <c r="U50" s="362"/>
    </row>
    <row r="51" spans="1:21" x14ac:dyDescent="0.25">
      <c r="A51" s="376"/>
      <c r="B51" s="376"/>
      <c r="C51" s="376"/>
      <c r="D51" s="376"/>
      <c r="E51" s="376"/>
      <c r="F51" s="376"/>
      <c r="G51" s="376"/>
      <c r="H51" s="379"/>
      <c r="I51" s="379"/>
      <c r="J51" s="366"/>
      <c r="K51" s="369"/>
      <c r="L51" s="369"/>
      <c r="M51" s="366"/>
      <c r="N51" s="369"/>
      <c r="O51" s="372"/>
      <c r="P51" s="360"/>
      <c r="Q51" s="360"/>
      <c r="R51" s="360"/>
      <c r="S51" s="360"/>
      <c r="T51" s="360"/>
      <c r="U51" s="363"/>
    </row>
    <row r="52" spans="1:21" x14ac:dyDescent="0.25">
      <c r="A52" s="376"/>
      <c r="B52" s="376"/>
      <c r="C52" s="376"/>
      <c r="D52" s="376"/>
      <c r="E52" s="376"/>
      <c r="F52" s="376"/>
      <c r="G52" s="376"/>
      <c r="H52" s="379"/>
      <c r="I52" s="379"/>
      <c r="J52" s="366"/>
      <c r="K52" s="369"/>
      <c r="L52" s="369"/>
      <c r="M52" s="366"/>
      <c r="N52" s="369"/>
      <c r="O52" s="372"/>
      <c r="P52" s="360"/>
      <c r="Q52" s="360"/>
      <c r="R52" s="360"/>
      <c r="S52" s="360"/>
      <c r="T52" s="360"/>
      <c r="U52" s="363"/>
    </row>
    <row r="53" spans="1:21" x14ac:dyDescent="0.25">
      <c r="A53" s="376"/>
      <c r="B53" s="376"/>
      <c r="C53" s="376"/>
      <c r="D53" s="376"/>
      <c r="E53" s="376"/>
      <c r="F53" s="376"/>
      <c r="G53" s="376"/>
      <c r="H53" s="379"/>
      <c r="I53" s="379"/>
      <c r="J53" s="366"/>
      <c r="K53" s="369"/>
      <c r="L53" s="369"/>
      <c r="M53" s="366"/>
      <c r="N53" s="369"/>
      <c r="O53" s="372"/>
      <c r="P53" s="360"/>
      <c r="Q53" s="360"/>
      <c r="R53" s="360"/>
      <c r="S53" s="360"/>
      <c r="T53" s="360"/>
      <c r="U53" s="363"/>
    </row>
    <row r="54" spans="1:21" ht="56.25" customHeight="1" thickBot="1" x14ac:dyDescent="0.3">
      <c r="A54" s="377"/>
      <c r="B54" s="377"/>
      <c r="C54" s="377"/>
      <c r="D54" s="377"/>
      <c r="E54" s="377"/>
      <c r="F54" s="377"/>
      <c r="G54" s="377"/>
      <c r="H54" s="380"/>
      <c r="I54" s="380"/>
      <c r="J54" s="367"/>
      <c r="K54" s="370"/>
      <c r="L54" s="370"/>
      <c r="M54" s="367"/>
      <c r="N54" s="370"/>
      <c r="O54" s="373"/>
      <c r="P54" s="361"/>
      <c r="Q54" s="361"/>
      <c r="R54" s="361"/>
      <c r="S54" s="361"/>
      <c r="T54" s="361"/>
      <c r="U54" s="364"/>
    </row>
    <row r="55" spans="1:21" ht="15" customHeight="1" x14ac:dyDescent="0.25">
      <c r="A55" s="375">
        <f>'Mapa Final'!A55</f>
        <v>10</v>
      </c>
      <c r="B55" s="375" t="str">
        <f>'Mapa Final'!B55</f>
        <v>Inaplicabilidad de la normavidad ambiental vigente</v>
      </c>
      <c r="C55" s="375" t="str">
        <f>'Mapa Final'!C55</f>
        <v>Afectación Ambiental</v>
      </c>
      <c r="D55" s="375" t="str">
        <f>'Mapa Final'!D55</f>
        <v>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v>
      </c>
      <c r="E55" s="375" t="str">
        <f>'Mapa Final'!E55</f>
        <v>Desconocimiento de los lineamientos ambientales y normatividad vigente ambiental</v>
      </c>
      <c r="F55" s="375" t="str">
        <f>'Mapa Final'!F55</f>
        <v>Posibilidad de afectación ambiental debido al desconocimiento de las lineamientos ambientales y normatividad vigente ambiental</v>
      </c>
      <c r="G55" s="375" t="str">
        <f>'Mapa Final'!G55</f>
        <v>Eventos Ambientales Internos</v>
      </c>
      <c r="H55" s="378" t="str">
        <f>'Mapa Final'!I55</f>
        <v>Media</v>
      </c>
      <c r="I55" s="378" t="str">
        <f>'Mapa Final'!L55</f>
        <v>Moderado</v>
      </c>
      <c r="J55" s="365" t="str">
        <f>'Mapa Final'!N55</f>
        <v>Moderado</v>
      </c>
      <c r="K55" s="368" t="str">
        <f>'Mapa Final'!AA55</f>
        <v>Baja</v>
      </c>
      <c r="L55" s="368" t="str">
        <f>'Mapa Final'!AE55</f>
        <v>Moderado</v>
      </c>
      <c r="M55" s="365" t="str">
        <f>'Mapa Final'!AG55</f>
        <v>Moderado</v>
      </c>
      <c r="N55" s="368" t="str">
        <f>'Mapa Final'!AH55</f>
        <v>Aceptar</v>
      </c>
      <c r="O55" s="371"/>
      <c r="P55" s="374"/>
      <c r="Q55" s="374"/>
      <c r="R55" s="374"/>
      <c r="S55" s="359"/>
      <c r="T55" s="359"/>
      <c r="U55" s="362"/>
    </row>
    <row r="56" spans="1:21" x14ac:dyDescent="0.25">
      <c r="A56" s="376"/>
      <c r="B56" s="376"/>
      <c r="C56" s="376"/>
      <c r="D56" s="376"/>
      <c r="E56" s="376"/>
      <c r="F56" s="376"/>
      <c r="G56" s="376"/>
      <c r="H56" s="379"/>
      <c r="I56" s="379"/>
      <c r="J56" s="366"/>
      <c r="K56" s="369"/>
      <c r="L56" s="369"/>
      <c r="M56" s="366"/>
      <c r="N56" s="369"/>
      <c r="O56" s="372"/>
      <c r="P56" s="360"/>
      <c r="Q56" s="360"/>
      <c r="R56" s="360"/>
      <c r="S56" s="360"/>
      <c r="T56" s="360"/>
      <c r="U56" s="363"/>
    </row>
    <row r="57" spans="1:21" x14ac:dyDescent="0.25">
      <c r="A57" s="376"/>
      <c r="B57" s="376"/>
      <c r="C57" s="376"/>
      <c r="D57" s="376"/>
      <c r="E57" s="376"/>
      <c r="F57" s="376"/>
      <c r="G57" s="376"/>
      <c r="H57" s="379"/>
      <c r="I57" s="379"/>
      <c r="J57" s="366"/>
      <c r="K57" s="369"/>
      <c r="L57" s="369"/>
      <c r="M57" s="366"/>
      <c r="N57" s="369"/>
      <c r="O57" s="372"/>
      <c r="P57" s="360"/>
      <c r="Q57" s="360"/>
      <c r="R57" s="360"/>
      <c r="S57" s="360"/>
      <c r="T57" s="360"/>
      <c r="U57" s="363"/>
    </row>
    <row r="58" spans="1:21" x14ac:dyDescent="0.25">
      <c r="A58" s="376"/>
      <c r="B58" s="376"/>
      <c r="C58" s="376"/>
      <c r="D58" s="376"/>
      <c r="E58" s="376"/>
      <c r="F58" s="376"/>
      <c r="G58" s="376"/>
      <c r="H58" s="379"/>
      <c r="I58" s="379"/>
      <c r="J58" s="366"/>
      <c r="K58" s="369"/>
      <c r="L58" s="369"/>
      <c r="M58" s="366"/>
      <c r="N58" s="369"/>
      <c r="O58" s="372"/>
      <c r="P58" s="360"/>
      <c r="Q58" s="360"/>
      <c r="R58" s="360"/>
      <c r="S58" s="360"/>
      <c r="T58" s="360"/>
      <c r="U58" s="363"/>
    </row>
    <row r="59" spans="1:21" ht="159.75" customHeight="1" thickBot="1" x14ac:dyDescent="0.3">
      <c r="A59" s="377"/>
      <c r="B59" s="377"/>
      <c r="C59" s="377"/>
      <c r="D59" s="377"/>
      <c r="E59" s="377"/>
      <c r="F59" s="377"/>
      <c r="G59" s="377"/>
      <c r="H59" s="380"/>
      <c r="I59" s="380"/>
      <c r="J59" s="367"/>
      <c r="K59" s="370"/>
      <c r="L59" s="370"/>
      <c r="M59" s="367"/>
      <c r="N59" s="370"/>
      <c r="O59" s="373"/>
      <c r="P59" s="361"/>
      <c r="Q59" s="361"/>
      <c r="R59" s="361"/>
      <c r="S59" s="361"/>
      <c r="T59" s="361"/>
      <c r="U59" s="364"/>
    </row>
    <row r="60" spans="1:21" x14ac:dyDescent="0.25">
      <c r="A60" s="375">
        <f>'Mapa Final'!A60</f>
        <v>11</v>
      </c>
      <c r="B60" s="375" t="str">
        <f>'Mapa Final'!B60</f>
        <v>Descertificación</v>
      </c>
      <c r="C60" s="375" t="str">
        <f>'Mapa Final'!C60</f>
        <v>Incumplimiento de las metas establecidas</v>
      </c>
      <c r="D60" s="375" t="str">
        <f>'Mapa Final'!D60</f>
        <v xml:space="preserve">1. ausencia de gestion, liderazgo, planeacion, recursos, medicion y acciones de mejora
2.  Falta de inducción, entrenamiento yo capacitación del personal encargado 
3. Ausencia o desconocimiento del plan de mantenimiento y mejoramiento del sistema
4. Falta de actualización o conocimiento de las normas que aplican para la implementación de sistemas de calidad y control.
5. Falta de unidad de criterio en lo que respecta a la aplicación del sistema.
</v>
      </c>
      <c r="E60" s="375" t="str">
        <f>'Mapa Final'!E60</f>
        <v>Desconocimiento de los lineamientos calidad y normatividad vigente de calidad</v>
      </c>
      <c r="F60" s="375" t="str">
        <f>'Mapa Final'!F60</f>
        <v>Posibilidad de Incumpliemiento en las Metas Establecidas por Desconocimiento de los lineamientos calidad y normatividad vigente de calidad</v>
      </c>
      <c r="G60" s="375" t="str">
        <f>'Mapa Final'!G60</f>
        <v>Ejecución y Administración de Procesos</v>
      </c>
      <c r="H60" s="378" t="str">
        <f>'Mapa Final'!I60</f>
        <v>Muy Baja</v>
      </c>
      <c r="I60" s="378" t="str">
        <f>'Mapa Final'!L60</f>
        <v>Mayor</v>
      </c>
      <c r="J60" s="365" t="str">
        <f>'Mapa Final'!N60</f>
        <v xml:space="preserve">Alto </v>
      </c>
      <c r="K60" s="368" t="str">
        <f>'Mapa Final'!AA60</f>
        <v>Muy Baja</v>
      </c>
      <c r="L60" s="368" t="str">
        <f>'Mapa Final'!AE60</f>
        <v>Moderado</v>
      </c>
      <c r="M60" s="365" t="str">
        <f>'Mapa Final'!AG60</f>
        <v>Moderado</v>
      </c>
      <c r="N60" s="368" t="str">
        <f>'Mapa Final'!AH60</f>
        <v>Aceptar</v>
      </c>
      <c r="O60" s="371"/>
      <c r="P60" s="374"/>
      <c r="Q60" s="374"/>
      <c r="R60" s="374"/>
      <c r="S60" s="359"/>
      <c r="T60" s="359"/>
      <c r="U60" s="362"/>
    </row>
    <row r="61" spans="1:21" x14ac:dyDescent="0.25">
      <c r="A61" s="376"/>
      <c r="B61" s="376"/>
      <c r="C61" s="376"/>
      <c r="D61" s="376"/>
      <c r="E61" s="376"/>
      <c r="F61" s="376"/>
      <c r="G61" s="376"/>
      <c r="H61" s="379"/>
      <c r="I61" s="379"/>
      <c r="J61" s="366"/>
      <c r="K61" s="369"/>
      <c r="L61" s="369"/>
      <c r="M61" s="366"/>
      <c r="N61" s="369"/>
      <c r="O61" s="372"/>
      <c r="P61" s="360"/>
      <c r="Q61" s="360"/>
      <c r="R61" s="360"/>
      <c r="S61" s="360"/>
      <c r="T61" s="360"/>
      <c r="U61" s="363"/>
    </row>
    <row r="62" spans="1:21" x14ac:dyDescent="0.25">
      <c r="A62" s="376"/>
      <c r="B62" s="376"/>
      <c r="C62" s="376"/>
      <c r="D62" s="376"/>
      <c r="E62" s="376"/>
      <c r="F62" s="376"/>
      <c r="G62" s="376"/>
      <c r="H62" s="379"/>
      <c r="I62" s="379"/>
      <c r="J62" s="366"/>
      <c r="K62" s="369"/>
      <c r="L62" s="369"/>
      <c r="M62" s="366"/>
      <c r="N62" s="369"/>
      <c r="O62" s="372"/>
      <c r="P62" s="360"/>
      <c r="Q62" s="360"/>
      <c r="R62" s="360"/>
      <c r="S62" s="360"/>
      <c r="T62" s="360"/>
      <c r="U62" s="363"/>
    </row>
    <row r="63" spans="1:21" x14ac:dyDescent="0.25">
      <c r="A63" s="376"/>
      <c r="B63" s="376"/>
      <c r="C63" s="376"/>
      <c r="D63" s="376"/>
      <c r="E63" s="376"/>
      <c r="F63" s="376"/>
      <c r="G63" s="376"/>
      <c r="H63" s="379"/>
      <c r="I63" s="379"/>
      <c r="J63" s="366"/>
      <c r="K63" s="369"/>
      <c r="L63" s="369"/>
      <c r="M63" s="366"/>
      <c r="N63" s="369"/>
      <c r="O63" s="372"/>
      <c r="P63" s="360"/>
      <c r="Q63" s="360"/>
      <c r="R63" s="360"/>
      <c r="S63" s="360"/>
      <c r="T63" s="360"/>
      <c r="U63" s="363"/>
    </row>
    <row r="64" spans="1:21" ht="15.75" thickBot="1" x14ac:dyDescent="0.3">
      <c r="A64" s="377"/>
      <c r="B64" s="377"/>
      <c r="C64" s="377"/>
      <c r="D64" s="377"/>
      <c r="E64" s="377"/>
      <c r="F64" s="377"/>
      <c r="G64" s="377"/>
      <c r="H64" s="380"/>
      <c r="I64" s="380"/>
      <c r="J64" s="367"/>
      <c r="K64" s="370"/>
      <c r="L64" s="370"/>
      <c r="M64" s="367"/>
      <c r="N64" s="370"/>
      <c r="O64" s="373"/>
      <c r="P64" s="361"/>
      <c r="Q64" s="361"/>
      <c r="R64" s="361"/>
      <c r="S64" s="361"/>
      <c r="T64" s="361"/>
      <c r="U64" s="364"/>
    </row>
  </sheetData>
  <mergeCells count="250">
    <mergeCell ref="S1:U3"/>
    <mergeCell ref="A4:C4"/>
    <mergeCell ref="D4:N4"/>
    <mergeCell ref="O4:Q4"/>
    <mergeCell ref="A5:C5"/>
    <mergeCell ref="D5:N5"/>
    <mergeCell ref="A6:C6"/>
    <mergeCell ref="D6:N6"/>
    <mergeCell ref="A7:F7"/>
    <mergeCell ref="H7:J7"/>
    <mergeCell ref="K7:M7"/>
    <mergeCell ref="N7:N8"/>
    <mergeCell ref="A1:C2"/>
    <mergeCell ref="D1:Q3"/>
    <mergeCell ref="O7:O8"/>
    <mergeCell ref="P7:R7"/>
    <mergeCell ref="S7:T7"/>
    <mergeCell ref="U7:U8"/>
    <mergeCell ref="A9:N9"/>
    <mergeCell ref="A10:A14"/>
    <mergeCell ref="B10:B14"/>
    <mergeCell ref="C10:C14"/>
    <mergeCell ref="D10:D14"/>
    <mergeCell ref="E10:E14"/>
    <mergeCell ref="L15:L19"/>
    <mergeCell ref="R10:R14"/>
    <mergeCell ref="S10:S14"/>
    <mergeCell ref="T10:T14"/>
    <mergeCell ref="U10:U14"/>
    <mergeCell ref="A15:A19"/>
    <mergeCell ref="B15:B19"/>
    <mergeCell ref="C15:C19"/>
    <mergeCell ref="D15:D19"/>
    <mergeCell ref="E15:E19"/>
    <mergeCell ref="F15:F19"/>
    <mergeCell ref="L10:L14"/>
    <mergeCell ref="M10:M14"/>
    <mergeCell ref="N10:N14"/>
    <mergeCell ref="O10:O14"/>
    <mergeCell ref="P10:P14"/>
    <mergeCell ref="Q10:Q14"/>
    <mergeCell ref="F10:F14"/>
    <mergeCell ref="G10:G14"/>
    <mergeCell ref="H10:H14"/>
    <mergeCell ref="I10:I14"/>
    <mergeCell ref="J10:J14"/>
    <mergeCell ref="K10:K14"/>
    <mergeCell ref="K20:K24"/>
    <mergeCell ref="L20:L24"/>
    <mergeCell ref="M20:M24"/>
    <mergeCell ref="S15:S19"/>
    <mergeCell ref="T15:T19"/>
    <mergeCell ref="U15:U19"/>
    <mergeCell ref="A20:A24"/>
    <mergeCell ref="B20:B24"/>
    <mergeCell ref="C20:C24"/>
    <mergeCell ref="D20:D24"/>
    <mergeCell ref="E20:E24"/>
    <mergeCell ref="F20:F24"/>
    <mergeCell ref="G20:G24"/>
    <mergeCell ref="M15:M19"/>
    <mergeCell ref="N15:N19"/>
    <mergeCell ref="O15:O19"/>
    <mergeCell ref="P15:P19"/>
    <mergeCell ref="Q15:Q19"/>
    <mergeCell ref="R15:R19"/>
    <mergeCell ref="G15:G19"/>
    <mergeCell ref="H15:H19"/>
    <mergeCell ref="I15:I19"/>
    <mergeCell ref="J15:J19"/>
    <mergeCell ref="K15:K19"/>
    <mergeCell ref="J25:J29"/>
    <mergeCell ref="K25:K29"/>
    <mergeCell ref="L25:L29"/>
    <mergeCell ref="M25:M29"/>
    <mergeCell ref="N25:N29"/>
    <mergeCell ref="T20:T24"/>
    <mergeCell ref="U20:U24"/>
    <mergeCell ref="A25:A29"/>
    <mergeCell ref="B25:B29"/>
    <mergeCell ref="C25:C29"/>
    <mergeCell ref="D25:D29"/>
    <mergeCell ref="E25:E29"/>
    <mergeCell ref="F25:F29"/>
    <mergeCell ref="G25:G29"/>
    <mergeCell ref="H25:H29"/>
    <mergeCell ref="N20:N24"/>
    <mergeCell ref="O20:O24"/>
    <mergeCell ref="P20:P24"/>
    <mergeCell ref="Q20:Q24"/>
    <mergeCell ref="R20:R24"/>
    <mergeCell ref="S20:S24"/>
    <mergeCell ref="H20:H24"/>
    <mergeCell ref="I20:I24"/>
    <mergeCell ref="J20:J24"/>
    <mergeCell ref="U30:U34"/>
    <mergeCell ref="J30:J34"/>
    <mergeCell ref="K30:K34"/>
    <mergeCell ref="L30:L34"/>
    <mergeCell ref="M30:M34"/>
    <mergeCell ref="N30:N34"/>
    <mergeCell ref="O30:O34"/>
    <mergeCell ref="U25:U29"/>
    <mergeCell ref="A30:A34"/>
    <mergeCell ref="B30:B34"/>
    <mergeCell ref="C30:C34"/>
    <mergeCell ref="D30:D34"/>
    <mergeCell ref="E30:E34"/>
    <mergeCell ref="F30:F34"/>
    <mergeCell ref="G30:G34"/>
    <mergeCell ref="H30:H34"/>
    <mergeCell ref="I30:I34"/>
    <mergeCell ref="O25:O29"/>
    <mergeCell ref="P25:P29"/>
    <mergeCell ref="Q25:Q29"/>
    <mergeCell ref="R25:R29"/>
    <mergeCell ref="S25:S29"/>
    <mergeCell ref="T25:T29"/>
    <mergeCell ref="I25:I29"/>
    <mergeCell ref="C35:C39"/>
    <mergeCell ref="D35:D39"/>
    <mergeCell ref="E35:E39"/>
    <mergeCell ref="F35:F39"/>
    <mergeCell ref="P30:P34"/>
    <mergeCell ref="Q30:Q34"/>
    <mergeCell ref="R30:R34"/>
    <mergeCell ref="S30:S34"/>
    <mergeCell ref="T30:T34"/>
    <mergeCell ref="S35:S39"/>
    <mergeCell ref="T35:T39"/>
    <mergeCell ref="U35:U39"/>
    <mergeCell ref="A40:A44"/>
    <mergeCell ref="B40:B44"/>
    <mergeCell ref="C40:C44"/>
    <mergeCell ref="D40:D44"/>
    <mergeCell ref="E40:E44"/>
    <mergeCell ref="F40:F44"/>
    <mergeCell ref="G40:G44"/>
    <mergeCell ref="M35:M39"/>
    <mergeCell ref="N35:N39"/>
    <mergeCell ref="O35:O39"/>
    <mergeCell ref="P35:P39"/>
    <mergeCell ref="Q35:Q39"/>
    <mergeCell ref="R35:R39"/>
    <mergeCell ref="G35:G39"/>
    <mergeCell ref="H35:H39"/>
    <mergeCell ref="I35:I39"/>
    <mergeCell ref="J35:J39"/>
    <mergeCell ref="K35:K39"/>
    <mergeCell ref="L35:L39"/>
    <mergeCell ref="A35:A39"/>
    <mergeCell ref="B35:B39"/>
    <mergeCell ref="T40:T44"/>
    <mergeCell ref="U40:U44"/>
    <mergeCell ref="A45:A49"/>
    <mergeCell ref="B45:B49"/>
    <mergeCell ref="C45:C49"/>
    <mergeCell ref="D45:D49"/>
    <mergeCell ref="E45:E49"/>
    <mergeCell ref="F45:F49"/>
    <mergeCell ref="G45:G49"/>
    <mergeCell ref="H45:H49"/>
    <mergeCell ref="N40:N44"/>
    <mergeCell ref="O40:O44"/>
    <mergeCell ref="P40:P44"/>
    <mergeCell ref="Q40:Q44"/>
    <mergeCell ref="R40:R44"/>
    <mergeCell ref="S40:S44"/>
    <mergeCell ref="H40:H44"/>
    <mergeCell ref="I40:I44"/>
    <mergeCell ref="J40:J44"/>
    <mergeCell ref="K40:K44"/>
    <mergeCell ref="L40:L44"/>
    <mergeCell ref="M40:M44"/>
    <mergeCell ref="U45:U49"/>
    <mergeCell ref="A50:A54"/>
    <mergeCell ref="B50:B54"/>
    <mergeCell ref="C50:C54"/>
    <mergeCell ref="D50:D54"/>
    <mergeCell ref="E50:E54"/>
    <mergeCell ref="F50:F54"/>
    <mergeCell ref="G50:G54"/>
    <mergeCell ref="H50:H54"/>
    <mergeCell ref="I50:I54"/>
    <mergeCell ref="O45:O49"/>
    <mergeCell ref="P45:P49"/>
    <mergeCell ref="Q45:Q49"/>
    <mergeCell ref="R45:R49"/>
    <mergeCell ref="S45:S49"/>
    <mergeCell ref="T45:T49"/>
    <mergeCell ref="I45:I49"/>
    <mergeCell ref="J45:J49"/>
    <mergeCell ref="K45:K49"/>
    <mergeCell ref="L45:L49"/>
    <mergeCell ref="M45:M49"/>
    <mergeCell ref="N45:N49"/>
    <mergeCell ref="P50:P54"/>
    <mergeCell ref="Q50:Q54"/>
    <mergeCell ref="R50:R54"/>
    <mergeCell ref="S50:S54"/>
    <mergeCell ref="T50:T54"/>
    <mergeCell ref="U50:U54"/>
    <mergeCell ref="J50:J54"/>
    <mergeCell ref="K50:K54"/>
    <mergeCell ref="L50:L54"/>
    <mergeCell ref="M50:M54"/>
    <mergeCell ref="N50:N54"/>
    <mergeCell ref="O50:O54"/>
    <mergeCell ref="G55:G59"/>
    <mergeCell ref="H55:H59"/>
    <mergeCell ref="I55:I59"/>
    <mergeCell ref="J55:J59"/>
    <mergeCell ref="K55:K59"/>
    <mergeCell ref="L55:L59"/>
    <mergeCell ref="A55:A59"/>
    <mergeCell ref="B55:B59"/>
    <mergeCell ref="C55:C59"/>
    <mergeCell ref="D55:D59"/>
    <mergeCell ref="E55:E59"/>
    <mergeCell ref="F55:F59"/>
    <mergeCell ref="S55:S59"/>
    <mergeCell ref="T55:T59"/>
    <mergeCell ref="U55:U59"/>
    <mergeCell ref="M55:M59"/>
    <mergeCell ref="N55:N59"/>
    <mergeCell ref="O55:O59"/>
    <mergeCell ref="P55:P59"/>
    <mergeCell ref="Q55:Q59"/>
    <mergeCell ref="R55:R59"/>
    <mergeCell ref="A60:A64"/>
    <mergeCell ref="B60:B64"/>
    <mergeCell ref="C60:C64"/>
    <mergeCell ref="D60:D64"/>
    <mergeCell ref="E60:E64"/>
    <mergeCell ref="F60:F64"/>
    <mergeCell ref="G60:G64"/>
    <mergeCell ref="H60:H64"/>
    <mergeCell ref="I60:I64"/>
    <mergeCell ref="S60:S64"/>
    <mergeCell ref="T60:T64"/>
    <mergeCell ref="U60:U64"/>
    <mergeCell ref="J60:J64"/>
    <mergeCell ref="K60:K64"/>
    <mergeCell ref="L60:L64"/>
    <mergeCell ref="M60:M64"/>
    <mergeCell ref="N60:N64"/>
    <mergeCell ref="O60:O64"/>
    <mergeCell ref="P60:P64"/>
    <mergeCell ref="Q60:Q64"/>
    <mergeCell ref="R60:R64"/>
  </mergeCells>
  <conditionalFormatting sqref="D8:G8 H7 H65:J1048576 A7:B7">
    <cfRule type="containsText" dxfId="765" priority="1517" operator="containsText" text="3- Moderado">
      <formula>NOT(ISERROR(SEARCH("3- Moderado",A7)))</formula>
    </cfRule>
    <cfRule type="containsText" dxfId="764" priority="1518" operator="containsText" text="6- Moderado">
      <formula>NOT(ISERROR(SEARCH("6- Moderado",A7)))</formula>
    </cfRule>
    <cfRule type="containsText" dxfId="763" priority="1519" operator="containsText" text="4- Moderado">
      <formula>NOT(ISERROR(SEARCH("4- Moderado",A7)))</formula>
    </cfRule>
    <cfRule type="containsText" dxfId="762" priority="1520" operator="containsText" text="3- Bajo">
      <formula>NOT(ISERROR(SEARCH("3- Bajo",A7)))</formula>
    </cfRule>
    <cfRule type="containsText" dxfId="761" priority="1521" operator="containsText" text="4- Bajo">
      <formula>NOT(ISERROR(SEARCH("4- Bajo",A7)))</formula>
    </cfRule>
    <cfRule type="containsText" dxfId="760" priority="1522" operator="containsText" text="1- Bajo">
      <formula>NOT(ISERROR(SEARCH("1- Bajo",A7)))</formula>
    </cfRule>
  </conditionalFormatting>
  <conditionalFormatting sqref="H8:J8">
    <cfRule type="containsText" dxfId="759" priority="1510" operator="containsText" text="3- Moderado">
      <formula>NOT(ISERROR(SEARCH("3- Moderado",H8)))</formula>
    </cfRule>
    <cfRule type="containsText" dxfId="758" priority="1511" operator="containsText" text="6- Moderado">
      <formula>NOT(ISERROR(SEARCH("6- Moderado",H8)))</formula>
    </cfRule>
    <cfRule type="containsText" dxfId="757" priority="1512" operator="containsText" text="4- Moderado">
      <formula>NOT(ISERROR(SEARCH("4- Moderado",H8)))</formula>
    </cfRule>
    <cfRule type="containsText" dxfId="756" priority="1513" operator="containsText" text="3- Bajo">
      <formula>NOT(ISERROR(SEARCH("3- Bajo",H8)))</formula>
    </cfRule>
    <cfRule type="containsText" dxfId="755" priority="1514" operator="containsText" text="4- Bajo">
      <formula>NOT(ISERROR(SEARCH("4- Bajo",H8)))</formula>
    </cfRule>
    <cfRule type="containsText" dxfId="754" priority="1516" operator="containsText" text="1- Bajo">
      <formula>NOT(ISERROR(SEARCH("1- Bajo",H8)))</formula>
    </cfRule>
  </conditionalFormatting>
  <conditionalFormatting sqref="J8 J65:J1048576">
    <cfRule type="containsText" dxfId="753" priority="1499" operator="containsText" text="25- Extremo">
      <formula>NOT(ISERROR(SEARCH("25- Extremo",J8)))</formula>
    </cfRule>
    <cfRule type="containsText" dxfId="752" priority="1500" operator="containsText" text="20- Extremo">
      <formula>NOT(ISERROR(SEARCH("20- Extremo",J8)))</formula>
    </cfRule>
    <cfRule type="containsText" dxfId="751" priority="1501" operator="containsText" text="15- Extremo">
      <formula>NOT(ISERROR(SEARCH("15- Extremo",J8)))</formula>
    </cfRule>
    <cfRule type="containsText" dxfId="750" priority="1502" operator="containsText" text="10- Extremo">
      <formula>NOT(ISERROR(SEARCH("10- Extremo",J8)))</formula>
    </cfRule>
    <cfRule type="containsText" dxfId="749" priority="1503" operator="containsText" text="5- Extremo">
      <formula>NOT(ISERROR(SEARCH("5- Extremo",J8)))</formula>
    </cfRule>
    <cfRule type="containsText" dxfId="748" priority="1504" operator="containsText" text="12- Alto">
      <formula>NOT(ISERROR(SEARCH("12- Alto",J8)))</formula>
    </cfRule>
    <cfRule type="containsText" dxfId="747" priority="1505" operator="containsText" text="10- Alto">
      <formula>NOT(ISERROR(SEARCH("10- Alto",J8)))</formula>
    </cfRule>
    <cfRule type="containsText" dxfId="746" priority="1506" operator="containsText" text="9- Alto">
      <formula>NOT(ISERROR(SEARCH("9- Alto",J8)))</formula>
    </cfRule>
    <cfRule type="containsText" dxfId="745" priority="1507" operator="containsText" text="8- Alto">
      <formula>NOT(ISERROR(SEARCH("8- Alto",J8)))</formula>
    </cfRule>
    <cfRule type="containsText" dxfId="744" priority="1508" operator="containsText" text="5- Alto">
      <formula>NOT(ISERROR(SEARCH("5- Alto",J8)))</formula>
    </cfRule>
    <cfRule type="containsText" dxfId="743" priority="1509" operator="containsText" text="4- Alto">
      <formula>NOT(ISERROR(SEARCH("4- Alto",J8)))</formula>
    </cfRule>
    <cfRule type="containsText" dxfId="742" priority="1515" operator="containsText" text="2- Bajo">
      <formula>NOT(ISERROR(SEARCH("2- Bajo",J8)))</formula>
    </cfRule>
  </conditionalFormatting>
  <conditionalFormatting sqref="K8">
    <cfRule type="containsText" dxfId="741" priority="1469" operator="containsText" text="3- Moderado">
      <formula>NOT(ISERROR(SEARCH("3- Moderado",K8)))</formula>
    </cfRule>
    <cfRule type="containsText" dxfId="740" priority="1470" operator="containsText" text="6- Moderado">
      <formula>NOT(ISERROR(SEARCH("6- Moderado",K8)))</formula>
    </cfRule>
    <cfRule type="containsText" dxfId="739" priority="1471" operator="containsText" text="4- Moderado">
      <formula>NOT(ISERROR(SEARCH("4- Moderado",K8)))</formula>
    </cfRule>
    <cfRule type="containsText" dxfId="738" priority="1472" operator="containsText" text="3- Bajo">
      <formula>NOT(ISERROR(SEARCH("3- Bajo",K8)))</formula>
    </cfRule>
    <cfRule type="containsText" dxfId="737" priority="1473" operator="containsText" text="4- Bajo">
      <formula>NOT(ISERROR(SEARCH("4- Bajo",K8)))</formula>
    </cfRule>
    <cfRule type="containsText" dxfId="736" priority="1474" operator="containsText" text="1- Bajo">
      <formula>NOT(ISERROR(SEARCH("1- Bajo",K8)))</formula>
    </cfRule>
  </conditionalFormatting>
  <conditionalFormatting sqref="L8">
    <cfRule type="containsText" dxfId="735" priority="1463" operator="containsText" text="3- Moderado">
      <formula>NOT(ISERROR(SEARCH("3- Moderado",L8)))</formula>
    </cfRule>
    <cfRule type="containsText" dxfId="734" priority="1464" operator="containsText" text="6- Moderado">
      <formula>NOT(ISERROR(SEARCH("6- Moderado",L8)))</formula>
    </cfRule>
    <cfRule type="containsText" dxfId="733" priority="1465" operator="containsText" text="4- Moderado">
      <formula>NOT(ISERROR(SEARCH("4- Moderado",L8)))</formula>
    </cfRule>
    <cfRule type="containsText" dxfId="732" priority="1466" operator="containsText" text="3- Bajo">
      <formula>NOT(ISERROR(SEARCH("3- Bajo",L8)))</formula>
    </cfRule>
    <cfRule type="containsText" dxfId="731" priority="1467" operator="containsText" text="4- Bajo">
      <formula>NOT(ISERROR(SEARCH("4- Bajo",L8)))</formula>
    </cfRule>
    <cfRule type="containsText" dxfId="730" priority="1468" operator="containsText" text="1- Bajo">
      <formula>NOT(ISERROR(SEARCH("1- Bajo",L8)))</formula>
    </cfRule>
  </conditionalFormatting>
  <conditionalFormatting sqref="M8">
    <cfRule type="containsText" dxfId="729" priority="1457" operator="containsText" text="3- Moderado">
      <formula>NOT(ISERROR(SEARCH("3- Moderado",M8)))</formula>
    </cfRule>
    <cfRule type="containsText" dxfId="728" priority="1458" operator="containsText" text="6- Moderado">
      <formula>NOT(ISERROR(SEARCH("6- Moderado",M8)))</formula>
    </cfRule>
    <cfRule type="containsText" dxfId="727" priority="1459" operator="containsText" text="4- Moderado">
      <formula>NOT(ISERROR(SEARCH("4- Moderado",M8)))</formula>
    </cfRule>
    <cfRule type="containsText" dxfId="726" priority="1460" operator="containsText" text="3- Bajo">
      <formula>NOT(ISERROR(SEARCH("3- Bajo",M8)))</formula>
    </cfRule>
    <cfRule type="containsText" dxfId="725" priority="1461" operator="containsText" text="4- Bajo">
      <formula>NOT(ISERROR(SEARCH("4- Bajo",M8)))</formula>
    </cfRule>
    <cfRule type="containsText" dxfId="724" priority="1462" operator="containsText" text="1- Bajo">
      <formula>NOT(ISERROR(SEARCH("1- Bajo",M8)))</formula>
    </cfRule>
  </conditionalFormatting>
  <conditionalFormatting sqref="K10:L10">
    <cfRule type="containsText" dxfId="723" priority="799" operator="containsText" text="3- Moderado">
      <formula>NOT(ISERROR(SEARCH("3- Moderado",K10)))</formula>
    </cfRule>
    <cfRule type="containsText" dxfId="722" priority="800" operator="containsText" text="6- Moderado">
      <formula>NOT(ISERROR(SEARCH("6- Moderado",K10)))</formula>
    </cfRule>
    <cfRule type="containsText" dxfId="721" priority="801" operator="containsText" text="4- Moderado">
      <formula>NOT(ISERROR(SEARCH("4- Moderado",K10)))</formula>
    </cfRule>
    <cfRule type="containsText" dxfId="720" priority="802" operator="containsText" text="3- Bajo">
      <formula>NOT(ISERROR(SEARCH("3- Bajo",K10)))</formula>
    </cfRule>
    <cfRule type="containsText" dxfId="719" priority="803" operator="containsText" text="4- Bajo">
      <formula>NOT(ISERROR(SEARCH("4- Bajo",K10)))</formula>
    </cfRule>
    <cfRule type="containsText" dxfId="718" priority="804" operator="containsText" text="1- Bajo">
      <formula>NOT(ISERROR(SEARCH("1- Bajo",K10)))</formula>
    </cfRule>
  </conditionalFormatting>
  <conditionalFormatting sqref="H10:I10">
    <cfRule type="containsText" dxfId="717" priority="793" operator="containsText" text="3- Moderado">
      <formula>NOT(ISERROR(SEARCH("3- Moderado",H10)))</formula>
    </cfRule>
    <cfRule type="containsText" dxfId="716" priority="794" operator="containsText" text="6- Moderado">
      <formula>NOT(ISERROR(SEARCH("6- Moderado",H10)))</formula>
    </cfRule>
    <cfRule type="containsText" dxfId="715" priority="795" operator="containsText" text="4- Moderado">
      <formula>NOT(ISERROR(SEARCH("4- Moderado",H10)))</formula>
    </cfRule>
    <cfRule type="containsText" dxfId="714" priority="796" operator="containsText" text="3- Bajo">
      <formula>NOT(ISERROR(SEARCH("3- Bajo",H10)))</formula>
    </cfRule>
    <cfRule type="containsText" dxfId="713" priority="797" operator="containsText" text="4- Bajo">
      <formula>NOT(ISERROR(SEARCH("4- Bajo",H10)))</formula>
    </cfRule>
    <cfRule type="containsText" dxfId="712" priority="798" operator="containsText" text="1- Bajo">
      <formula>NOT(ISERROR(SEARCH("1- Bajo",H10)))</formula>
    </cfRule>
  </conditionalFormatting>
  <conditionalFormatting sqref="A10">
    <cfRule type="containsText" dxfId="711" priority="787" operator="containsText" text="3- Moderado">
      <formula>NOT(ISERROR(SEARCH("3- Moderado",A10)))</formula>
    </cfRule>
    <cfRule type="containsText" dxfId="710" priority="788" operator="containsText" text="6- Moderado">
      <formula>NOT(ISERROR(SEARCH("6- Moderado",A10)))</formula>
    </cfRule>
    <cfRule type="containsText" dxfId="709" priority="789" operator="containsText" text="4- Moderado">
      <formula>NOT(ISERROR(SEARCH("4- Moderado",A10)))</formula>
    </cfRule>
    <cfRule type="containsText" dxfId="708" priority="790" operator="containsText" text="3- Bajo">
      <formula>NOT(ISERROR(SEARCH("3- Bajo",A10)))</formula>
    </cfRule>
    <cfRule type="containsText" dxfId="707" priority="791" operator="containsText" text="4- Bajo">
      <formula>NOT(ISERROR(SEARCH("4- Bajo",A10)))</formula>
    </cfRule>
    <cfRule type="containsText" dxfId="706" priority="792" operator="containsText" text="1- Bajo">
      <formula>NOT(ISERROR(SEARCH("1- Bajo",A10)))</formula>
    </cfRule>
  </conditionalFormatting>
  <conditionalFormatting sqref="J10:J14">
    <cfRule type="containsText" dxfId="705" priority="782" operator="containsText" text="Bajo">
      <formula>NOT(ISERROR(SEARCH("Bajo",J10)))</formula>
    </cfRule>
    <cfRule type="containsText" dxfId="704" priority="783" operator="containsText" text="Moderado">
      <formula>NOT(ISERROR(SEARCH("Moderado",J10)))</formula>
    </cfRule>
    <cfRule type="containsText" dxfId="703" priority="784" operator="containsText" text="Alto">
      <formula>NOT(ISERROR(SEARCH("Alto",J10)))</formula>
    </cfRule>
    <cfRule type="containsText" dxfId="702" priority="785" operator="containsText" text="Extremo">
      <formula>NOT(ISERROR(SEARCH("Extremo",J10)))</formula>
    </cfRule>
    <cfRule type="colorScale" priority="786">
      <colorScale>
        <cfvo type="min"/>
        <cfvo type="max"/>
        <color rgb="FFFF7128"/>
        <color rgb="FFFFEF9C"/>
      </colorScale>
    </cfRule>
  </conditionalFormatting>
  <conditionalFormatting sqref="M10:M14">
    <cfRule type="containsText" dxfId="701" priority="757" operator="containsText" text="Moderado">
      <formula>NOT(ISERROR(SEARCH("Moderado",M10)))</formula>
    </cfRule>
    <cfRule type="containsText" dxfId="700" priority="777" operator="containsText" text="Bajo">
      <formula>NOT(ISERROR(SEARCH("Bajo",M10)))</formula>
    </cfRule>
    <cfRule type="containsText" dxfId="699" priority="778" operator="containsText" text="Moderado">
      <formula>NOT(ISERROR(SEARCH("Moderado",M10)))</formula>
    </cfRule>
    <cfRule type="containsText" dxfId="698" priority="779" operator="containsText" text="Alto">
      <formula>NOT(ISERROR(SEARCH("Alto",M10)))</formula>
    </cfRule>
    <cfRule type="containsText" dxfId="697" priority="780" operator="containsText" text="Extremo">
      <formula>NOT(ISERROR(SEARCH("Extremo",M10)))</formula>
    </cfRule>
    <cfRule type="colorScale" priority="781">
      <colorScale>
        <cfvo type="min"/>
        <cfvo type="max"/>
        <color rgb="FFFF7128"/>
        <color rgb="FFFFEF9C"/>
      </colorScale>
    </cfRule>
  </conditionalFormatting>
  <conditionalFormatting sqref="N10">
    <cfRule type="containsText" dxfId="696" priority="771" operator="containsText" text="3- Moderado">
      <formula>NOT(ISERROR(SEARCH("3- Moderado",N10)))</formula>
    </cfRule>
    <cfRule type="containsText" dxfId="695" priority="772" operator="containsText" text="6- Moderado">
      <formula>NOT(ISERROR(SEARCH("6- Moderado",N10)))</formula>
    </cfRule>
    <cfRule type="containsText" dxfId="694" priority="773" operator="containsText" text="4- Moderado">
      <formula>NOT(ISERROR(SEARCH("4- Moderado",N10)))</formula>
    </cfRule>
    <cfRule type="containsText" dxfId="693" priority="774" operator="containsText" text="3- Bajo">
      <formula>NOT(ISERROR(SEARCH("3- Bajo",N10)))</formula>
    </cfRule>
    <cfRule type="containsText" dxfId="692" priority="775" operator="containsText" text="4- Bajo">
      <formula>NOT(ISERROR(SEARCH("4- Bajo",N10)))</formula>
    </cfRule>
    <cfRule type="containsText" dxfId="691" priority="776" operator="containsText" text="1- Bajo">
      <formula>NOT(ISERROR(SEARCH("1- Bajo",N10)))</formula>
    </cfRule>
  </conditionalFormatting>
  <conditionalFormatting sqref="H10:H14">
    <cfRule type="containsText" dxfId="690" priority="758" operator="containsText" text="Muy Alta">
      <formula>NOT(ISERROR(SEARCH("Muy Alta",H10)))</formula>
    </cfRule>
    <cfRule type="containsText" dxfId="689" priority="759" operator="containsText" text="Alta">
      <formula>NOT(ISERROR(SEARCH("Alta",H10)))</formula>
    </cfRule>
    <cfRule type="containsText" dxfId="688" priority="760" operator="containsText" text="Muy Alta">
      <formula>NOT(ISERROR(SEARCH("Muy Alta",H10)))</formula>
    </cfRule>
    <cfRule type="containsText" dxfId="687" priority="765" operator="containsText" text="Muy Baja">
      <formula>NOT(ISERROR(SEARCH("Muy Baja",H10)))</formula>
    </cfRule>
    <cfRule type="containsText" dxfId="686" priority="766" operator="containsText" text="Baja">
      <formula>NOT(ISERROR(SEARCH("Baja",H10)))</formula>
    </cfRule>
    <cfRule type="containsText" dxfId="685" priority="767" operator="containsText" text="Media">
      <formula>NOT(ISERROR(SEARCH("Media",H10)))</formula>
    </cfRule>
    <cfRule type="containsText" dxfId="684" priority="768" operator="containsText" text="Alta">
      <formula>NOT(ISERROR(SEARCH("Alta",H10)))</formula>
    </cfRule>
    <cfRule type="containsText" dxfId="683" priority="770" operator="containsText" text="Muy Alta">
      <formula>NOT(ISERROR(SEARCH("Muy Alta",H10)))</formula>
    </cfRule>
  </conditionalFormatting>
  <conditionalFormatting sqref="I10:I14">
    <cfRule type="containsText" dxfId="682" priority="761" operator="containsText" text="Catastrófico">
      <formula>NOT(ISERROR(SEARCH("Catastrófico",I10)))</formula>
    </cfRule>
    <cfRule type="containsText" dxfId="681" priority="762" operator="containsText" text="Mayor">
      <formula>NOT(ISERROR(SEARCH("Mayor",I10)))</formula>
    </cfRule>
    <cfRule type="containsText" dxfId="680" priority="763" operator="containsText" text="Menor">
      <formula>NOT(ISERROR(SEARCH("Menor",I10)))</formula>
    </cfRule>
    <cfRule type="containsText" dxfId="679" priority="764" operator="containsText" text="Leve">
      <formula>NOT(ISERROR(SEARCH("Leve",I10)))</formula>
    </cfRule>
    <cfRule type="containsText" dxfId="678" priority="769" operator="containsText" text="Moderado">
      <formula>NOT(ISERROR(SEARCH("Moderado",I10)))</formula>
    </cfRule>
  </conditionalFormatting>
  <conditionalFormatting sqref="K10:K14">
    <cfRule type="containsText" dxfId="677" priority="756" operator="containsText" text="Media">
      <formula>NOT(ISERROR(SEARCH("Media",K10)))</formula>
    </cfRule>
  </conditionalFormatting>
  <conditionalFormatting sqref="L10:L14">
    <cfRule type="containsText" dxfId="676" priority="755" operator="containsText" text="Moderado">
      <formula>NOT(ISERROR(SEARCH("Moderado",L10)))</formula>
    </cfRule>
  </conditionalFormatting>
  <conditionalFormatting sqref="J10:J14">
    <cfRule type="containsText" dxfId="675" priority="754" operator="containsText" text="Moderado">
      <formula>NOT(ISERROR(SEARCH("Moderado",J10)))</formula>
    </cfRule>
  </conditionalFormatting>
  <conditionalFormatting sqref="J10:J14">
    <cfRule type="containsText" dxfId="674" priority="752" operator="containsText" text="Bajo">
      <formula>NOT(ISERROR(SEARCH("Bajo",J10)))</formula>
    </cfRule>
    <cfRule type="containsText" dxfId="673" priority="753" operator="containsText" text="Extremo">
      <formula>NOT(ISERROR(SEARCH("Extremo",J10)))</formula>
    </cfRule>
  </conditionalFormatting>
  <conditionalFormatting sqref="K10:K14">
    <cfRule type="containsText" dxfId="672" priority="750" operator="containsText" text="Baja">
      <formula>NOT(ISERROR(SEARCH("Baja",K10)))</formula>
    </cfRule>
    <cfRule type="containsText" dxfId="671" priority="751" operator="containsText" text="Muy Baja">
      <formula>NOT(ISERROR(SEARCH("Muy Baja",K10)))</formula>
    </cfRule>
  </conditionalFormatting>
  <conditionalFormatting sqref="K10:K14">
    <cfRule type="containsText" dxfId="670" priority="748" operator="containsText" text="Muy Alta">
      <formula>NOT(ISERROR(SEARCH("Muy Alta",K10)))</formula>
    </cfRule>
    <cfRule type="containsText" dxfId="669" priority="749" operator="containsText" text="Alta">
      <formula>NOT(ISERROR(SEARCH("Alta",K10)))</formula>
    </cfRule>
  </conditionalFormatting>
  <conditionalFormatting sqref="L10:L14">
    <cfRule type="containsText" dxfId="668" priority="744" operator="containsText" text="Catastrófico">
      <formula>NOT(ISERROR(SEARCH("Catastrófico",L10)))</formula>
    </cfRule>
    <cfRule type="containsText" dxfId="667" priority="745" operator="containsText" text="Mayor">
      <formula>NOT(ISERROR(SEARCH("Mayor",L10)))</formula>
    </cfRule>
    <cfRule type="containsText" dxfId="666" priority="746" operator="containsText" text="Menor">
      <formula>NOT(ISERROR(SEARCH("Menor",L10)))</formula>
    </cfRule>
    <cfRule type="containsText" dxfId="665" priority="747" operator="containsText" text="Leve">
      <formula>NOT(ISERROR(SEARCH("Leve",L10)))</formula>
    </cfRule>
  </conditionalFormatting>
  <conditionalFormatting sqref="B10:G10">
    <cfRule type="containsText" dxfId="664" priority="738" operator="containsText" text="3- Moderado">
      <formula>NOT(ISERROR(SEARCH("3- Moderado",B10)))</formula>
    </cfRule>
    <cfRule type="containsText" dxfId="663" priority="739" operator="containsText" text="6- Moderado">
      <formula>NOT(ISERROR(SEARCH("6- Moderado",B10)))</formula>
    </cfRule>
    <cfRule type="containsText" dxfId="662" priority="740" operator="containsText" text="4- Moderado">
      <formula>NOT(ISERROR(SEARCH("4- Moderado",B10)))</formula>
    </cfRule>
    <cfRule type="containsText" dxfId="661" priority="741" operator="containsText" text="3- Bajo">
      <formula>NOT(ISERROR(SEARCH("3- Bajo",B10)))</formula>
    </cfRule>
    <cfRule type="containsText" dxfId="660" priority="742" operator="containsText" text="4- Bajo">
      <formula>NOT(ISERROR(SEARCH("4- Bajo",B10)))</formula>
    </cfRule>
    <cfRule type="containsText" dxfId="659" priority="743" operator="containsText" text="1- Bajo">
      <formula>NOT(ISERROR(SEARCH("1- Bajo",B10)))</formula>
    </cfRule>
  </conditionalFormatting>
  <conditionalFormatting sqref="K15:L15">
    <cfRule type="containsText" dxfId="658" priority="732" operator="containsText" text="3- Moderado">
      <formula>NOT(ISERROR(SEARCH("3- Moderado",K15)))</formula>
    </cfRule>
    <cfRule type="containsText" dxfId="657" priority="733" operator="containsText" text="6- Moderado">
      <formula>NOT(ISERROR(SEARCH("6- Moderado",K15)))</formula>
    </cfRule>
    <cfRule type="containsText" dxfId="656" priority="734" operator="containsText" text="4- Moderado">
      <formula>NOT(ISERROR(SEARCH("4- Moderado",K15)))</formula>
    </cfRule>
    <cfRule type="containsText" dxfId="655" priority="735" operator="containsText" text="3- Bajo">
      <formula>NOT(ISERROR(SEARCH("3- Bajo",K15)))</formula>
    </cfRule>
    <cfRule type="containsText" dxfId="654" priority="736" operator="containsText" text="4- Bajo">
      <formula>NOT(ISERROR(SEARCH("4- Bajo",K15)))</formula>
    </cfRule>
    <cfRule type="containsText" dxfId="653" priority="737" operator="containsText" text="1- Bajo">
      <formula>NOT(ISERROR(SEARCH("1- Bajo",K15)))</formula>
    </cfRule>
  </conditionalFormatting>
  <conditionalFormatting sqref="H15:I15">
    <cfRule type="containsText" dxfId="652" priority="726" operator="containsText" text="3- Moderado">
      <formula>NOT(ISERROR(SEARCH("3- Moderado",H15)))</formula>
    </cfRule>
    <cfRule type="containsText" dxfId="651" priority="727" operator="containsText" text="6- Moderado">
      <formula>NOT(ISERROR(SEARCH("6- Moderado",H15)))</formula>
    </cfRule>
    <cfRule type="containsText" dxfId="650" priority="728" operator="containsText" text="4- Moderado">
      <formula>NOT(ISERROR(SEARCH("4- Moderado",H15)))</formula>
    </cfRule>
    <cfRule type="containsText" dxfId="649" priority="729" operator="containsText" text="3- Bajo">
      <formula>NOT(ISERROR(SEARCH("3- Bajo",H15)))</formula>
    </cfRule>
    <cfRule type="containsText" dxfId="648" priority="730" operator="containsText" text="4- Bajo">
      <formula>NOT(ISERROR(SEARCH("4- Bajo",H15)))</formula>
    </cfRule>
    <cfRule type="containsText" dxfId="647" priority="731" operator="containsText" text="1- Bajo">
      <formula>NOT(ISERROR(SEARCH("1- Bajo",H15)))</formula>
    </cfRule>
  </conditionalFormatting>
  <conditionalFormatting sqref="A15">
    <cfRule type="containsText" dxfId="646" priority="720" operator="containsText" text="3- Moderado">
      <formula>NOT(ISERROR(SEARCH("3- Moderado",A15)))</formula>
    </cfRule>
    <cfRule type="containsText" dxfId="645" priority="721" operator="containsText" text="6- Moderado">
      <formula>NOT(ISERROR(SEARCH("6- Moderado",A15)))</formula>
    </cfRule>
    <cfRule type="containsText" dxfId="644" priority="722" operator="containsText" text="4- Moderado">
      <formula>NOT(ISERROR(SEARCH("4- Moderado",A15)))</formula>
    </cfRule>
    <cfRule type="containsText" dxfId="643" priority="723" operator="containsText" text="3- Bajo">
      <formula>NOT(ISERROR(SEARCH("3- Bajo",A15)))</formula>
    </cfRule>
    <cfRule type="containsText" dxfId="642" priority="724" operator="containsText" text="4- Bajo">
      <formula>NOT(ISERROR(SEARCH("4- Bajo",A15)))</formula>
    </cfRule>
    <cfRule type="containsText" dxfId="641" priority="725" operator="containsText" text="1- Bajo">
      <formula>NOT(ISERROR(SEARCH("1- Bajo",A15)))</formula>
    </cfRule>
  </conditionalFormatting>
  <conditionalFormatting sqref="J15:J19">
    <cfRule type="containsText" dxfId="640" priority="715" operator="containsText" text="Bajo">
      <formula>NOT(ISERROR(SEARCH("Bajo",J15)))</formula>
    </cfRule>
    <cfRule type="containsText" dxfId="639" priority="716" operator="containsText" text="Moderado">
      <formula>NOT(ISERROR(SEARCH("Moderado",J15)))</formula>
    </cfRule>
    <cfRule type="containsText" dxfId="638" priority="717" operator="containsText" text="Alto">
      <formula>NOT(ISERROR(SEARCH("Alto",J15)))</formula>
    </cfRule>
    <cfRule type="containsText" dxfId="637" priority="718" operator="containsText" text="Extremo">
      <formula>NOT(ISERROR(SEARCH("Extremo",J15)))</formula>
    </cfRule>
    <cfRule type="colorScale" priority="719">
      <colorScale>
        <cfvo type="min"/>
        <cfvo type="max"/>
        <color rgb="FFFF7128"/>
        <color rgb="FFFFEF9C"/>
      </colorScale>
    </cfRule>
  </conditionalFormatting>
  <conditionalFormatting sqref="M15:M19">
    <cfRule type="containsText" dxfId="636" priority="690" operator="containsText" text="Moderado">
      <formula>NOT(ISERROR(SEARCH("Moderado",M15)))</formula>
    </cfRule>
    <cfRule type="containsText" dxfId="635" priority="710" operator="containsText" text="Bajo">
      <formula>NOT(ISERROR(SEARCH("Bajo",M15)))</formula>
    </cfRule>
    <cfRule type="containsText" dxfId="634" priority="711" operator="containsText" text="Moderado">
      <formula>NOT(ISERROR(SEARCH("Moderado",M15)))</formula>
    </cfRule>
    <cfRule type="containsText" dxfId="633" priority="712" operator="containsText" text="Alto">
      <formula>NOT(ISERROR(SEARCH("Alto",M15)))</formula>
    </cfRule>
    <cfRule type="containsText" dxfId="632" priority="713" operator="containsText" text="Extremo">
      <formula>NOT(ISERROR(SEARCH("Extremo",M15)))</formula>
    </cfRule>
    <cfRule type="colorScale" priority="714">
      <colorScale>
        <cfvo type="min"/>
        <cfvo type="max"/>
        <color rgb="FFFF7128"/>
        <color rgb="FFFFEF9C"/>
      </colorScale>
    </cfRule>
  </conditionalFormatting>
  <conditionalFormatting sqref="N15">
    <cfRule type="containsText" dxfId="631" priority="704" operator="containsText" text="3- Moderado">
      <formula>NOT(ISERROR(SEARCH("3- Moderado",N15)))</formula>
    </cfRule>
    <cfRule type="containsText" dxfId="630" priority="705" operator="containsText" text="6- Moderado">
      <formula>NOT(ISERROR(SEARCH("6- Moderado",N15)))</formula>
    </cfRule>
    <cfRule type="containsText" dxfId="629" priority="706" operator="containsText" text="4- Moderado">
      <formula>NOT(ISERROR(SEARCH("4- Moderado",N15)))</formula>
    </cfRule>
    <cfRule type="containsText" dxfId="628" priority="707" operator="containsText" text="3- Bajo">
      <formula>NOT(ISERROR(SEARCH("3- Bajo",N15)))</formula>
    </cfRule>
    <cfRule type="containsText" dxfId="627" priority="708" operator="containsText" text="4- Bajo">
      <formula>NOT(ISERROR(SEARCH("4- Bajo",N15)))</formula>
    </cfRule>
    <cfRule type="containsText" dxfId="626" priority="709" operator="containsText" text="1- Bajo">
      <formula>NOT(ISERROR(SEARCH("1- Bajo",N15)))</formula>
    </cfRule>
  </conditionalFormatting>
  <conditionalFormatting sqref="H15:H19">
    <cfRule type="containsText" dxfId="625" priority="691" operator="containsText" text="Muy Alta">
      <formula>NOT(ISERROR(SEARCH("Muy Alta",H15)))</formula>
    </cfRule>
    <cfRule type="containsText" dxfId="624" priority="692" operator="containsText" text="Alta">
      <formula>NOT(ISERROR(SEARCH("Alta",H15)))</formula>
    </cfRule>
    <cfRule type="containsText" dxfId="623" priority="693" operator="containsText" text="Muy Alta">
      <formula>NOT(ISERROR(SEARCH("Muy Alta",H15)))</formula>
    </cfRule>
    <cfRule type="containsText" dxfId="622" priority="698" operator="containsText" text="Muy Baja">
      <formula>NOT(ISERROR(SEARCH("Muy Baja",H15)))</formula>
    </cfRule>
    <cfRule type="containsText" dxfId="621" priority="699" operator="containsText" text="Baja">
      <formula>NOT(ISERROR(SEARCH("Baja",H15)))</formula>
    </cfRule>
    <cfRule type="containsText" dxfId="620" priority="700" operator="containsText" text="Media">
      <formula>NOT(ISERROR(SEARCH("Media",H15)))</formula>
    </cfRule>
    <cfRule type="containsText" dxfId="619" priority="701" operator="containsText" text="Alta">
      <formula>NOT(ISERROR(SEARCH("Alta",H15)))</formula>
    </cfRule>
    <cfRule type="containsText" dxfId="618" priority="703" operator="containsText" text="Muy Alta">
      <formula>NOT(ISERROR(SEARCH("Muy Alta",H15)))</formula>
    </cfRule>
  </conditionalFormatting>
  <conditionalFormatting sqref="I15:I19">
    <cfRule type="containsText" dxfId="617" priority="694" operator="containsText" text="Catastrófico">
      <formula>NOT(ISERROR(SEARCH("Catastrófico",I15)))</formula>
    </cfRule>
    <cfRule type="containsText" dxfId="616" priority="695" operator="containsText" text="Mayor">
      <formula>NOT(ISERROR(SEARCH("Mayor",I15)))</formula>
    </cfRule>
    <cfRule type="containsText" dxfId="615" priority="696" operator="containsText" text="Menor">
      <formula>NOT(ISERROR(SEARCH("Menor",I15)))</formula>
    </cfRule>
    <cfRule type="containsText" dxfId="614" priority="697" operator="containsText" text="Leve">
      <formula>NOT(ISERROR(SEARCH("Leve",I15)))</formula>
    </cfRule>
    <cfRule type="containsText" dxfId="613" priority="702" operator="containsText" text="Moderado">
      <formula>NOT(ISERROR(SEARCH("Moderado",I15)))</formula>
    </cfRule>
  </conditionalFormatting>
  <conditionalFormatting sqref="K15:K19">
    <cfRule type="containsText" dxfId="612" priority="689" operator="containsText" text="Media">
      <formula>NOT(ISERROR(SEARCH("Media",K15)))</formula>
    </cfRule>
  </conditionalFormatting>
  <conditionalFormatting sqref="L15:L19">
    <cfRule type="containsText" dxfId="611" priority="688" operator="containsText" text="Moderado">
      <formula>NOT(ISERROR(SEARCH("Moderado",L15)))</formula>
    </cfRule>
  </conditionalFormatting>
  <conditionalFormatting sqref="J15:J19">
    <cfRule type="containsText" dxfId="610" priority="687" operator="containsText" text="Moderado">
      <formula>NOT(ISERROR(SEARCH("Moderado",J15)))</formula>
    </cfRule>
  </conditionalFormatting>
  <conditionalFormatting sqref="J15:J19">
    <cfRule type="containsText" dxfId="609" priority="685" operator="containsText" text="Bajo">
      <formula>NOT(ISERROR(SEARCH("Bajo",J15)))</formula>
    </cfRule>
    <cfRule type="containsText" dxfId="608" priority="686" operator="containsText" text="Extremo">
      <formula>NOT(ISERROR(SEARCH("Extremo",J15)))</formula>
    </cfRule>
  </conditionalFormatting>
  <conditionalFormatting sqref="K15:K19">
    <cfRule type="containsText" dxfId="607" priority="683" operator="containsText" text="Baja">
      <formula>NOT(ISERROR(SEARCH("Baja",K15)))</formula>
    </cfRule>
    <cfRule type="containsText" dxfId="606" priority="684" operator="containsText" text="Muy Baja">
      <formula>NOT(ISERROR(SEARCH("Muy Baja",K15)))</formula>
    </cfRule>
  </conditionalFormatting>
  <conditionalFormatting sqref="K15:K19">
    <cfRule type="containsText" dxfId="605" priority="681" operator="containsText" text="Muy Alta">
      <formula>NOT(ISERROR(SEARCH("Muy Alta",K15)))</formula>
    </cfRule>
    <cfRule type="containsText" dxfId="604" priority="682" operator="containsText" text="Alta">
      <formula>NOT(ISERROR(SEARCH("Alta",K15)))</formula>
    </cfRule>
  </conditionalFormatting>
  <conditionalFormatting sqref="L15:L19">
    <cfRule type="containsText" dxfId="603" priority="677" operator="containsText" text="Catastrófico">
      <formula>NOT(ISERROR(SEARCH("Catastrófico",L15)))</formula>
    </cfRule>
    <cfRule type="containsText" dxfId="602" priority="678" operator="containsText" text="Mayor">
      <formula>NOT(ISERROR(SEARCH("Mayor",L15)))</formula>
    </cfRule>
    <cfRule type="containsText" dxfId="601" priority="679" operator="containsText" text="Menor">
      <formula>NOT(ISERROR(SEARCH("Menor",L15)))</formula>
    </cfRule>
    <cfRule type="containsText" dxfId="600" priority="680" operator="containsText" text="Leve">
      <formula>NOT(ISERROR(SEARCH("Leve",L15)))</formula>
    </cfRule>
  </conditionalFormatting>
  <conditionalFormatting sqref="B15:G15">
    <cfRule type="containsText" dxfId="599" priority="671" operator="containsText" text="3- Moderado">
      <formula>NOT(ISERROR(SEARCH("3- Moderado",B15)))</formula>
    </cfRule>
    <cfRule type="containsText" dxfId="598" priority="672" operator="containsText" text="6- Moderado">
      <formula>NOT(ISERROR(SEARCH("6- Moderado",B15)))</formula>
    </cfRule>
    <cfRule type="containsText" dxfId="597" priority="673" operator="containsText" text="4- Moderado">
      <formula>NOT(ISERROR(SEARCH("4- Moderado",B15)))</formula>
    </cfRule>
    <cfRule type="containsText" dxfId="596" priority="674" operator="containsText" text="3- Bajo">
      <formula>NOT(ISERROR(SEARCH("3- Bajo",B15)))</formula>
    </cfRule>
    <cfRule type="containsText" dxfId="595" priority="675" operator="containsText" text="4- Bajo">
      <formula>NOT(ISERROR(SEARCH("4- Bajo",B15)))</formula>
    </cfRule>
    <cfRule type="containsText" dxfId="594" priority="676" operator="containsText" text="1- Bajo">
      <formula>NOT(ISERROR(SEARCH("1- Bajo",B15)))</formula>
    </cfRule>
  </conditionalFormatting>
  <conditionalFormatting sqref="K20:L20">
    <cfRule type="containsText" dxfId="593" priority="665" operator="containsText" text="3- Moderado">
      <formula>NOT(ISERROR(SEARCH("3- Moderado",K20)))</formula>
    </cfRule>
    <cfRule type="containsText" dxfId="592" priority="666" operator="containsText" text="6- Moderado">
      <formula>NOT(ISERROR(SEARCH("6- Moderado",K20)))</formula>
    </cfRule>
    <cfRule type="containsText" dxfId="591" priority="667" operator="containsText" text="4- Moderado">
      <formula>NOT(ISERROR(SEARCH("4- Moderado",K20)))</formula>
    </cfRule>
    <cfRule type="containsText" dxfId="590" priority="668" operator="containsText" text="3- Bajo">
      <formula>NOT(ISERROR(SEARCH("3- Bajo",K20)))</formula>
    </cfRule>
    <cfRule type="containsText" dxfId="589" priority="669" operator="containsText" text="4- Bajo">
      <formula>NOT(ISERROR(SEARCH("4- Bajo",K20)))</formula>
    </cfRule>
    <cfRule type="containsText" dxfId="588" priority="670" operator="containsText" text="1- Bajo">
      <formula>NOT(ISERROR(SEARCH("1- Bajo",K20)))</formula>
    </cfRule>
  </conditionalFormatting>
  <conditionalFormatting sqref="H20:I20">
    <cfRule type="containsText" dxfId="587" priority="659" operator="containsText" text="3- Moderado">
      <formula>NOT(ISERROR(SEARCH("3- Moderado",H20)))</formula>
    </cfRule>
    <cfRule type="containsText" dxfId="586" priority="660" operator="containsText" text="6- Moderado">
      <formula>NOT(ISERROR(SEARCH("6- Moderado",H20)))</formula>
    </cfRule>
    <cfRule type="containsText" dxfId="585" priority="661" operator="containsText" text="4- Moderado">
      <formula>NOT(ISERROR(SEARCH("4- Moderado",H20)))</formula>
    </cfRule>
    <cfRule type="containsText" dxfId="584" priority="662" operator="containsText" text="3- Bajo">
      <formula>NOT(ISERROR(SEARCH("3- Bajo",H20)))</formula>
    </cfRule>
    <cfRule type="containsText" dxfId="583" priority="663" operator="containsText" text="4- Bajo">
      <formula>NOT(ISERROR(SEARCH("4- Bajo",H20)))</formula>
    </cfRule>
    <cfRule type="containsText" dxfId="582" priority="664" operator="containsText" text="1- Bajo">
      <formula>NOT(ISERROR(SEARCH("1- Bajo",H20)))</formula>
    </cfRule>
  </conditionalFormatting>
  <conditionalFormatting sqref="A20">
    <cfRule type="containsText" dxfId="581" priority="653" operator="containsText" text="3- Moderado">
      <formula>NOT(ISERROR(SEARCH("3- Moderado",A20)))</formula>
    </cfRule>
    <cfRule type="containsText" dxfId="580" priority="654" operator="containsText" text="6- Moderado">
      <formula>NOT(ISERROR(SEARCH("6- Moderado",A20)))</formula>
    </cfRule>
    <cfRule type="containsText" dxfId="579" priority="655" operator="containsText" text="4- Moderado">
      <formula>NOT(ISERROR(SEARCH("4- Moderado",A20)))</formula>
    </cfRule>
    <cfRule type="containsText" dxfId="578" priority="656" operator="containsText" text="3- Bajo">
      <formula>NOT(ISERROR(SEARCH("3- Bajo",A20)))</formula>
    </cfRule>
    <cfRule type="containsText" dxfId="577" priority="657" operator="containsText" text="4- Bajo">
      <formula>NOT(ISERROR(SEARCH("4- Bajo",A20)))</formula>
    </cfRule>
    <cfRule type="containsText" dxfId="576" priority="658" operator="containsText" text="1- Bajo">
      <formula>NOT(ISERROR(SEARCH("1- Bajo",A20)))</formula>
    </cfRule>
  </conditionalFormatting>
  <conditionalFormatting sqref="J20:J24">
    <cfRule type="containsText" dxfId="575" priority="648" operator="containsText" text="Bajo">
      <formula>NOT(ISERROR(SEARCH("Bajo",J20)))</formula>
    </cfRule>
    <cfRule type="containsText" dxfId="574" priority="649" operator="containsText" text="Moderado">
      <formula>NOT(ISERROR(SEARCH("Moderado",J20)))</formula>
    </cfRule>
    <cfRule type="containsText" dxfId="573" priority="650" operator="containsText" text="Alto">
      <formula>NOT(ISERROR(SEARCH("Alto",J20)))</formula>
    </cfRule>
    <cfRule type="containsText" dxfId="572" priority="651" operator="containsText" text="Extremo">
      <formula>NOT(ISERROR(SEARCH("Extremo",J20)))</formula>
    </cfRule>
    <cfRule type="colorScale" priority="652">
      <colorScale>
        <cfvo type="min"/>
        <cfvo type="max"/>
        <color rgb="FFFF7128"/>
        <color rgb="FFFFEF9C"/>
      </colorScale>
    </cfRule>
  </conditionalFormatting>
  <conditionalFormatting sqref="M20:M24">
    <cfRule type="containsText" dxfId="571" priority="623" operator="containsText" text="Moderado">
      <formula>NOT(ISERROR(SEARCH("Moderado",M20)))</formula>
    </cfRule>
    <cfRule type="containsText" dxfId="570" priority="643" operator="containsText" text="Bajo">
      <formula>NOT(ISERROR(SEARCH("Bajo",M20)))</formula>
    </cfRule>
    <cfRule type="containsText" dxfId="569" priority="644" operator="containsText" text="Moderado">
      <formula>NOT(ISERROR(SEARCH("Moderado",M20)))</formula>
    </cfRule>
    <cfRule type="containsText" dxfId="568" priority="645" operator="containsText" text="Alto">
      <formula>NOT(ISERROR(SEARCH("Alto",M20)))</formula>
    </cfRule>
    <cfRule type="containsText" dxfId="567" priority="646" operator="containsText" text="Extremo">
      <formula>NOT(ISERROR(SEARCH("Extremo",M20)))</formula>
    </cfRule>
    <cfRule type="colorScale" priority="647">
      <colorScale>
        <cfvo type="min"/>
        <cfvo type="max"/>
        <color rgb="FFFF7128"/>
        <color rgb="FFFFEF9C"/>
      </colorScale>
    </cfRule>
  </conditionalFormatting>
  <conditionalFormatting sqref="N20">
    <cfRule type="containsText" dxfId="566" priority="637" operator="containsText" text="3- Moderado">
      <formula>NOT(ISERROR(SEARCH("3- Moderado",N20)))</formula>
    </cfRule>
    <cfRule type="containsText" dxfId="565" priority="638" operator="containsText" text="6- Moderado">
      <formula>NOT(ISERROR(SEARCH("6- Moderado",N20)))</formula>
    </cfRule>
    <cfRule type="containsText" dxfId="564" priority="639" operator="containsText" text="4- Moderado">
      <formula>NOT(ISERROR(SEARCH("4- Moderado",N20)))</formula>
    </cfRule>
    <cfRule type="containsText" dxfId="563" priority="640" operator="containsText" text="3- Bajo">
      <formula>NOT(ISERROR(SEARCH("3- Bajo",N20)))</formula>
    </cfRule>
    <cfRule type="containsText" dxfId="562" priority="641" operator="containsText" text="4- Bajo">
      <formula>NOT(ISERROR(SEARCH("4- Bajo",N20)))</formula>
    </cfRule>
    <cfRule type="containsText" dxfId="561" priority="642" operator="containsText" text="1- Bajo">
      <formula>NOT(ISERROR(SEARCH("1- Bajo",N20)))</formula>
    </cfRule>
  </conditionalFormatting>
  <conditionalFormatting sqref="H20:H24">
    <cfRule type="containsText" dxfId="560" priority="624" operator="containsText" text="Muy Alta">
      <formula>NOT(ISERROR(SEARCH("Muy Alta",H20)))</formula>
    </cfRule>
    <cfRule type="containsText" dxfId="559" priority="625" operator="containsText" text="Alta">
      <formula>NOT(ISERROR(SEARCH("Alta",H20)))</formula>
    </cfRule>
    <cfRule type="containsText" dxfId="558" priority="626" operator="containsText" text="Muy Alta">
      <formula>NOT(ISERROR(SEARCH("Muy Alta",H20)))</formula>
    </cfRule>
    <cfRule type="containsText" dxfId="557" priority="631" operator="containsText" text="Muy Baja">
      <formula>NOT(ISERROR(SEARCH("Muy Baja",H20)))</formula>
    </cfRule>
    <cfRule type="containsText" dxfId="556" priority="632" operator="containsText" text="Baja">
      <formula>NOT(ISERROR(SEARCH("Baja",H20)))</formula>
    </cfRule>
    <cfRule type="containsText" dxfId="555" priority="633" operator="containsText" text="Media">
      <formula>NOT(ISERROR(SEARCH("Media",H20)))</formula>
    </cfRule>
    <cfRule type="containsText" dxfId="554" priority="634" operator="containsText" text="Alta">
      <formula>NOT(ISERROR(SEARCH("Alta",H20)))</formula>
    </cfRule>
    <cfRule type="containsText" dxfId="553" priority="636" operator="containsText" text="Muy Alta">
      <formula>NOT(ISERROR(SEARCH("Muy Alta",H20)))</formula>
    </cfRule>
  </conditionalFormatting>
  <conditionalFormatting sqref="I20:I24">
    <cfRule type="containsText" dxfId="552" priority="627" operator="containsText" text="Catastrófico">
      <formula>NOT(ISERROR(SEARCH("Catastrófico",I20)))</formula>
    </cfRule>
    <cfRule type="containsText" dxfId="551" priority="628" operator="containsText" text="Mayor">
      <formula>NOT(ISERROR(SEARCH("Mayor",I20)))</formula>
    </cfRule>
    <cfRule type="containsText" dxfId="550" priority="629" operator="containsText" text="Menor">
      <formula>NOT(ISERROR(SEARCH("Menor",I20)))</formula>
    </cfRule>
    <cfRule type="containsText" dxfId="549" priority="630" operator="containsText" text="Leve">
      <formula>NOT(ISERROR(SEARCH("Leve",I20)))</formula>
    </cfRule>
    <cfRule type="containsText" dxfId="548" priority="635" operator="containsText" text="Moderado">
      <formula>NOT(ISERROR(SEARCH("Moderado",I20)))</formula>
    </cfRule>
  </conditionalFormatting>
  <conditionalFormatting sqref="K20:K24">
    <cfRule type="containsText" dxfId="547" priority="622" operator="containsText" text="Media">
      <formula>NOT(ISERROR(SEARCH("Media",K20)))</formula>
    </cfRule>
  </conditionalFormatting>
  <conditionalFormatting sqref="L20:L24">
    <cfRule type="containsText" dxfId="546" priority="621" operator="containsText" text="Moderado">
      <formula>NOT(ISERROR(SEARCH("Moderado",L20)))</formula>
    </cfRule>
  </conditionalFormatting>
  <conditionalFormatting sqref="J20:J24">
    <cfRule type="containsText" dxfId="545" priority="620" operator="containsText" text="Moderado">
      <formula>NOT(ISERROR(SEARCH("Moderado",J20)))</formula>
    </cfRule>
  </conditionalFormatting>
  <conditionalFormatting sqref="J20:J24">
    <cfRule type="containsText" dxfId="544" priority="618" operator="containsText" text="Bajo">
      <formula>NOT(ISERROR(SEARCH("Bajo",J20)))</formula>
    </cfRule>
    <cfRule type="containsText" dxfId="543" priority="619" operator="containsText" text="Extremo">
      <formula>NOT(ISERROR(SEARCH("Extremo",J20)))</formula>
    </cfRule>
  </conditionalFormatting>
  <conditionalFormatting sqref="K20:K24">
    <cfRule type="containsText" dxfId="542" priority="616" operator="containsText" text="Baja">
      <formula>NOT(ISERROR(SEARCH("Baja",K20)))</formula>
    </cfRule>
    <cfRule type="containsText" dxfId="541" priority="617" operator="containsText" text="Muy Baja">
      <formula>NOT(ISERROR(SEARCH("Muy Baja",K20)))</formula>
    </cfRule>
  </conditionalFormatting>
  <conditionalFormatting sqref="K20:K24">
    <cfRule type="containsText" dxfId="540" priority="614" operator="containsText" text="Muy Alta">
      <formula>NOT(ISERROR(SEARCH("Muy Alta",K20)))</formula>
    </cfRule>
    <cfRule type="containsText" dxfId="539" priority="615" operator="containsText" text="Alta">
      <formula>NOT(ISERROR(SEARCH("Alta",K20)))</formula>
    </cfRule>
  </conditionalFormatting>
  <conditionalFormatting sqref="L20:L24">
    <cfRule type="containsText" dxfId="538" priority="610" operator="containsText" text="Catastrófico">
      <formula>NOT(ISERROR(SEARCH("Catastrófico",L20)))</formula>
    </cfRule>
    <cfRule type="containsText" dxfId="537" priority="611" operator="containsText" text="Mayor">
      <formula>NOT(ISERROR(SEARCH("Mayor",L20)))</formula>
    </cfRule>
    <cfRule type="containsText" dxfId="536" priority="612" operator="containsText" text="Menor">
      <formula>NOT(ISERROR(SEARCH("Menor",L20)))</formula>
    </cfRule>
    <cfRule type="containsText" dxfId="535" priority="613" operator="containsText" text="Leve">
      <formula>NOT(ISERROR(SEARCH("Leve",L20)))</formula>
    </cfRule>
  </conditionalFormatting>
  <conditionalFormatting sqref="B20:G20">
    <cfRule type="containsText" dxfId="534" priority="604" operator="containsText" text="3- Moderado">
      <formula>NOT(ISERROR(SEARCH("3- Moderado",B20)))</formula>
    </cfRule>
    <cfRule type="containsText" dxfId="533" priority="605" operator="containsText" text="6- Moderado">
      <formula>NOT(ISERROR(SEARCH("6- Moderado",B20)))</formula>
    </cfRule>
    <cfRule type="containsText" dxfId="532" priority="606" operator="containsText" text="4- Moderado">
      <formula>NOT(ISERROR(SEARCH("4- Moderado",B20)))</formula>
    </cfRule>
    <cfRule type="containsText" dxfId="531" priority="607" operator="containsText" text="3- Bajo">
      <formula>NOT(ISERROR(SEARCH("3- Bajo",B20)))</formula>
    </cfRule>
    <cfRule type="containsText" dxfId="530" priority="608" operator="containsText" text="4- Bajo">
      <formula>NOT(ISERROR(SEARCH("4- Bajo",B20)))</formula>
    </cfRule>
    <cfRule type="containsText" dxfId="529" priority="609" operator="containsText" text="1- Bajo">
      <formula>NOT(ISERROR(SEARCH("1- Bajo",B20)))</formula>
    </cfRule>
  </conditionalFormatting>
  <conditionalFormatting sqref="K25:L25">
    <cfRule type="containsText" dxfId="528" priority="598" operator="containsText" text="3- Moderado">
      <formula>NOT(ISERROR(SEARCH("3- Moderado",K25)))</formula>
    </cfRule>
    <cfRule type="containsText" dxfId="527" priority="599" operator="containsText" text="6- Moderado">
      <formula>NOT(ISERROR(SEARCH("6- Moderado",K25)))</formula>
    </cfRule>
    <cfRule type="containsText" dxfId="526" priority="600" operator="containsText" text="4- Moderado">
      <formula>NOT(ISERROR(SEARCH("4- Moderado",K25)))</formula>
    </cfRule>
    <cfRule type="containsText" dxfId="525" priority="601" operator="containsText" text="3- Bajo">
      <formula>NOT(ISERROR(SEARCH("3- Bajo",K25)))</formula>
    </cfRule>
    <cfRule type="containsText" dxfId="524" priority="602" operator="containsText" text="4- Bajo">
      <formula>NOT(ISERROR(SEARCH("4- Bajo",K25)))</formula>
    </cfRule>
    <cfRule type="containsText" dxfId="523" priority="603" operator="containsText" text="1- Bajo">
      <formula>NOT(ISERROR(SEARCH("1- Bajo",K25)))</formula>
    </cfRule>
  </conditionalFormatting>
  <conditionalFormatting sqref="H25:I25">
    <cfRule type="containsText" dxfId="522" priority="592" operator="containsText" text="3- Moderado">
      <formula>NOT(ISERROR(SEARCH("3- Moderado",H25)))</formula>
    </cfRule>
    <cfRule type="containsText" dxfId="521" priority="593" operator="containsText" text="6- Moderado">
      <formula>NOT(ISERROR(SEARCH("6- Moderado",H25)))</formula>
    </cfRule>
    <cfRule type="containsText" dxfId="520" priority="594" operator="containsText" text="4- Moderado">
      <formula>NOT(ISERROR(SEARCH("4- Moderado",H25)))</formula>
    </cfRule>
    <cfRule type="containsText" dxfId="519" priority="595" operator="containsText" text="3- Bajo">
      <formula>NOT(ISERROR(SEARCH("3- Bajo",H25)))</formula>
    </cfRule>
    <cfRule type="containsText" dxfId="518" priority="596" operator="containsText" text="4- Bajo">
      <formula>NOT(ISERROR(SEARCH("4- Bajo",H25)))</formula>
    </cfRule>
    <cfRule type="containsText" dxfId="517" priority="597" operator="containsText" text="1- Bajo">
      <formula>NOT(ISERROR(SEARCH("1- Bajo",H25)))</formula>
    </cfRule>
  </conditionalFormatting>
  <conditionalFormatting sqref="A25">
    <cfRule type="containsText" dxfId="516" priority="586" operator="containsText" text="3- Moderado">
      <formula>NOT(ISERROR(SEARCH("3- Moderado",A25)))</formula>
    </cfRule>
    <cfRule type="containsText" dxfId="515" priority="587" operator="containsText" text="6- Moderado">
      <formula>NOT(ISERROR(SEARCH("6- Moderado",A25)))</formula>
    </cfRule>
    <cfRule type="containsText" dxfId="514" priority="588" operator="containsText" text="4- Moderado">
      <formula>NOT(ISERROR(SEARCH("4- Moderado",A25)))</formula>
    </cfRule>
    <cfRule type="containsText" dxfId="513" priority="589" operator="containsText" text="3- Bajo">
      <formula>NOT(ISERROR(SEARCH("3- Bajo",A25)))</formula>
    </cfRule>
    <cfRule type="containsText" dxfId="512" priority="590" operator="containsText" text="4- Bajo">
      <formula>NOT(ISERROR(SEARCH("4- Bajo",A25)))</formula>
    </cfRule>
    <cfRule type="containsText" dxfId="511" priority="591" operator="containsText" text="1- Bajo">
      <formula>NOT(ISERROR(SEARCH("1- Bajo",A25)))</formula>
    </cfRule>
  </conditionalFormatting>
  <conditionalFormatting sqref="J25:J29">
    <cfRule type="containsText" dxfId="510" priority="581" operator="containsText" text="Bajo">
      <formula>NOT(ISERROR(SEARCH("Bajo",J25)))</formula>
    </cfRule>
    <cfRule type="containsText" dxfId="509" priority="582" operator="containsText" text="Moderado">
      <formula>NOT(ISERROR(SEARCH("Moderado",J25)))</formula>
    </cfRule>
    <cfRule type="containsText" dxfId="508" priority="583" operator="containsText" text="Alto">
      <formula>NOT(ISERROR(SEARCH("Alto",J25)))</formula>
    </cfRule>
    <cfRule type="containsText" dxfId="507" priority="584" operator="containsText" text="Extremo">
      <formula>NOT(ISERROR(SEARCH("Extremo",J25)))</formula>
    </cfRule>
    <cfRule type="colorScale" priority="585">
      <colorScale>
        <cfvo type="min"/>
        <cfvo type="max"/>
        <color rgb="FFFF7128"/>
        <color rgb="FFFFEF9C"/>
      </colorScale>
    </cfRule>
  </conditionalFormatting>
  <conditionalFormatting sqref="M25:M29">
    <cfRule type="containsText" dxfId="506" priority="556" operator="containsText" text="Moderado">
      <formula>NOT(ISERROR(SEARCH("Moderado",M25)))</formula>
    </cfRule>
    <cfRule type="containsText" dxfId="505" priority="576" operator="containsText" text="Bajo">
      <formula>NOT(ISERROR(SEARCH("Bajo",M25)))</formula>
    </cfRule>
    <cfRule type="containsText" dxfId="504" priority="577" operator="containsText" text="Moderado">
      <formula>NOT(ISERROR(SEARCH("Moderado",M25)))</formula>
    </cfRule>
    <cfRule type="containsText" dxfId="503" priority="578" operator="containsText" text="Alto">
      <formula>NOT(ISERROR(SEARCH("Alto",M25)))</formula>
    </cfRule>
    <cfRule type="containsText" dxfId="502" priority="579" operator="containsText" text="Extremo">
      <formula>NOT(ISERROR(SEARCH("Extremo",M25)))</formula>
    </cfRule>
    <cfRule type="colorScale" priority="580">
      <colorScale>
        <cfvo type="min"/>
        <cfvo type="max"/>
        <color rgb="FFFF7128"/>
        <color rgb="FFFFEF9C"/>
      </colorScale>
    </cfRule>
  </conditionalFormatting>
  <conditionalFormatting sqref="N25">
    <cfRule type="containsText" dxfId="501" priority="570" operator="containsText" text="3- Moderado">
      <formula>NOT(ISERROR(SEARCH("3- Moderado",N25)))</formula>
    </cfRule>
    <cfRule type="containsText" dxfId="500" priority="571" operator="containsText" text="6- Moderado">
      <formula>NOT(ISERROR(SEARCH("6- Moderado",N25)))</formula>
    </cfRule>
    <cfRule type="containsText" dxfId="499" priority="572" operator="containsText" text="4- Moderado">
      <formula>NOT(ISERROR(SEARCH("4- Moderado",N25)))</formula>
    </cfRule>
    <cfRule type="containsText" dxfId="498" priority="573" operator="containsText" text="3- Bajo">
      <formula>NOT(ISERROR(SEARCH("3- Bajo",N25)))</formula>
    </cfRule>
    <cfRule type="containsText" dxfId="497" priority="574" operator="containsText" text="4- Bajo">
      <formula>NOT(ISERROR(SEARCH("4- Bajo",N25)))</formula>
    </cfRule>
    <cfRule type="containsText" dxfId="496" priority="575" operator="containsText" text="1- Bajo">
      <formula>NOT(ISERROR(SEARCH("1- Bajo",N25)))</formula>
    </cfRule>
  </conditionalFormatting>
  <conditionalFormatting sqref="H25:H29">
    <cfRule type="containsText" dxfId="495" priority="557" operator="containsText" text="Muy Alta">
      <formula>NOT(ISERROR(SEARCH("Muy Alta",H25)))</formula>
    </cfRule>
    <cfRule type="containsText" dxfId="494" priority="558" operator="containsText" text="Alta">
      <formula>NOT(ISERROR(SEARCH("Alta",H25)))</formula>
    </cfRule>
    <cfRule type="containsText" dxfId="493" priority="559" operator="containsText" text="Muy Alta">
      <formula>NOT(ISERROR(SEARCH("Muy Alta",H25)))</formula>
    </cfRule>
    <cfRule type="containsText" dxfId="492" priority="564" operator="containsText" text="Muy Baja">
      <formula>NOT(ISERROR(SEARCH("Muy Baja",H25)))</formula>
    </cfRule>
    <cfRule type="containsText" dxfId="491" priority="565" operator="containsText" text="Baja">
      <formula>NOT(ISERROR(SEARCH("Baja",H25)))</formula>
    </cfRule>
    <cfRule type="containsText" dxfId="490" priority="566" operator="containsText" text="Media">
      <formula>NOT(ISERROR(SEARCH("Media",H25)))</formula>
    </cfRule>
    <cfRule type="containsText" dxfId="489" priority="567" operator="containsText" text="Alta">
      <formula>NOT(ISERROR(SEARCH("Alta",H25)))</formula>
    </cfRule>
    <cfRule type="containsText" dxfId="488" priority="569" operator="containsText" text="Muy Alta">
      <formula>NOT(ISERROR(SEARCH("Muy Alta",H25)))</formula>
    </cfRule>
  </conditionalFormatting>
  <conditionalFormatting sqref="I25:I29">
    <cfRule type="containsText" dxfId="487" priority="560" operator="containsText" text="Catastrófico">
      <formula>NOT(ISERROR(SEARCH("Catastrófico",I25)))</formula>
    </cfRule>
    <cfRule type="containsText" dxfId="486" priority="561" operator="containsText" text="Mayor">
      <formula>NOT(ISERROR(SEARCH("Mayor",I25)))</formula>
    </cfRule>
    <cfRule type="containsText" dxfId="485" priority="562" operator="containsText" text="Menor">
      <formula>NOT(ISERROR(SEARCH("Menor",I25)))</formula>
    </cfRule>
    <cfRule type="containsText" dxfId="484" priority="563" operator="containsText" text="Leve">
      <formula>NOT(ISERROR(SEARCH("Leve",I25)))</formula>
    </cfRule>
    <cfRule type="containsText" dxfId="483" priority="568" operator="containsText" text="Moderado">
      <formula>NOT(ISERROR(SEARCH("Moderado",I25)))</formula>
    </cfRule>
  </conditionalFormatting>
  <conditionalFormatting sqref="K25:K29">
    <cfRule type="containsText" dxfId="482" priority="555" operator="containsText" text="Media">
      <formula>NOT(ISERROR(SEARCH("Media",K25)))</formula>
    </cfRule>
  </conditionalFormatting>
  <conditionalFormatting sqref="L25:L29">
    <cfRule type="containsText" dxfId="481" priority="554" operator="containsText" text="Moderado">
      <formula>NOT(ISERROR(SEARCH("Moderado",L25)))</formula>
    </cfRule>
  </conditionalFormatting>
  <conditionalFormatting sqref="J25:J29">
    <cfRule type="containsText" dxfId="480" priority="553" operator="containsText" text="Moderado">
      <formula>NOT(ISERROR(SEARCH("Moderado",J25)))</formula>
    </cfRule>
  </conditionalFormatting>
  <conditionalFormatting sqref="J25:J29">
    <cfRule type="containsText" dxfId="479" priority="551" operator="containsText" text="Bajo">
      <formula>NOT(ISERROR(SEARCH("Bajo",J25)))</formula>
    </cfRule>
    <cfRule type="containsText" dxfId="478" priority="552" operator="containsText" text="Extremo">
      <formula>NOT(ISERROR(SEARCH("Extremo",J25)))</formula>
    </cfRule>
  </conditionalFormatting>
  <conditionalFormatting sqref="K25:K29">
    <cfRule type="containsText" dxfId="477" priority="549" operator="containsText" text="Baja">
      <formula>NOT(ISERROR(SEARCH("Baja",K25)))</formula>
    </cfRule>
    <cfRule type="containsText" dxfId="476" priority="550" operator="containsText" text="Muy Baja">
      <formula>NOT(ISERROR(SEARCH("Muy Baja",K25)))</formula>
    </cfRule>
  </conditionalFormatting>
  <conditionalFormatting sqref="K25:K29">
    <cfRule type="containsText" dxfId="475" priority="547" operator="containsText" text="Muy Alta">
      <formula>NOT(ISERROR(SEARCH("Muy Alta",K25)))</formula>
    </cfRule>
    <cfRule type="containsText" dxfId="474" priority="548" operator="containsText" text="Alta">
      <formula>NOT(ISERROR(SEARCH("Alta",K25)))</formula>
    </cfRule>
  </conditionalFormatting>
  <conditionalFormatting sqref="L25:L29">
    <cfRule type="containsText" dxfId="473" priority="543" operator="containsText" text="Catastrófico">
      <formula>NOT(ISERROR(SEARCH("Catastrófico",L25)))</formula>
    </cfRule>
    <cfRule type="containsText" dxfId="472" priority="544" operator="containsText" text="Mayor">
      <formula>NOT(ISERROR(SEARCH("Mayor",L25)))</formula>
    </cfRule>
    <cfRule type="containsText" dxfId="471" priority="545" operator="containsText" text="Menor">
      <formula>NOT(ISERROR(SEARCH("Menor",L25)))</formula>
    </cfRule>
    <cfRule type="containsText" dxfId="470" priority="546" operator="containsText" text="Leve">
      <formula>NOT(ISERROR(SEARCH("Leve",L25)))</formula>
    </cfRule>
  </conditionalFormatting>
  <conditionalFormatting sqref="B25:G25">
    <cfRule type="containsText" dxfId="469" priority="537" operator="containsText" text="3- Moderado">
      <formula>NOT(ISERROR(SEARCH("3- Moderado",B25)))</formula>
    </cfRule>
    <cfRule type="containsText" dxfId="468" priority="538" operator="containsText" text="6- Moderado">
      <formula>NOT(ISERROR(SEARCH("6- Moderado",B25)))</formula>
    </cfRule>
    <cfRule type="containsText" dxfId="467" priority="539" operator="containsText" text="4- Moderado">
      <formula>NOT(ISERROR(SEARCH("4- Moderado",B25)))</formula>
    </cfRule>
    <cfRule type="containsText" dxfId="466" priority="540" operator="containsText" text="3- Bajo">
      <formula>NOT(ISERROR(SEARCH("3- Bajo",B25)))</formula>
    </cfRule>
    <cfRule type="containsText" dxfId="465" priority="541" operator="containsText" text="4- Bajo">
      <formula>NOT(ISERROR(SEARCH("4- Bajo",B25)))</formula>
    </cfRule>
    <cfRule type="containsText" dxfId="464" priority="542" operator="containsText" text="1- Bajo">
      <formula>NOT(ISERROR(SEARCH("1- Bajo",B25)))</formula>
    </cfRule>
  </conditionalFormatting>
  <conditionalFormatting sqref="K30:L30">
    <cfRule type="containsText" dxfId="463" priority="531" operator="containsText" text="3- Moderado">
      <formula>NOT(ISERROR(SEARCH("3- Moderado",K30)))</formula>
    </cfRule>
    <cfRule type="containsText" dxfId="462" priority="532" operator="containsText" text="6- Moderado">
      <formula>NOT(ISERROR(SEARCH("6- Moderado",K30)))</formula>
    </cfRule>
    <cfRule type="containsText" dxfId="461" priority="533" operator="containsText" text="4- Moderado">
      <formula>NOT(ISERROR(SEARCH("4- Moderado",K30)))</formula>
    </cfRule>
    <cfRule type="containsText" dxfId="460" priority="534" operator="containsText" text="3- Bajo">
      <formula>NOT(ISERROR(SEARCH("3- Bajo",K30)))</formula>
    </cfRule>
    <cfRule type="containsText" dxfId="459" priority="535" operator="containsText" text="4- Bajo">
      <formula>NOT(ISERROR(SEARCH("4- Bajo",K30)))</formula>
    </cfRule>
    <cfRule type="containsText" dxfId="458" priority="536" operator="containsText" text="1- Bajo">
      <formula>NOT(ISERROR(SEARCH("1- Bajo",K30)))</formula>
    </cfRule>
  </conditionalFormatting>
  <conditionalFormatting sqref="H30:I30">
    <cfRule type="containsText" dxfId="457" priority="525" operator="containsText" text="3- Moderado">
      <formula>NOT(ISERROR(SEARCH("3- Moderado",H30)))</formula>
    </cfRule>
    <cfRule type="containsText" dxfId="456" priority="526" operator="containsText" text="6- Moderado">
      <formula>NOT(ISERROR(SEARCH("6- Moderado",H30)))</formula>
    </cfRule>
    <cfRule type="containsText" dxfId="455" priority="527" operator="containsText" text="4- Moderado">
      <formula>NOT(ISERROR(SEARCH("4- Moderado",H30)))</formula>
    </cfRule>
    <cfRule type="containsText" dxfId="454" priority="528" operator="containsText" text="3- Bajo">
      <formula>NOT(ISERROR(SEARCH("3- Bajo",H30)))</formula>
    </cfRule>
    <cfRule type="containsText" dxfId="453" priority="529" operator="containsText" text="4- Bajo">
      <formula>NOT(ISERROR(SEARCH("4- Bajo",H30)))</formula>
    </cfRule>
    <cfRule type="containsText" dxfId="452" priority="530" operator="containsText" text="1- Bajo">
      <formula>NOT(ISERROR(SEARCH("1- Bajo",H30)))</formula>
    </cfRule>
  </conditionalFormatting>
  <conditionalFormatting sqref="A30">
    <cfRule type="containsText" dxfId="451" priority="519" operator="containsText" text="3- Moderado">
      <formula>NOT(ISERROR(SEARCH("3- Moderado",A30)))</formula>
    </cfRule>
    <cfRule type="containsText" dxfId="450" priority="520" operator="containsText" text="6- Moderado">
      <formula>NOT(ISERROR(SEARCH("6- Moderado",A30)))</formula>
    </cfRule>
    <cfRule type="containsText" dxfId="449" priority="521" operator="containsText" text="4- Moderado">
      <formula>NOT(ISERROR(SEARCH("4- Moderado",A30)))</formula>
    </cfRule>
    <cfRule type="containsText" dxfId="448" priority="522" operator="containsText" text="3- Bajo">
      <formula>NOT(ISERROR(SEARCH("3- Bajo",A30)))</formula>
    </cfRule>
    <cfRule type="containsText" dxfId="447" priority="523" operator="containsText" text="4- Bajo">
      <formula>NOT(ISERROR(SEARCH("4- Bajo",A30)))</formula>
    </cfRule>
    <cfRule type="containsText" dxfId="446" priority="524" operator="containsText" text="1- Bajo">
      <formula>NOT(ISERROR(SEARCH("1- Bajo",A30)))</formula>
    </cfRule>
  </conditionalFormatting>
  <conditionalFormatting sqref="J30:J34">
    <cfRule type="containsText" dxfId="445" priority="514" operator="containsText" text="Bajo">
      <formula>NOT(ISERROR(SEARCH("Bajo",J30)))</formula>
    </cfRule>
    <cfRule type="containsText" dxfId="444" priority="515" operator="containsText" text="Moderado">
      <formula>NOT(ISERROR(SEARCH("Moderado",J30)))</formula>
    </cfRule>
    <cfRule type="containsText" dxfId="443" priority="516" operator="containsText" text="Alto">
      <formula>NOT(ISERROR(SEARCH("Alto",J30)))</formula>
    </cfRule>
    <cfRule type="containsText" dxfId="442" priority="517" operator="containsText" text="Extremo">
      <formula>NOT(ISERROR(SEARCH("Extremo",J30)))</formula>
    </cfRule>
    <cfRule type="colorScale" priority="518">
      <colorScale>
        <cfvo type="min"/>
        <cfvo type="max"/>
        <color rgb="FFFF7128"/>
        <color rgb="FFFFEF9C"/>
      </colorScale>
    </cfRule>
  </conditionalFormatting>
  <conditionalFormatting sqref="M30:M34">
    <cfRule type="containsText" dxfId="441" priority="489" operator="containsText" text="Moderado">
      <formula>NOT(ISERROR(SEARCH("Moderado",M30)))</formula>
    </cfRule>
    <cfRule type="containsText" dxfId="440" priority="509" operator="containsText" text="Bajo">
      <formula>NOT(ISERROR(SEARCH("Bajo",M30)))</formula>
    </cfRule>
    <cfRule type="containsText" dxfId="439" priority="510" operator="containsText" text="Moderado">
      <formula>NOT(ISERROR(SEARCH("Moderado",M30)))</formula>
    </cfRule>
    <cfRule type="containsText" dxfId="438" priority="511" operator="containsText" text="Alto">
      <formula>NOT(ISERROR(SEARCH("Alto",M30)))</formula>
    </cfRule>
    <cfRule type="containsText" dxfId="437" priority="512" operator="containsText" text="Extremo">
      <formula>NOT(ISERROR(SEARCH("Extremo",M30)))</formula>
    </cfRule>
    <cfRule type="colorScale" priority="513">
      <colorScale>
        <cfvo type="min"/>
        <cfvo type="max"/>
        <color rgb="FFFF7128"/>
        <color rgb="FFFFEF9C"/>
      </colorScale>
    </cfRule>
  </conditionalFormatting>
  <conditionalFormatting sqref="N30">
    <cfRule type="containsText" dxfId="436" priority="503" operator="containsText" text="3- Moderado">
      <formula>NOT(ISERROR(SEARCH("3- Moderado",N30)))</formula>
    </cfRule>
    <cfRule type="containsText" dxfId="435" priority="504" operator="containsText" text="6- Moderado">
      <formula>NOT(ISERROR(SEARCH("6- Moderado",N30)))</formula>
    </cfRule>
    <cfRule type="containsText" dxfId="434" priority="505" operator="containsText" text="4- Moderado">
      <formula>NOT(ISERROR(SEARCH("4- Moderado",N30)))</formula>
    </cfRule>
    <cfRule type="containsText" dxfId="433" priority="506" operator="containsText" text="3- Bajo">
      <formula>NOT(ISERROR(SEARCH("3- Bajo",N30)))</formula>
    </cfRule>
    <cfRule type="containsText" dxfId="432" priority="507" operator="containsText" text="4- Bajo">
      <formula>NOT(ISERROR(SEARCH("4- Bajo",N30)))</formula>
    </cfRule>
    <cfRule type="containsText" dxfId="431" priority="508" operator="containsText" text="1- Bajo">
      <formula>NOT(ISERROR(SEARCH("1- Bajo",N30)))</formula>
    </cfRule>
  </conditionalFormatting>
  <conditionalFormatting sqref="H30:H34">
    <cfRule type="containsText" dxfId="430" priority="490" operator="containsText" text="Muy Alta">
      <formula>NOT(ISERROR(SEARCH("Muy Alta",H30)))</formula>
    </cfRule>
    <cfRule type="containsText" dxfId="429" priority="491" operator="containsText" text="Alta">
      <formula>NOT(ISERROR(SEARCH("Alta",H30)))</formula>
    </cfRule>
    <cfRule type="containsText" dxfId="428" priority="492" operator="containsText" text="Muy Alta">
      <formula>NOT(ISERROR(SEARCH("Muy Alta",H30)))</formula>
    </cfRule>
    <cfRule type="containsText" dxfId="427" priority="497" operator="containsText" text="Muy Baja">
      <formula>NOT(ISERROR(SEARCH("Muy Baja",H30)))</formula>
    </cfRule>
    <cfRule type="containsText" dxfId="426" priority="498" operator="containsText" text="Baja">
      <formula>NOT(ISERROR(SEARCH("Baja",H30)))</formula>
    </cfRule>
    <cfRule type="containsText" dxfId="425" priority="499" operator="containsText" text="Media">
      <formula>NOT(ISERROR(SEARCH("Media",H30)))</formula>
    </cfRule>
    <cfRule type="containsText" dxfId="424" priority="500" operator="containsText" text="Alta">
      <formula>NOT(ISERROR(SEARCH("Alta",H30)))</formula>
    </cfRule>
    <cfRule type="containsText" dxfId="423" priority="502" operator="containsText" text="Muy Alta">
      <formula>NOT(ISERROR(SEARCH("Muy Alta",H30)))</formula>
    </cfRule>
  </conditionalFormatting>
  <conditionalFormatting sqref="I30:I34">
    <cfRule type="containsText" dxfId="422" priority="493" operator="containsText" text="Catastrófico">
      <formula>NOT(ISERROR(SEARCH("Catastrófico",I30)))</formula>
    </cfRule>
    <cfRule type="containsText" dxfId="421" priority="494" operator="containsText" text="Mayor">
      <formula>NOT(ISERROR(SEARCH("Mayor",I30)))</formula>
    </cfRule>
    <cfRule type="containsText" dxfId="420" priority="495" operator="containsText" text="Menor">
      <formula>NOT(ISERROR(SEARCH("Menor",I30)))</formula>
    </cfRule>
    <cfRule type="containsText" dxfId="419" priority="496" operator="containsText" text="Leve">
      <formula>NOT(ISERROR(SEARCH("Leve",I30)))</formula>
    </cfRule>
    <cfRule type="containsText" dxfId="418" priority="501" operator="containsText" text="Moderado">
      <formula>NOT(ISERROR(SEARCH("Moderado",I30)))</formula>
    </cfRule>
  </conditionalFormatting>
  <conditionalFormatting sqref="K30:K34">
    <cfRule type="containsText" dxfId="417" priority="488" operator="containsText" text="Media">
      <formula>NOT(ISERROR(SEARCH("Media",K30)))</formula>
    </cfRule>
  </conditionalFormatting>
  <conditionalFormatting sqref="L30:L34">
    <cfRule type="containsText" dxfId="416" priority="487" operator="containsText" text="Moderado">
      <formula>NOT(ISERROR(SEARCH("Moderado",L30)))</formula>
    </cfRule>
  </conditionalFormatting>
  <conditionalFormatting sqref="J30:J34">
    <cfRule type="containsText" dxfId="415" priority="486" operator="containsText" text="Moderado">
      <formula>NOT(ISERROR(SEARCH("Moderado",J30)))</formula>
    </cfRule>
  </conditionalFormatting>
  <conditionalFormatting sqref="J30:J34">
    <cfRule type="containsText" dxfId="414" priority="484" operator="containsText" text="Bajo">
      <formula>NOT(ISERROR(SEARCH("Bajo",J30)))</formula>
    </cfRule>
    <cfRule type="containsText" dxfId="413" priority="485" operator="containsText" text="Extremo">
      <formula>NOT(ISERROR(SEARCH("Extremo",J30)))</formula>
    </cfRule>
  </conditionalFormatting>
  <conditionalFormatting sqref="K30:K34">
    <cfRule type="containsText" dxfId="412" priority="482" operator="containsText" text="Baja">
      <formula>NOT(ISERROR(SEARCH("Baja",K30)))</formula>
    </cfRule>
    <cfRule type="containsText" dxfId="411" priority="483" operator="containsText" text="Muy Baja">
      <formula>NOT(ISERROR(SEARCH("Muy Baja",K30)))</formula>
    </cfRule>
  </conditionalFormatting>
  <conditionalFormatting sqref="K30:K34">
    <cfRule type="containsText" dxfId="410" priority="480" operator="containsText" text="Muy Alta">
      <formula>NOT(ISERROR(SEARCH("Muy Alta",K30)))</formula>
    </cfRule>
    <cfRule type="containsText" dxfId="409" priority="481" operator="containsText" text="Alta">
      <formula>NOT(ISERROR(SEARCH("Alta",K30)))</formula>
    </cfRule>
  </conditionalFormatting>
  <conditionalFormatting sqref="L30:L34">
    <cfRule type="containsText" dxfId="408" priority="476" operator="containsText" text="Catastrófico">
      <formula>NOT(ISERROR(SEARCH("Catastrófico",L30)))</formula>
    </cfRule>
    <cfRule type="containsText" dxfId="407" priority="477" operator="containsText" text="Mayor">
      <formula>NOT(ISERROR(SEARCH("Mayor",L30)))</formula>
    </cfRule>
    <cfRule type="containsText" dxfId="406" priority="478" operator="containsText" text="Menor">
      <formula>NOT(ISERROR(SEARCH("Menor",L30)))</formula>
    </cfRule>
    <cfRule type="containsText" dxfId="405" priority="479" operator="containsText" text="Leve">
      <formula>NOT(ISERROR(SEARCH("Leve",L30)))</formula>
    </cfRule>
  </conditionalFormatting>
  <conditionalFormatting sqref="B30:G30">
    <cfRule type="containsText" dxfId="404" priority="470" operator="containsText" text="3- Moderado">
      <formula>NOT(ISERROR(SEARCH("3- Moderado",B30)))</formula>
    </cfRule>
    <cfRule type="containsText" dxfId="403" priority="471" operator="containsText" text="6- Moderado">
      <formula>NOT(ISERROR(SEARCH("6- Moderado",B30)))</formula>
    </cfRule>
    <cfRule type="containsText" dxfId="402" priority="472" operator="containsText" text="4- Moderado">
      <formula>NOT(ISERROR(SEARCH("4- Moderado",B30)))</formula>
    </cfRule>
    <cfRule type="containsText" dxfId="401" priority="473" operator="containsText" text="3- Bajo">
      <formula>NOT(ISERROR(SEARCH("3- Bajo",B30)))</formula>
    </cfRule>
    <cfRule type="containsText" dxfId="400" priority="474" operator="containsText" text="4- Bajo">
      <formula>NOT(ISERROR(SEARCH("4- Bajo",B30)))</formula>
    </cfRule>
    <cfRule type="containsText" dxfId="399" priority="475" operator="containsText" text="1- Bajo">
      <formula>NOT(ISERROR(SEARCH("1- Bajo",B30)))</formula>
    </cfRule>
  </conditionalFormatting>
  <conditionalFormatting sqref="K35:L35">
    <cfRule type="containsText" dxfId="398" priority="464" operator="containsText" text="3- Moderado">
      <formula>NOT(ISERROR(SEARCH("3- Moderado",K35)))</formula>
    </cfRule>
    <cfRule type="containsText" dxfId="397" priority="465" operator="containsText" text="6- Moderado">
      <formula>NOT(ISERROR(SEARCH("6- Moderado",K35)))</formula>
    </cfRule>
    <cfRule type="containsText" dxfId="396" priority="466" operator="containsText" text="4- Moderado">
      <formula>NOT(ISERROR(SEARCH("4- Moderado",K35)))</formula>
    </cfRule>
    <cfRule type="containsText" dxfId="395" priority="467" operator="containsText" text="3- Bajo">
      <formula>NOT(ISERROR(SEARCH("3- Bajo",K35)))</formula>
    </cfRule>
    <cfRule type="containsText" dxfId="394" priority="468" operator="containsText" text="4- Bajo">
      <formula>NOT(ISERROR(SEARCH("4- Bajo",K35)))</formula>
    </cfRule>
    <cfRule type="containsText" dxfId="393" priority="469" operator="containsText" text="1- Bajo">
      <formula>NOT(ISERROR(SEARCH("1- Bajo",K35)))</formula>
    </cfRule>
  </conditionalFormatting>
  <conditionalFormatting sqref="H35:I35">
    <cfRule type="containsText" dxfId="392" priority="458" operator="containsText" text="3- Moderado">
      <formula>NOT(ISERROR(SEARCH("3- Moderado",H35)))</formula>
    </cfRule>
    <cfRule type="containsText" dxfId="391" priority="459" operator="containsText" text="6- Moderado">
      <formula>NOT(ISERROR(SEARCH("6- Moderado",H35)))</formula>
    </cfRule>
    <cfRule type="containsText" dxfId="390" priority="460" operator="containsText" text="4- Moderado">
      <formula>NOT(ISERROR(SEARCH("4- Moderado",H35)))</formula>
    </cfRule>
    <cfRule type="containsText" dxfId="389" priority="461" operator="containsText" text="3- Bajo">
      <formula>NOT(ISERROR(SEARCH("3- Bajo",H35)))</formula>
    </cfRule>
    <cfRule type="containsText" dxfId="388" priority="462" operator="containsText" text="4- Bajo">
      <formula>NOT(ISERROR(SEARCH("4- Bajo",H35)))</formula>
    </cfRule>
    <cfRule type="containsText" dxfId="387" priority="463" operator="containsText" text="1- Bajo">
      <formula>NOT(ISERROR(SEARCH("1- Bajo",H35)))</formula>
    </cfRule>
  </conditionalFormatting>
  <conditionalFormatting sqref="A35">
    <cfRule type="containsText" dxfId="386" priority="452" operator="containsText" text="3- Moderado">
      <formula>NOT(ISERROR(SEARCH("3- Moderado",A35)))</formula>
    </cfRule>
    <cfRule type="containsText" dxfId="385" priority="453" operator="containsText" text="6- Moderado">
      <formula>NOT(ISERROR(SEARCH("6- Moderado",A35)))</formula>
    </cfRule>
    <cfRule type="containsText" dxfId="384" priority="454" operator="containsText" text="4- Moderado">
      <formula>NOT(ISERROR(SEARCH("4- Moderado",A35)))</formula>
    </cfRule>
    <cfRule type="containsText" dxfId="383" priority="455" operator="containsText" text="3- Bajo">
      <formula>NOT(ISERROR(SEARCH("3- Bajo",A35)))</formula>
    </cfRule>
    <cfRule type="containsText" dxfId="382" priority="456" operator="containsText" text="4- Bajo">
      <formula>NOT(ISERROR(SEARCH("4- Bajo",A35)))</formula>
    </cfRule>
    <cfRule type="containsText" dxfId="381" priority="457" operator="containsText" text="1- Bajo">
      <formula>NOT(ISERROR(SEARCH("1- Bajo",A35)))</formula>
    </cfRule>
  </conditionalFormatting>
  <conditionalFormatting sqref="J35:J39">
    <cfRule type="containsText" dxfId="380" priority="447" operator="containsText" text="Bajo">
      <formula>NOT(ISERROR(SEARCH("Bajo",J35)))</formula>
    </cfRule>
    <cfRule type="containsText" dxfId="379" priority="448" operator="containsText" text="Moderado">
      <formula>NOT(ISERROR(SEARCH("Moderado",J35)))</formula>
    </cfRule>
    <cfRule type="containsText" dxfId="378" priority="449" operator="containsText" text="Alto">
      <formula>NOT(ISERROR(SEARCH("Alto",J35)))</formula>
    </cfRule>
    <cfRule type="containsText" dxfId="377" priority="450" operator="containsText" text="Extremo">
      <formula>NOT(ISERROR(SEARCH("Extremo",J35)))</formula>
    </cfRule>
    <cfRule type="colorScale" priority="451">
      <colorScale>
        <cfvo type="min"/>
        <cfvo type="max"/>
        <color rgb="FFFF7128"/>
        <color rgb="FFFFEF9C"/>
      </colorScale>
    </cfRule>
  </conditionalFormatting>
  <conditionalFormatting sqref="M35:M39">
    <cfRule type="containsText" dxfId="376" priority="422" operator="containsText" text="Moderado">
      <formula>NOT(ISERROR(SEARCH("Moderado",M35)))</formula>
    </cfRule>
    <cfRule type="containsText" dxfId="375" priority="442" operator="containsText" text="Bajo">
      <formula>NOT(ISERROR(SEARCH("Bajo",M35)))</formula>
    </cfRule>
    <cfRule type="containsText" dxfId="374" priority="443" operator="containsText" text="Moderado">
      <formula>NOT(ISERROR(SEARCH("Moderado",M35)))</formula>
    </cfRule>
    <cfRule type="containsText" dxfId="373" priority="444" operator="containsText" text="Alto">
      <formula>NOT(ISERROR(SEARCH("Alto",M35)))</formula>
    </cfRule>
    <cfRule type="containsText" dxfId="372" priority="445" operator="containsText" text="Extremo">
      <formula>NOT(ISERROR(SEARCH("Extremo",M35)))</formula>
    </cfRule>
    <cfRule type="colorScale" priority="446">
      <colorScale>
        <cfvo type="min"/>
        <cfvo type="max"/>
        <color rgb="FFFF7128"/>
        <color rgb="FFFFEF9C"/>
      </colorScale>
    </cfRule>
  </conditionalFormatting>
  <conditionalFormatting sqref="N35">
    <cfRule type="containsText" dxfId="371" priority="436" operator="containsText" text="3- Moderado">
      <formula>NOT(ISERROR(SEARCH("3- Moderado",N35)))</formula>
    </cfRule>
    <cfRule type="containsText" dxfId="370" priority="437" operator="containsText" text="6- Moderado">
      <formula>NOT(ISERROR(SEARCH("6- Moderado",N35)))</formula>
    </cfRule>
    <cfRule type="containsText" dxfId="369" priority="438" operator="containsText" text="4- Moderado">
      <formula>NOT(ISERROR(SEARCH("4- Moderado",N35)))</formula>
    </cfRule>
    <cfRule type="containsText" dxfId="368" priority="439" operator="containsText" text="3- Bajo">
      <formula>NOT(ISERROR(SEARCH("3- Bajo",N35)))</formula>
    </cfRule>
    <cfRule type="containsText" dxfId="367" priority="440" operator="containsText" text="4- Bajo">
      <formula>NOT(ISERROR(SEARCH("4- Bajo",N35)))</formula>
    </cfRule>
    <cfRule type="containsText" dxfId="366" priority="441" operator="containsText" text="1- Bajo">
      <formula>NOT(ISERROR(SEARCH("1- Bajo",N35)))</formula>
    </cfRule>
  </conditionalFormatting>
  <conditionalFormatting sqref="H35:H39">
    <cfRule type="containsText" dxfId="365" priority="423" operator="containsText" text="Muy Alta">
      <formula>NOT(ISERROR(SEARCH("Muy Alta",H35)))</formula>
    </cfRule>
    <cfRule type="containsText" dxfId="364" priority="424" operator="containsText" text="Alta">
      <formula>NOT(ISERROR(SEARCH("Alta",H35)))</formula>
    </cfRule>
    <cfRule type="containsText" dxfId="363" priority="425" operator="containsText" text="Muy Alta">
      <formula>NOT(ISERROR(SEARCH("Muy Alta",H35)))</formula>
    </cfRule>
    <cfRule type="containsText" dxfId="362" priority="430" operator="containsText" text="Muy Baja">
      <formula>NOT(ISERROR(SEARCH("Muy Baja",H35)))</formula>
    </cfRule>
    <cfRule type="containsText" dxfId="361" priority="431" operator="containsText" text="Baja">
      <formula>NOT(ISERROR(SEARCH("Baja",H35)))</formula>
    </cfRule>
    <cfRule type="containsText" dxfId="360" priority="432" operator="containsText" text="Media">
      <formula>NOT(ISERROR(SEARCH("Media",H35)))</formula>
    </cfRule>
    <cfRule type="containsText" dxfId="359" priority="433" operator="containsText" text="Alta">
      <formula>NOT(ISERROR(SEARCH("Alta",H35)))</formula>
    </cfRule>
    <cfRule type="containsText" dxfId="358" priority="435" operator="containsText" text="Muy Alta">
      <formula>NOT(ISERROR(SEARCH("Muy Alta",H35)))</formula>
    </cfRule>
  </conditionalFormatting>
  <conditionalFormatting sqref="I35:I39">
    <cfRule type="containsText" dxfId="357" priority="426" operator="containsText" text="Catastrófico">
      <formula>NOT(ISERROR(SEARCH("Catastrófico",I35)))</formula>
    </cfRule>
    <cfRule type="containsText" dxfId="356" priority="427" operator="containsText" text="Mayor">
      <formula>NOT(ISERROR(SEARCH("Mayor",I35)))</formula>
    </cfRule>
    <cfRule type="containsText" dxfId="355" priority="428" operator="containsText" text="Menor">
      <formula>NOT(ISERROR(SEARCH("Menor",I35)))</formula>
    </cfRule>
    <cfRule type="containsText" dxfId="354" priority="429" operator="containsText" text="Leve">
      <formula>NOT(ISERROR(SEARCH("Leve",I35)))</formula>
    </cfRule>
    <cfRule type="containsText" dxfId="353" priority="434" operator="containsText" text="Moderado">
      <formula>NOT(ISERROR(SEARCH("Moderado",I35)))</formula>
    </cfRule>
  </conditionalFormatting>
  <conditionalFormatting sqref="K35:K39">
    <cfRule type="containsText" dxfId="352" priority="421" operator="containsText" text="Media">
      <formula>NOT(ISERROR(SEARCH("Media",K35)))</formula>
    </cfRule>
  </conditionalFormatting>
  <conditionalFormatting sqref="L35:L39">
    <cfRule type="containsText" dxfId="351" priority="420" operator="containsText" text="Moderado">
      <formula>NOT(ISERROR(SEARCH("Moderado",L35)))</formula>
    </cfRule>
  </conditionalFormatting>
  <conditionalFormatting sqref="J35:J39">
    <cfRule type="containsText" dxfId="350" priority="419" operator="containsText" text="Moderado">
      <formula>NOT(ISERROR(SEARCH("Moderado",J35)))</formula>
    </cfRule>
  </conditionalFormatting>
  <conditionalFormatting sqref="J35:J39">
    <cfRule type="containsText" dxfId="349" priority="417" operator="containsText" text="Bajo">
      <formula>NOT(ISERROR(SEARCH("Bajo",J35)))</formula>
    </cfRule>
    <cfRule type="containsText" dxfId="348" priority="418" operator="containsText" text="Extremo">
      <formula>NOT(ISERROR(SEARCH("Extremo",J35)))</formula>
    </cfRule>
  </conditionalFormatting>
  <conditionalFormatting sqref="K35:K39">
    <cfRule type="containsText" dxfId="347" priority="415" operator="containsText" text="Baja">
      <formula>NOT(ISERROR(SEARCH("Baja",K35)))</formula>
    </cfRule>
    <cfRule type="containsText" dxfId="346" priority="416" operator="containsText" text="Muy Baja">
      <formula>NOT(ISERROR(SEARCH("Muy Baja",K35)))</formula>
    </cfRule>
  </conditionalFormatting>
  <conditionalFormatting sqref="K35:K39">
    <cfRule type="containsText" dxfId="345" priority="413" operator="containsText" text="Muy Alta">
      <formula>NOT(ISERROR(SEARCH("Muy Alta",K35)))</formula>
    </cfRule>
    <cfRule type="containsText" dxfId="344" priority="414" operator="containsText" text="Alta">
      <formula>NOT(ISERROR(SEARCH("Alta",K35)))</formula>
    </cfRule>
  </conditionalFormatting>
  <conditionalFormatting sqref="L35:L39">
    <cfRule type="containsText" dxfId="343" priority="409" operator="containsText" text="Catastrófico">
      <formula>NOT(ISERROR(SEARCH("Catastrófico",L35)))</formula>
    </cfRule>
    <cfRule type="containsText" dxfId="342" priority="410" operator="containsText" text="Mayor">
      <formula>NOT(ISERROR(SEARCH("Mayor",L35)))</formula>
    </cfRule>
    <cfRule type="containsText" dxfId="341" priority="411" operator="containsText" text="Menor">
      <formula>NOT(ISERROR(SEARCH("Menor",L35)))</formula>
    </cfRule>
    <cfRule type="containsText" dxfId="340" priority="412" operator="containsText" text="Leve">
      <formula>NOT(ISERROR(SEARCH("Leve",L35)))</formula>
    </cfRule>
  </conditionalFormatting>
  <conditionalFormatting sqref="B35:G35">
    <cfRule type="containsText" dxfId="339" priority="403" operator="containsText" text="3- Moderado">
      <formula>NOT(ISERROR(SEARCH("3- Moderado",B35)))</formula>
    </cfRule>
    <cfRule type="containsText" dxfId="338" priority="404" operator="containsText" text="6- Moderado">
      <formula>NOT(ISERROR(SEARCH("6- Moderado",B35)))</formula>
    </cfRule>
    <cfRule type="containsText" dxfId="337" priority="405" operator="containsText" text="4- Moderado">
      <formula>NOT(ISERROR(SEARCH("4- Moderado",B35)))</formula>
    </cfRule>
    <cfRule type="containsText" dxfId="336" priority="406" operator="containsText" text="3- Bajo">
      <formula>NOT(ISERROR(SEARCH("3- Bajo",B35)))</formula>
    </cfRule>
    <cfRule type="containsText" dxfId="335" priority="407" operator="containsText" text="4- Bajo">
      <formula>NOT(ISERROR(SEARCH("4- Bajo",B35)))</formula>
    </cfRule>
    <cfRule type="containsText" dxfId="334" priority="408" operator="containsText" text="1- Bajo">
      <formula>NOT(ISERROR(SEARCH("1- Bajo",B35)))</formula>
    </cfRule>
  </conditionalFormatting>
  <conditionalFormatting sqref="K40:L40">
    <cfRule type="containsText" dxfId="333" priority="397" operator="containsText" text="3- Moderado">
      <formula>NOT(ISERROR(SEARCH("3- Moderado",K40)))</formula>
    </cfRule>
    <cfRule type="containsText" dxfId="332" priority="398" operator="containsText" text="6- Moderado">
      <formula>NOT(ISERROR(SEARCH("6- Moderado",K40)))</formula>
    </cfRule>
    <cfRule type="containsText" dxfId="331" priority="399" operator="containsText" text="4- Moderado">
      <formula>NOT(ISERROR(SEARCH("4- Moderado",K40)))</formula>
    </cfRule>
    <cfRule type="containsText" dxfId="330" priority="400" operator="containsText" text="3- Bajo">
      <formula>NOT(ISERROR(SEARCH("3- Bajo",K40)))</formula>
    </cfRule>
    <cfRule type="containsText" dxfId="329" priority="401" operator="containsText" text="4- Bajo">
      <formula>NOT(ISERROR(SEARCH("4- Bajo",K40)))</formula>
    </cfRule>
    <cfRule type="containsText" dxfId="328" priority="402" operator="containsText" text="1- Bajo">
      <formula>NOT(ISERROR(SEARCH("1- Bajo",K40)))</formula>
    </cfRule>
  </conditionalFormatting>
  <conditionalFormatting sqref="H40:I40">
    <cfRule type="containsText" dxfId="327" priority="391" operator="containsText" text="3- Moderado">
      <formula>NOT(ISERROR(SEARCH("3- Moderado",H40)))</formula>
    </cfRule>
    <cfRule type="containsText" dxfId="326" priority="392" operator="containsText" text="6- Moderado">
      <formula>NOT(ISERROR(SEARCH("6- Moderado",H40)))</formula>
    </cfRule>
    <cfRule type="containsText" dxfId="325" priority="393" operator="containsText" text="4- Moderado">
      <formula>NOT(ISERROR(SEARCH("4- Moderado",H40)))</formula>
    </cfRule>
    <cfRule type="containsText" dxfId="324" priority="394" operator="containsText" text="3- Bajo">
      <formula>NOT(ISERROR(SEARCH("3- Bajo",H40)))</formula>
    </cfRule>
    <cfRule type="containsText" dxfId="323" priority="395" operator="containsText" text="4- Bajo">
      <formula>NOT(ISERROR(SEARCH("4- Bajo",H40)))</formula>
    </cfRule>
    <cfRule type="containsText" dxfId="322" priority="396" operator="containsText" text="1- Bajo">
      <formula>NOT(ISERROR(SEARCH("1- Bajo",H40)))</formula>
    </cfRule>
  </conditionalFormatting>
  <conditionalFormatting sqref="A40">
    <cfRule type="containsText" dxfId="321" priority="385" operator="containsText" text="3- Moderado">
      <formula>NOT(ISERROR(SEARCH("3- Moderado",A40)))</formula>
    </cfRule>
    <cfRule type="containsText" dxfId="320" priority="386" operator="containsText" text="6- Moderado">
      <formula>NOT(ISERROR(SEARCH("6- Moderado",A40)))</formula>
    </cfRule>
    <cfRule type="containsText" dxfId="319" priority="387" operator="containsText" text="4- Moderado">
      <formula>NOT(ISERROR(SEARCH("4- Moderado",A40)))</formula>
    </cfRule>
    <cfRule type="containsText" dxfId="318" priority="388" operator="containsText" text="3- Bajo">
      <formula>NOT(ISERROR(SEARCH("3- Bajo",A40)))</formula>
    </cfRule>
    <cfRule type="containsText" dxfId="317" priority="389" operator="containsText" text="4- Bajo">
      <formula>NOT(ISERROR(SEARCH("4- Bajo",A40)))</formula>
    </cfRule>
    <cfRule type="containsText" dxfId="316" priority="390" operator="containsText" text="1- Bajo">
      <formula>NOT(ISERROR(SEARCH("1- Bajo",A40)))</formula>
    </cfRule>
  </conditionalFormatting>
  <conditionalFormatting sqref="J40:J44">
    <cfRule type="containsText" dxfId="315" priority="380" operator="containsText" text="Bajo">
      <formula>NOT(ISERROR(SEARCH("Bajo",J40)))</formula>
    </cfRule>
    <cfRule type="containsText" dxfId="314" priority="381" operator="containsText" text="Moderado">
      <formula>NOT(ISERROR(SEARCH("Moderado",J40)))</formula>
    </cfRule>
    <cfRule type="containsText" dxfId="313" priority="382" operator="containsText" text="Alto">
      <formula>NOT(ISERROR(SEARCH("Alto",J40)))</formula>
    </cfRule>
    <cfRule type="containsText" dxfId="312" priority="383" operator="containsText" text="Extremo">
      <formula>NOT(ISERROR(SEARCH("Extremo",J40)))</formula>
    </cfRule>
    <cfRule type="colorScale" priority="384">
      <colorScale>
        <cfvo type="min"/>
        <cfvo type="max"/>
        <color rgb="FFFF7128"/>
        <color rgb="FFFFEF9C"/>
      </colorScale>
    </cfRule>
  </conditionalFormatting>
  <conditionalFormatting sqref="M40:M44">
    <cfRule type="containsText" dxfId="311" priority="355" operator="containsText" text="Moderado">
      <formula>NOT(ISERROR(SEARCH("Moderado",M40)))</formula>
    </cfRule>
    <cfRule type="containsText" dxfId="310" priority="375" operator="containsText" text="Bajo">
      <formula>NOT(ISERROR(SEARCH("Bajo",M40)))</formula>
    </cfRule>
    <cfRule type="containsText" dxfId="309" priority="376" operator="containsText" text="Moderado">
      <formula>NOT(ISERROR(SEARCH("Moderado",M40)))</formula>
    </cfRule>
    <cfRule type="containsText" dxfId="308" priority="377" operator="containsText" text="Alto">
      <formula>NOT(ISERROR(SEARCH("Alto",M40)))</formula>
    </cfRule>
    <cfRule type="containsText" dxfId="307" priority="378" operator="containsText" text="Extremo">
      <formula>NOT(ISERROR(SEARCH("Extremo",M40)))</formula>
    </cfRule>
    <cfRule type="colorScale" priority="379">
      <colorScale>
        <cfvo type="min"/>
        <cfvo type="max"/>
        <color rgb="FFFF7128"/>
        <color rgb="FFFFEF9C"/>
      </colorScale>
    </cfRule>
  </conditionalFormatting>
  <conditionalFormatting sqref="N40">
    <cfRule type="containsText" dxfId="306" priority="369" operator="containsText" text="3- Moderado">
      <formula>NOT(ISERROR(SEARCH("3- Moderado",N40)))</formula>
    </cfRule>
    <cfRule type="containsText" dxfId="305" priority="370" operator="containsText" text="6- Moderado">
      <formula>NOT(ISERROR(SEARCH("6- Moderado",N40)))</formula>
    </cfRule>
    <cfRule type="containsText" dxfId="304" priority="371" operator="containsText" text="4- Moderado">
      <formula>NOT(ISERROR(SEARCH("4- Moderado",N40)))</formula>
    </cfRule>
    <cfRule type="containsText" dxfId="303" priority="372" operator="containsText" text="3- Bajo">
      <formula>NOT(ISERROR(SEARCH("3- Bajo",N40)))</formula>
    </cfRule>
    <cfRule type="containsText" dxfId="302" priority="373" operator="containsText" text="4- Bajo">
      <formula>NOT(ISERROR(SEARCH("4- Bajo",N40)))</formula>
    </cfRule>
    <cfRule type="containsText" dxfId="301" priority="374" operator="containsText" text="1- Bajo">
      <formula>NOT(ISERROR(SEARCH("1- Bajo",N40)))</formula>
    </cfRule>
  </conditionalFormatting>
  <conditionalFormatting sqref="H40:H44">
    <cfRule type="containsText" dxfId="300" priority="356" operator="containsText" text="Muy Alta">
      <formula>NOT(ISERROR(SEARCH("Muy Alta",H40)))</formula>
    </cfRule>
    <cfRule type="containsText" dxfId="299" priority="357" operator="containsText" text="Alta">
      <formula>NOT(ISERROR(SEARCH("Alta",H40)))</formula>
    </cfRule>
    <cfRule type="containsText" dxfId="298" priority="358" operator="containsText" text="Muy Alta">
      <formula>NOT(ISERROR(SEARCH("Muy Alta",H40)))</formula>
    </cfRule>
    <cfRule type="containsText" dxfId="297" priority="363" operator="containsText" text="Muy Baja">
      <formula>NOT(ISERROR(SEARCH("Muy Baja",H40)))</formula>
    </cfRule>
    <cfRule type="containsText" dxfId="296" priority="364" operator="containsText" text="Baja">
      <formula>NOT(ISERROR(SEARCH("Baja",H40)))</formula>
    </cfRule>
    <cfRule type="containsText" dxfId="295" priority="365" operator="containsText" text="Media">
      <formula>NOT(ISERROR(SEARCH("Media",H40)))</formula>
    </cfRule>
    <cfRule type="containsText" dxfId="294" priority="366" operator="containsText" text="Alta">
      <formula>NOT(ISERROR(SEARCH("Alta",H40)))</formula>
    </cfRule>
    <cfRule type="containsText" dxfId="293" priority="368" operator="containsText" text="Muy Alta">
      <formula>NOT(ISERROR(SEARCH("Muy Alta",H40)))</formula>
    </cfRule>
  </conditionalFormatting>
  <conditionalFormatting sqref="I40:I44">
    <cfRule type="containsText" dxfId="292" priority="359" operator="containsText" text="Catastrófico">
      <formula>NOT(ISERROR(SEARCH("Catastrófico",I40)))</formula>
    </cfRule>
    <cfRule type="containsText" dxfId="291" priority="360" operator="containsText" text="Mayor">
      <formula>NOT(ISERROR(SEARCH("Mayor",I40)))</formula>
    </cfRule>
    <cfRule type="containsText" dxfId="290" priority="361" operator="containsText" text="Menor">
      <formula>NOT(ISERROR(SEARCH("Menor",I40)))</formula>
    </cfRule>
    <cfRule type="containsText" dxfId="289" priority="362" operator="containsText" text="Leve">
      <formula>NOT(ISERROR(SEARCH("Leve",I40)))</formula>
    </cfRule>
    <cfRule type="containsText" dxfId="288" priority="367" operator="containsText" text="Moderado">
      <formula>NOT(ISERROR(SEARCH("Moderado",I40)))</formula>
    </cfRule>
  </conditionalFormatting>
  <conditionalFormatting sqref="K40:K44">
    <cfRule type="containsText" dxfId="287" priority="354" operator="containsText" text="Media">
      <formula>NOT(ISERROR(SEARCH("Media",K40)))</formula>
    </cfRule>
  </conditionalFormatting>
  <conditionalFormatting sqref="L40:L44">
    <cfRule type="containsText" dxfId="286" priority="353" operator="containsText" text="Moderado">
      <formula>NOT(ISERROR(SEARCH("Moderado",L40)))</formula>
    </cfRule>
  </conditionalFormatting>
  <conditionalFormatting sqref="J40:J44">
    <cfRule type="containsText" dxfId="285" priority="352" operator="containsText" text="Moderado">
      <formula>NOT(ISERROR(SEARCH("Moderado",J40)))</formula>
    </cfRule>
  </conditionalFormatting>
  <conditionalFormatting sqref="J40:J44">
    <cfRule type="containsText" dxfId="284" priority="350" operator="containsText" text="Bajo">
      <formula>NOT(ISERROR(SEARCH("Bajo",J40)))</formula>
    </cfRule>
    <cfRule type="containsText" dxfId="283" priority="351" operator="containsText" text="Extremo">
      <formula>NOT(ISERROR(SEARCH("Extremo",J40)))</formula>
    </cfRule>
  </conditionalFormatting>
  <conditionalFormatting sqref="K40:K44">
    <cfRule type="containsText" dxfId="282" priority="348" operator="containsText" text="Baja">
      <formula>NOT(ISERROR(SEARCH("Baja",K40)))</formula>
    </cfRule>
    <cfRule type="containsText" dxfId="281" priority="349" operator="containsText" text="Muy Baja">
      <formula>NOT(ISERROR(SEARCH("Muy Baja",K40)))</formula>
    </cfRule>
  </conditionalFormatting>
  <conditionalFormatting sqref="K40:K44">
    <cfRule type="containsText" dxfId="280" priority="346" operator="containsText" text="Muy Alta">
      <formula>NOT(ISERROR(SEARCH("Muy Alta",K40)))</formula>
    </cfRule>
    <cfRule type="containsText" dxfId="279" priority="347" operator="containsText" text="Alta">
      <formula>NOT(ISERROR(SEARCH("Alta",K40)))</formula>
    </cfRule>
  </conditionalFormatting>
  <conditionalFormatting sqref="L40:L44">
    <cfRule type="containsText" dxfId="278" priority="342" operator="containsText" text="Catastrófico">
      <formula>NOT(ISERROR(SEARCH("Catastrófico",L40)))</formula>
    </cfRule>
    <cfRule type="containsText" dxfId="277" priority="343" operator="containsText" text="Mayor">
      <formula>NOT(ISERROR(SEARCH("Mayor",L40)))</formula>
    </cfRule>
    <cfRule type="containsText" dxfId="276" priority="344" operator="containsText" text="Menor">
      <formula>NOT(ISERROR(SEARCH("Menor",L40)))</formula>
    </cfRule>
    <cfRule type="containsText" dxfId="275" priority="345" operator="containsText" text="Leve">
      <formula>NOT(ISERROR(SEARCH("Leve",L40)))</formula>
    </cfRule>
  </conditionalFormatting>
  <conditionalFormatting sqref="B40:G40">
    <cfRule type="containsText" dxfId="274" priority="336" operator="containsText" text="3- Moderado">
      <formula>NOT(ISERROR(SEARCH("3- Moderado",B40)))</formula>
    </cfRule>
    <cfRule type="containsText" dxfId="273" priority="337" operator="containsText" text="6- Moderado">
      <formula>NOT(ISERROR(SEARCH("6- Moderado",B40)))</formula>
    </cfRule>
    <cfRule type="containsText" dxfId="272" priority="338" operator="containsText" text="4- Moderado">
      <formula>NOT(ISERROR(SEARCH("4- Moderado",B40)))</formula>
    </cfRule>
    <cfRule type="containsText" dxfId="271" priority="339" operator="containsText" text="3- Bajo">
      <formula>NOT(ISERROR(SEARCH("3- Bajo",B40)))</formula>
    </cfRule>
    <cfRule type="containsText" dxfId="270" priority="340" operator="containsText" text="4- Bajo">
      <formula>NOT(ISERROR(SEARCH("4- Bajo",B40)))</formula>
    </cfRule>
    <cfRule type="containsText" dxfId="269" priority="341" operator="containsText" text="1- Bajo">
      <formula>NOT(ISERROR(SEARCH("1- Bajo",B40)))</formula>
    </cfRule>
  </conditionalFormatting>
  <conditionalFormatting sqref="K45:L45">
    <cfRule type="containsText" dxfId="268" priority="330" operator="containsText" text="3- Moderado">
      <formula>NOT(ISERROR(SEARCH("3- Moderado",K45)))</formula>
    </cfRule>
    <cfRule type="containsText" dxfId="267" priority="331" operator="containsText" text="6- Moderado">
      <formula>NOT(ISERROR(SEARCH("6- Moderado",K45)))</formula>
    </cfRule>
    <cfRule type="containsText" dxfId="266" priority="332" operator="containsText" text="4- Moderado">
      <formula>NOT(ISERROR(SEARCH("4- Moderado",K45)))</formula>
    </cfRule>
    <cfRule type="containsText" dxfId="265" priority="333" operator="containsText" text="3- Bajo">
      <formula>NOT(ISERROR(SEARCH("3- Bajo",K45)))</formula>
    </cfRule>
    <cfRule type="containsText" dxfId="264" priority="334" operator="containsText" text="4- Bajo">
      <formula>NOT(ISERROR(SEARCH("4- Bajo",K45)))</formula>
    </cfRule>
    <cfRule type="containsText" dxfId="263" priority="335" operator="containsText" text="1- Bajo">
      <formula>NOT(ISERROR(SEARCH("1- Bajo",K45)))</formula>
    </cfRule>
  </conditionalFormatting>
  <conditionalFormatting sqref="H45:I45">
    <cfRule type="containsText" dxfId="262" priority="324" operator="containsText" text="3- Moderado">
      <formula>NOT(ISERROR(SEARCH("3- Moderado",H45)))</formula>
    </cfRule>
    <cfRule type="containsText" dxfId="261" priority="325" operator="containsText" text="6- Moderado">
      <formula>NOT(ISERROR(SEARCH("6- Moderado",H45)))</formula>
    </cfRule>
    <cfRule type="containsText" dxfId="260" priority="326" operator="containsText" text="4- Moderado">
      <formula>NOT(ISERROR(SEARCH("4- Moderado",H45)))</formula>
    </cfRule>
    <cfRule type="containsText" dxfId="259" priority="327" operator="containsText" text="3- Bajo">
      <formula>NOT(ISERROR(SEARCH("3- Bajo",H45)))</formula>
    </cfRule>
    <cfRule type="containsText" dxfId="258" priority="328" operator="containsText" text="4- Bajo">
      <formula>NOT(ISERROR(SEARCH("4- Bajo",H45)))</formula>
    </cfRule>
    <cfRule type="containsText" dxfId="257" priority="329" operator="containsText" text="1- Bajo">
      <formula>NOT(ISERROR(SEARCH("1- Bajo",H45)))</formula>
    </cfRule>
  </conditionalFormatting>
  <conditionalFormatting sqref="A45">
    <cfRule type="containsText" dxfId="256" priority="318" operator="containsText" text="3- Moderado">
      <formula>NOT(ISERROR(SEARCH("3- Moderado",A45)))</formula>
    </cfRule>
    <cfRule type="containsText" dxfId="255" priority="319" operator="containsText" text="6- Moderado">
      <formula>NOT(ISERROR(SEARCH("6- Moderado",A45)))</formula>
    </cfRule>
    <cfRule type="containsText" dxfId="254" priority="320" operator="containsText" text="4- Moderado">
      <formula>NOT(ISERROR(SEARCH("4- Moderado",A45)))</formula>
    </cfRule>
    <cfRule type="containsText" dxfId="253" priority="321" operator="containsText" text="3- Bajo">
      <formula>NOT(ISERROR(SEARCH("3- Bajo",A45)))</formula>
    </cfRule>
    <cfRule type="containsText" dxfId="252" priority="322" operator="containsText" text="4- Bajo">
      <formula>NOT(ISERROR(SEARCH("4- Bajo",A45)))</formula>
    </cfRule>
    <cfRule type="containsText" dxfId="251" priority="323" operator="containsText" text="1- Bajo">
      <formula>NOT(ISERROR(SEARCH("1- Bajo",A45)))</formula>
    </cfRule>
  </conditionalFormatting>
  <conditionalFormatting sqref="J45:J49">
    <cfRule type="containsText" dxfId="250" priority="313" operator="containsText" text="Bajo">
      <formula>NOT(ISERROR(SEARCH("Bajo",J45)))</formula>
    </cfRule>
    <cfRule type="containsText" dxfId="249" priority="314" operator="containsText" text="Moderado">
      <formula>NOT(ISERROR(SEARCH("Moderado",J45)))</formula>
    </cfRule>
    <cfRule type="containsText" dxfId="248" priority="315" operator="containsText" text="Alto">
      <formula>NOT(ISERROR(SEARCH("Alto",J45)))</formula>
    </cfRule>
    <cfRule type="containsText" dxfId="247" priority="316" operator="containsText" text="Extremo">
      <formula>NOT(ISERROR(SEARCH("Extremo",J45)))</formula>
    </cfRule>
    <cfRule type="colorScale" priority="317">
      <colorScale>
        <cfvo type="min"/>
        <cfvo type="max"/>
        <color rgb="FFFF7128"/>
        <color rgb="FFFFEF9C"/>
      </colorScale>
    </cfRule>
  </conditionalFormatting>
  <conditionalFormatting sqref="M45:M49">
    <cfRule type="containsText" dxfId="246" priority="288" operator="containsText" text="Moderado">
      <formula>NOT(ISERROR(SEARCH("Moderado",M45)))</formula>
    </cfRule>
    <cfRule type="containsText" dxfId="245" priority="308" operator="containsText" text="Bajo">
      <formula>NOT(ISERROR(SEARCH("Bajo",M45)))</formula>
    </cfRule>
    <cfRule type="containsText" dxfId="244" priority="309" operator="containsText" text="Moderado">
      <formula>NOT(ISERROR(SEARCH("Moderado",M45)))</formula>
    </cfRule>
    <cfRule type="containsText" dxfId="243" priority="310" operator="containsText" text="Alto">
      <formula>NOT(ISERROR(SEARCH("Alto",M45)))</formula>
    </cfRule>
    <cfRule type="containsText" dxfId="242" priority="311" operator="containsText" text="Extremo">
      <formula>NOT(ISERROR(SEARCH("Extremo",M45)))</formula>
    </cfRule>
    <cfRule type="colorScale" priority="312">
      <colorScale>
        <cfvo type="min"/>
        <cfvo type="max"/>
        <color rgb="FFFF7128"/>
        <color rgb="FFFFEF9C"/>
      </colorScale>
    </cfRule>
  </conditionalFormatting>
  <conditionalFormatting sqref="N45">
    <cfRule type="containsText" dxfId="241" priority="302" operator="containsText" text="3- Moderado">
      <formula>NOT(ISERROR(SEARCH("3- Moderado",N45)))</formula>
    </cfRule>
    <cfRule type="containsText" dxfId="240" priority="303" operator="containsText" text="6- Moderado">
      <formula>NOT(ISERROR(SEARCH("6- Moderado",N45)))</formula>
    </cfRule>
    <cfRule type="containsText" dxfId="239" priority="304" operator="containsText" text="4- Moderado">
      <formula>NOT(ISERROR(SEARCH("4- Moderado",N45)))</formula>
    </cfRule>
    <cfRule type="containsText" dxfId="238" priority="305" operator="containsText" text="3- Bajo">
      <formula>NOT(ISERROR(SEARCH("3- Bajo",N45)))</formula>
    </cfRule>
    <cfRule type="containsText" dxfId="237" priority="306" operator="containsText" text="4- Bajo">
      <formula>NOT(ISERROR(SEARCH("4- Bajo",N45)))</formula>
    </cfRule>
    <cfRule type="containsText" dxfId="236" priority="307" operator="containsText" text="1- Bajo">
      <formula>NOT(ISERROR(SEARCH("1- Bajo",N45)))</formula>
    </cfRule>
  </conditionalFormatting>
  <conditionalFormatting sqref="H45:H49">
    <cfRule type="containsText" dxfId="235" priority="289" operator="containsText" text="Muy Alta">
      <formula>NOT(ISERROR(SEARCH("Muy Alta",H45)))</formula>
    </cfRule>
    <cfRule type="containsText" dxfId="234" priority="290" operator="containsText" text="Alta">
      <formula>NOT(ISERROR(SEARCH("Alta",H45)))</formula>
    </cfRule>
    <cfRule type="containsText" dxfId="233" priority="291" operator="containsText" text="Muy Alta">
      <formula>NOT(ISERROR(SEARCH("Muy Alta",H45)))</formula>
    </cfRule>
    <cfRule type="containsText" dxfId="232" priority="296" operator="containsText" text="Muy Baja">
      <formula>NOT(ISERROR(SEARCH("Muy Baja",H45)))</formula>
    </cfRule>
    <cfRule type="containsText" dxfId="231" priority="297" operator="containsText" text="Baja">
      <formula>NOT(ISERROR(SEARCH("Baja",H45)))</formula>
    </cfRule>
    <cfRule type="containsText" dxfId="230" priority="298" operator="containsText" text="Media">
      <formula>NOT(ISERROR(SEARCH("Media",H45)))</formula>
    </cfRule>
    <cfRule type="containsText" dxfId="229" priority="299" operator="containsText" text="Alta">
      <formula>NOT(ISERROR(SEARCH("Alta",H45)))</formula>
    </cfRule>
    <cfRule type="containsText" dxfId="228" priority="301" operator="containsText" text="Muy Alta">
      <formula>NOT(ISERROR(SEARCH("Muy Alta",H45)))</formula>
    </cfRule>
  </conditionalFormatting>
  <conditionalFormatting sqref="I45:I49">
    <cfRule type="containsText" dxfId="227" priority="292" operator="containsText" text="Catastrófico">
      <formula>NOT(ISERROR(SEARCH("Catastrófico",I45)))</formula>
    </cfRule>
    <cfRule type="containsText" dxfId="226" priority="293" operator="containsText" text="Mayor">
      <formula>NOT(ISERROR(SEARCH("Mayor",I45)))</formula>
    </cfRule>
    <cfRule type="containsText" dxfId="225" priority="294" operator="containsText" text="Menor">
      <formula>NOT(ISERROR(SEARCH("Menor",I45)))</formula>
    </cfRule>
    <cfRule type="containsText" dxfId="224" priority="295" operator="containsText" text="Leve">
      <formula>NOT(ISERROR(SEARCH("Leve",I45)))</formula>
    </cfRule>
    <cfRule type="containsText" dxfId="223" priority="300" operator="containsText" text="Moderado">
      <formula>NOT(ISERROR(SEARCH("Moderado",I45)))</formula>
    </cfRule>
  </conditionalFormatting>
  <conditionalFormatting sqref="K45:K49">
    <cfRule type="containsText" dxfId="222" priority="287" operator="containsText" text="Media">
      <formula>NOT(ISERROR(SEARCH("Media",K45)))</formula>
    </cfRule>
  </conditionalFormatting>
  <conditionalFormatting sqref="L45:L49">
    <cfRule type="containsText" dxfId="221" priority="286" operator="containsText" text="Moderado">
      <formula>NOT(ISERROR(SEARCH("Moderado",L45)))</formula>
    </cfRule>
  </conditionalFormatting>
  <conditionalFormatting sqref="J45:J49">
    <cfRule type="containsText" dxfId="220" priority="285" operator="containsText" text="Moderado">
      <formula>NOT(ISERROR(SEARCH("Moderado",J45)))</formula>
    </cfRule>
  </conditionalFormatting>
  <conditionalFormatting sqref="J45:J49">
    <cfRule type="containsText" dxfId="219" priority="283" operator="containsText" text="Bajo">
      <formula>NOT(ISERROR(SEARCH("Bajo",J45)))</formula>
    </cfRule>
    <cfRule type="containsText" dxfId="218" priority="284" operator="containsText" text="Extremo">
      <formula>NOT(ISERROR(SEARCH("Extremo",J45)))</formula>
    </cfRule>
  </conditionalFormatting>
  <conditionalFormatting sqref="K45:K49">
    <cfRule type="containsText" dxfId="217" priority="281" operator="containsText" text="Baja">
      <formula>NOT(ISERROR(SEARCH("Baja",K45)))</formula>
    </cfRule>
    <cfRule type="containsText" dxfId="216" priority="282" operator="containsText" text="Muy Baja">
      <formula>NOT(ISERROR(SEARCH("Muy Baja",K45)))</formula>
    </cfRule>
  </conditionalFormatting>
  <conditionalFormatting sqref="K45:K49">
    <cfRule type="containsText" dxfId="215" priority="279" operator="containsText" text="Muy Alta">
      <formula>NOT(ISERROR(SEARCH("Muy Alta",K45)))</formula>
    </cfRule>
    <cfRule type="containsText" dxfId="214" priority="280" operator="containsText" text="Alta">
      <formula>NOT(ISERROR(SEARCH("Alta",K45)))</formula>
    </cfRule>
  </conditionalFormatting>
  <conditionalFormatting sqref="L45:L49">
    <cfRule type="containsText" dxfId="213" priority="275" operator="containsText" text="Catastrófico">
      <formula>NOT(ISERROR(SEARCH("Catastrófico",L45)))</formula>
    </cfRule>
    <cfRule type="containsText" dxfId="212" priority="276" operator="containsText" text="Mayor">
      <formula>NOT(ISERROR(SEARCH("Mayor",L45)))</formula>
    </cfRule>
    <cfRule type="containsText" dxfId="211" priority="277" operator="containsText" text="Menor">
      <formula>NOT(ISERROR(SEARCH("Menor",L45)))</formula>
    </cfRule>
    <cfRule type="containsText" dxfId="210" priority="278" operator="containsText" text="Leve">
      <formula>NOT(ISERROR(SEARCH("Leve",L45)))</formula>
    </cfRule>
  </conditionalFormatting>
  <conditionalFormatting sqref="B45:G45">
    <cfRule type="containsText" dxfId="209" priority="269" operator="containsText" text="3- Moderado">
      <formula>NOT(ISERROR(SEARCH("3- Moderado",B45)))</formula>
    </cfRule>
    <cfRule type="containsText" dxfId="208" priority="270" operator="containsText" text="6- Moderado">
      <formula>NOT(ISERROR(SEARCH("6- Moderado",B45)))</formula>
    </cfRule>
    <cfRule type="containsText" dxfId="207" priority="271" operator="containsText" text="4- Moderado">
      <formula>NOT(ISERROR(SEARCH("4- Moderado",B45)))</formula>
    </cfRule>
    <cfRule type="containsText" dxfId="206" priority="272" operator="containsText" text="3- Bajo">
      <formula>NOT(ISERROR(SEARCH("3- Bajo",B45)))</formula>
    </cfRule>
    <cfRule type="containsText" dxfId="205" priority="273" operator="containsText" text="4- Bajo">
      <formula>NOT(ISERROR(SEARCH("4- Bajo",B45)))</formula>
    </cfRule>
    <cfRule type="containsText" dxfId="204" priority="274" operator="containsText" text="1- Bajo">
      <formula>NOT(ISERROR(SEARCH("1- Bajo",B45)))</formula>
    </cfRule>
  </conditionalFormatting>
  <conditionalFormatting sqref="K50:L50">
    <cfRule type="containsText" dxfId="203" priority="263" operator="containsText" text="3- Moderado">
      <formula>NOT(ISERROR(SEARCH("3- Moderado",K50)))</formula>
    </cfRule>
    <cfRule type="containsText" dxfId="202" priority="264" operator="containsText" text="6- Moderado">
      <formula>NOT(ISERROR(SEARCH("6- Moderado",K50)))</formula>
    </cfRule>
    <cfRule type="containsText" dxfId="201" priority="265" operator="containsText" text="4- Moderado">
      <formula>NOT(ISERROR(SEARCH("4- Moderado",K50)))</formula>
    </cfRule>
    <cfRule type="containsText" dxfId="200" priority="266" operator="containsText" text="3- Bajo">
      <formula>NOT(ISERROR(SEARCH("3- Bajo",K50)))</formula>
    </cfRule>
    <cfRule type="containsText" dxfId="199" priority="267" operator="containsText" text="4- Bajo">
      <formula>NOT(ISERROR(SEARCH("4- Bajo",K50)))</formula>
    </cfRule>
    <cfRule type="containsText" dxfId="198" priority="268" operator="containsText" text="1- Bajo">
      <formula>NOT(ISERROR(SEARCH("1- Bajo",K50)))</formula>
    </cfRule>
  </conditionalFormatting>
  <conditionalFormatting sqref="H50:I50">
    <cfRule type="containsText" dxfId="197" priority="257" operator="containsText" text="3- Moderado">
      <formula>NOT(ISERROR(SEARCH("3- Moderado",H50)))</formula>
    </cfRule>
    <cfRule type="containsText" dxfId="196" priority="258" operator="containsText" text="6- Moderado">
      <formula>NOT(ISERROR(SEARCH("6- Moderado",H50)))</formula>
    </cfRule>
    <cfRule type="containsText" dxfId="195" priority="259" operator="containsText" text="4- Moderado">
      <formula>NOT(ISERROR(SEARCH("4- Moderado",H50)))</formula>
    </cfRule>
    <cfRule type="containsText" dxfId="194" priority="260" operator="containsText" text="3- Bajo">
      <formula>NOT(ISERROR(SEARCH("3- Bajo",H50)))</formula>
    </cfRule>
    <cfRule type="containsText" dxfId="193" priority="261" operator="containsText" text="4- Bajo">
      <formula>NOT(ISERROR(SEARCH("4- Bajo",H50)))</formula>
    </cfRule>
    <cfRule type="containsText" dxfId="192" priority="262" operator="containsText" text="1- Bajo">
      <formula>NOT(ISERROR(SEARCH("1- Bajo",H50)))</formula>
    </cfRule>
  </conditionalFormatting>
  <conditionalFormatting sqref="A50">
    <cfRule type="containsText" dxfId="191" priority="251" operator="containsText" text="3- Moderado">
      <formula>NOT(ISERROR(SEARCH("3- Moderado",A50)))</formula>
    </cfRule>
    <cfRule type="containsText" dxfId="190" priority="252" operator="containsText" text="6- Moderado">
      <formula>NOT(ISERROR(SEARCH("6- Moderado",A50)))</formula>
    </cfRule>
    <cfRule type="containsText" dxfId="189" priority="253" operator="containsText" text="4- Moderado">
      <formula>NOT(ISERROR(SEARCH("4- Moderado",A50)))</formula>
    </cfRule>
    <cfRule type="containsText" dxfId="188" priority="254" operator="containsText" text="3- Bajo">
      <formula>NOT(ISERROR(SEARCH("3- Bajo",A50)))</formula>
    </cfRule>
    <cfRule type="containsText" dxfId="187" priority="255" operator="containsText" text="4- Bajo">
      <formula>NOT(ISERROR(SEARCH("4- Bajo",A50)))</formula>
    </cfRule>
    <cfRule type="containsText" dxfId="186" priority="256" operator="containsText" text="1- Bajo">
      <formula>NOT(ISERROR(SEARCH("1- Bajo",A50)))</formula>
    </cfRule>
  </conditionalFormatting>
  <conditionalFormatting sqref="J50:J54">
    <cfRule type="containsText" dxfId="185" priority="246" operator="containsText" text="Bajo">
      <formula>NOT(ISERROR(SEARCH("Bajo",J50)))</formula>
    </cfRule>
    <cfRule type="containsText" dxfId="184" priority="247" operator="containsText" text="Moderado">
      <formula>NOT(ISERROR(SEARCH("Moderado",J50)))</formula>
    </cfRule>
    <cfRule type="containsText" dxfId="183" priority="248" operator="containsText" text="Alto">
      <formula>NOT(ISERROR(SEARCH("Alto",J50)))</formula>
    </cfRule>
    <cfRule type="containsText" dxfId="182" priority="249" operator="containsText" text="Extremo">
      <formula>NOT(ISERROR(SEARCH("Extremo",J50)))</formula>
    </cfRule>
    <cfRule type="colorScale" priority="250">
      <colorScale>
        <cfvo type="min"/>
        <cfvo type="max"/>
        <color rgb="FFFF7128"/>
        <color rgb="FFFFEF9C"/>
      </colorScale>
    </cfRule>
  </conditionalFormatting>
  <conditionalFormatting sqref="M50:M54">
    <cfRule type="containsText" dxfId="181" priority="221" operator="containsText" text="Moderado">
      <formula>NOT(ISERROR(SEARCH("Moderado",M50)))</formula>
    </cfRule>
    <cfRule type="containsText" dxfId="180" priority="241" operator="containsText" text="Bajo">
      <formula>NOT(ISERROR(SEARCH("Bajo",M50)))</formula>
    </cfRule>
    <cfRule type="containsText" dxfId="179" priority="242" operator="containsText" text="Moderado">
      <formula>NOT(ISERROR(SEARCH("Moderado",M50)))</formula>
    </cfRule>
    <cfRule type="containsText" dxfId="178" priority="243" operator="containsText" text="Alto">
      <formula>NOT(ISERROR(SEARCH("Alto",M50)))</formula>
    </cfRule>
    <cfRule type="containsText" dxfId="177" priority="244" operator="containsText" text="Extremo">
      <formula>NOT(ISERROR(SEARCH("Extremo",M50)))</formula>
    </cfRule>
    <cfRule type="colorScale" priority="245">
      <colorScale>
        <cfvo type="min"/>
        <cfvo type="max"/>
        <color rgb="FFFF7128"/>
        <color rgb="FFFFEF9C"/>
      </colorScale>
    </cfRule>
  </conditionalFormatting>
  <conditionalFormatting sqref="N50">
    <cfRule type="containsText" dxfId="176" priority="235" operator="containsText" text="3- Moderado">
      <formula>NOT(ISERROR(SEARCH("3- Moderado",N50)))</formula>
    </cfRule>
    <cfRule type="containsText" dxfId="175" priority="236" operator="containsText" text="6- Moderado">
      <formula>NOT(ISERROR(SEARCH("6- Moderado",N50)))</formula>
    </cfRule>
    <cfRule type="containsText" dxfId="174" priority="237" operator="containsText" text="4- Moderado">
      <formula>NOT(ISERROR(SEARCH("4- Moderado",N50)))</formula>
    </cfRule>
    <cfRule type="containsText" dxfId="173" priority="238" operator="containsText" text="3- Bajo">
      <formula>NOT(ISERROR(SEARCH("3- Bajo",N50)))</formula>
    </cfRule>
    <cfRule type="containsText" dxfId="172" priority="239" operator="containsText" text="4- Bajo">
      <formula>NOT(ISERROR(SEARCH("4- Bajo",N50)))</formula>
    </cfRule>
    <cfRule type="containsText" dxfId="171" priority="240" operator="containsText" text="1- Bajo">
      <formula>NOT(ISERROR(SEARCH("1- Bajo",N50)))</formula>
    </cfRule>
  </conditionalFormatting>
  <conditionalFormatting sqref="H50:H54">
    <cfRule type="containsText" dxfId="170" priority="222" operator="containsText" text="Muy Alta">
      <formula>NOT(ISERROR(SEARCH("Muy Alta",H50)))</formula>
    </cfRule>
    <cfRule type="containsText" dxfId="169" priority="223" operator="containsText" text="Alta">
      <formula>NOT(ISERROR(SEARCH("Alta",H50)))</formula>
    </cfRule>
    <cfRule type="containsText" dxfId="168" priority="224" operator="containsText" text="Muy Alta">
      <formula>NOT(ISERROR(SEARCH("Muy Alta",H50)))</formula>
    </cfRule>
    <cfRule type="containsText" dxfId="167" priority="229" operator="containsText" text="Muy Baja">
      <formula>NOT(ISERROR(SEARCH("Muy Baja",H50)))</formula>
    </cfRule>
    <cfRule type="containsText" dxfId="166" priority="230" operator="containsText" text="Baja">
      <formula>NOT(ISERROR(SEARCH("Baja",H50)))</formula>
    </cfRule>
    <cfRule type="containsText" dxfId="165" priority="231" operator="containsText" text="Media">
      <formula>NOT(ISERROR(SEARCH("Media",H50)))</formula>
    </cfRule>
    <cfRule type="containsText" dxfId="164" priority="232" operator="containsText" text="Alta">
      <formula>NOT(ISERROR(SEARCH("Alta",H50)))</formula>
    </cfRule>
    <cfRule type="containsText" dxfId="163" priority="234" operator="containsText" text="Muy Alta">
      <formula>NOT(ISERROR(SEARCH("Muy Alta",H50)))</formula>
    </cfRule>
  </conditionalFormatting>
  <conditionalFormatting sqref="I50:I54">
    <cfRule type="containsText" dxfId="162" priority="225" operator="containsText" text="Catastrófico">
      <formula>NOT(ISERROR(SEARCH("Catastrófico",I50)))</formula>
    </cfRule>
    <cfRule type="containsText" dxfId="161" priority="226" operator="containsText" text="Mayor">
      <formula>NOT(ISERROR(SEARCH("Mayor",I50)))</formula>
    </cfRule>
    <cfRule type="containsText" dxfId="160" priority="227" operator="containsText" text="Menor">
      <formula>NOT(ISERROR(SEARCH("Menor",I50)))</formula>
    </cfRule>
    <cfRule type="containsText" dxfId="159" priority="228" operator="containsText" text="Leve">
      <formula>NOT(ISERROR(SEARCH("Leve",I50)))</formula>
    </cfRule>
    <cfRule type="containsText" dxfId="158" priority="233" operator="containsText" text="Moderado">
      <formula>NOT(ISERROR(SEARCH("Moderado",I50)))</formula>
    </cfRule>
  </conditionalFormatting>
  <conditionalFormatting sqref="K50:K54">
    <cfRule type="containsText" dxfId="157" priority="220" operator="containsText" text="Media">
      <formula>NOT(ISERROR(SEARCH("Media",K50)))</formula>
    </cfRule>
  </conditionalFormatting>
  <conditionalFormatting sqref="L50:L54">
    <cfRule type="containsText" dxfId="156" priority="219" operator="containsText" text="Moderado">
      <formula>NOT(ISERROR(SEARCH("Moderado",L50)))</formula>
    </cfRule>
  </conditionalFormatting>
  <conditionalFormatting sqref="J50:J54">
    <cfRule type="containsText" dxfId="155" priority="218" operator="containsText" text="Moderado">
      <formula>NOT(ISERROR(SEARCH("Moderado",J50)))</formula>
    </cfRule>
  </conditionalFormatting>
  <conditionalFormatting sqref="J50:J54">
    <cfRule type="containsText" dxfId="154" priority="216" operator="containsText" text="Bajo">
      <formula>NOT(ISERROR(SEARCH("Bajo",J50)))</formula>
    </cfRule>
    <cfRule type="containsText" dxfId="153" priority="217" operator="containsText" text="Extremo">
      <formula>NOT(ISERROR(SEARCH("Extremo",J50)))</formula>
    </cfRule>
  </conditionalFormatting>
  <conditionalFormatting sqref="K50:K54">
    <cfRule type="containsText" dxfId="152" priority="214" operator="containsText" text="Baja">
      <formula>NOT(ISERROR(SEARCH("Baja",K50)))</formula>
    </cfRule>
    <cfRule type="containsText" dxfId="151" priority="215" operator="containsText" text="Muy Baja">
      <formula>NOT(ISERROR(SEARCH("Muy Baja",K50)))</formula>
    </cfRule>
  </conditionalFormatting>
  <conditionalFormatting sqref="K50:K54">
    <cfRule type="containsText" dxfId="150" priority="212" operator="containsText" text="Muy Alta">
      <formula>NOT(ISERROR(SEARCH("Muy Alta",K50)))</formula>
    </cfRule>
    <cfRule type="containsText" dxfId="149" priority="213" operator="containsText" text="Alta">
      <formula>NOT(ISERROR(SEARCH("Alta",K50)))</formula>
    </cfRule>
  </conditionalFormatting>
  <conditionalFormatting sqref="L50:L54">
    <cfRule type="containsText" dxfId="148" priority="208" operator="containsText" text="Catastrófico">
      <formula>NOT(ISERROR(SEARCH("Catastrófico",L50)))</formula>
    </cfRule>
    <cfRule type="containsText" dxfId="147" priority="209" operator="containsText" text="Mayor">
      <formula>NOT(ISERROR(SEARCH("Mayor",L50)))</formula>
    </cfRule>
    <cfRule type="containsText" dxfId="146" priority="210" operator="containsText" text="Menor">
      <formula>NOT(ISERROR(SEARCH("Menor",L50)))</formula>
    </cfRule>
    <cfRule type="containsText" dxfId="145" priority="211" operator="containsText" text="Leve">
      <formula>NOT(ISERROR(SEARCH("Leve",L50)))</formula>
    </cfRule>
  </conditionalFormatting>
  <conditionalFormatting sqref="B50:G50">
    <cfRule type="containsText" dxfId="144" priority="202" operator="containsText" text="3- Moderado">
      <formula>NOT(ISERROR(SEARCH("3- Moderado",B50)))</formula>
    </cfRule>
    <cfRule type="containsText" dxfId="143" priority="203" operator="containsText" text="6- Moderado">
      <formula>NOT(ISERROR(SEARCH("6- Moderado",B50)))</formula>
    </cfRule>
    <cfRule type="containsText" dxfId="142" priority="204" operator="containsText" text="4- Moderado">
      <formula>NOT(ISERROR(SEARCH("4- Moderado",B50)))</formula>
    </cfRule>
    <cfRule type="containsText" dxfId="141" priority="205" operator="containsText" text="3- Bajo">
      <formula>NOT(ISERROR(SEARCH("3- Bajo",B50)))</formula>
    </cfRule>
    <cfRule type="containsText" dxfId="140" priority="206" operator="containsText" text="4- Bajo">
      <formula>NOT(ISERROR(SEARCH("4- Bajo",B50)))</formula>
    </cfRule>
    <cfRule type="containsText" dxfId="139" priority="207" operator="containsText" text="1- Bajo">
      <formula>NOT(ISERROR(SEARCH("1- Bajo",B50)))</formula>
    </cfRule>
  </conditionalFormatting>
  <conditionalFormatting sqref="K55:L55">
    <cfRule type="containsText" dxfId="138" priority="196" operator="containsText" text="3- Moderado">
      <formula>NOT(ISERROR(SEARCH("3- Moderado",K55)))</formula>
    </cfRule>
    <cfRule type="containsText" dxfId="137" priority="197" operator="containsText" text="6- Moderado">
      <formula>NOT(ISERROR(SEARCH("6- Moderado",K55)))</formula>
    </cfRule>
    <cfRule type="containsText" dxfId="136" priority="198" operator="containsText" text="4- Moderado">
      <formula>NOT(ISERROR(SEARCH("4- Moderado",K55)))</formula>
    </cfRule>
    <cfRule type="containsText" dxfId="135" priority="199" operator="containsText" text="3- Bajo">
      <formula>NOT(ISERROR(SEARCH("3- Bajo",K55)))</formula>
    </cfRule>
    <cfRule type="containsText" dxfId="134" priority="200" operator="containsText" text="4- Bajo">
      <formula>NOT(ISERROR(SEARCH("4- Bajo",K55)))</formula>
    </cfRule>
    <cfRule type="containsText" dxfId="133" priority="201" operator="containsText" text="1- Bajo">
      <formula>NOT(ISERROR(SEARCH("1- Bajo",K55)))</formula>
    </cfRule>
  </conditionalFormatting>
  <conditionalFormatting sqref="H55:I55">
    <cfRule type="containsText" dxfId="132" priority="190" operator="containsText" text="3- Moderado">
      <formula>NOT(ISERROR(SEARCH("3- Moderado",H55)))</formula>
    </cfRule>
    <cfRule type="containsText" dxfId="131" priority="191" operator="containsText" text="6- Moderado">
      <formula>NOT(ISERROR(SEARCH("6- Moderado",H55)))</formula>
    </cfRule>
    <cfRule type="containsText" dxfId="130" priority="192" operator="containsText" text="4- Moderado">
      <formula>NOT(ISERROR(SEARCH("4- Moderado",H55)))</formula>
    </cfRule>
    <cfRule type="containsText" dxfId="129" priority="193" operator="containsText" text="3- Bajo">
      <formula>NOT(ISERROR(SEARCH("3- Bajo",H55)))</formula>
    </cfRule>
    <cfRule type="containsText" dxfId="128" priority="194" operator="containsText" text="4- Bajo">
      <formula>NOT(ISERROR(SEARCH("4- Bajo",H55)))</formula>
    </cfRule>
    <cfRule type="containsText" dxfId="127" priority="195" operator="containsText" text="1- Bajo">
      <formula>NOT(ISERROR(SEARCH("1- Bajo",H55)))</formula>
    </cfRule>
  </conditionalFormatting>
  <conditionalFormatting sqref="A55">
    <cfRule type="containsText" dxfId="126" priority="184" operator="containsText" text="3- Moderado">
      <formula>NOT(ISERROR(SEARCH("3- Moderado",A55)))</formula>
    </cfRule>
    <cfRule type="containsText" dxfId="125" priority="185" operator="containsText" text="6- Moderado">
      <formula>NOT(ISERROR(SEARCH("6- Moderado",A55)))</formula>
    </cfRule>
    <cfRule type="containsText" dxfId="124" priority="186" operator="containsText" text="4- Moderado">
      <formula>NOT(ISERROR(SEARCH("4- Moderado",A55)))</formula>
    </cfRule>
    <cfRule type="containsText" dxfId="123" priority="187" operator="containsText" text="3- Bajo">
      <formula>NOT(ISERROR(SEARCH("3- Bajo",A55)))</formula>
    </cfRule>
    <cfRule type="containsText" dxfId="122" priority="188" operator="containsText" text="4- Bajo">
      <formula>NOT(ISERROR(SEARCH("4- Bajo",A55)))</formula>
    </cfRule>
    <cfRule type="containsText" dxfId="121" priority="189" operator="containsText" text="1- Bajo">
      <formula>NOT(ISERROR(SEARCH("1- Bajo",A55)))</formula>
    </cfRule>
  </conditionalFormatting>
  <conditionalFormatting sqref="J55:J59">
    <cfRule type="containsText" dxfId="120" priority="179" operator="containsText" text="Bajo">
      <formula>NOT(ISERROR(SEARCH("Bajo",J55)))</formula>
    </cfRule>
    <cfRule type="containsText" dxfId="119" priority="180" operator="containsText" text="Moderado">
      <formula>NOT(ISERROR(SEARCH("Moderado",J55)))</formula>
    </cfRule>
    <cfRule type="containsText" dxfId="118" priority="181" operator="containsText" text="Alto">
      <formula>NOT(ISERROR(SEARCH("Alto",J55)))</formula>
    </cfRule>
    <cfRule type="containsText" dxfId="117" priority="182" operator="containsText" text="Extremo">
      <formula>NOT(ISERROR(SEARCH("Extremo",J55)))</formula>
    </cfRule>
    <cfRule type="colorScale" priority="183">
      <colorScale>
        <cfvo type="min"/>
        <cfvo type="max"/>
        <color rgb="FFFF7128"/>
        <color rgb="FFFFEF9C"/>
      </colorScale>
    </cfRule>
  </conditionalFormatting>
  <conditionalFormatting sqref="M55:M59">
    <cfRule type="containsText" dxfId="116" priority="154" operator="containsText" text="Moderado">
      <formula>NOT(ISERROR(SEARCH("Moderado",M55)))</formula>
    </cfRule>
    <cfRule type="containsText" dxfId="115" priority="174" operator="containsText" text="Bajo">
      <formula>NOT(ISERROR(SEARCH("Bajo",M55)))</formula>
    </cfRule>
    <cfRule type="containsText" dxfId="114" priority="175" operator="containsText" text="Moderado">
      <formula>NOT(ISERROR(SEARCH("Moderado",M55)))</formula>
    </cfRule>
    <cfRule type="containsText" dxfId="113" priority="176" operator="containsText" text="Alto">
      <formula>NOT(ISERROR(SEARCH("Alto",M55)))</formula>
    </cfRule>
    <cfRule type="containsText" dxfId="112" priority="177" operator="containsText" text="Extremo">
      <formula>NOT(ISERROR(SEARCH("Extremo",M55)))</formula>
    </cfRule>
    <cfRule type="colorScale" priority="178">
      <colorScale>
        <cfvo type="min"/>
        <cfvo type="max"/>
        <color rgb="FFFF7128"/>
        <color rgb="FFFFEF9C"/>
      </colorScale>
    </cfRule>
  </conditionalFormatting>
  <conditionalFormatting sqref="N55">
    <cfRule type="containsText" dxfId="111" priority="168" operator="containsText" text="3- Moderado">
      <formula>NOT(ISERROR(SEARCH("3- Moderado",N55)))</formula>
    </cfRule>
    <cfRule type="containsText" dxfId="110" priority="169" operator="containsText" text="6- Moderado">
      <formula>NOT(ISERROR(SEARCH("6- Moderado",N55)))</formula>
    </cfRule>
    <cfRule type="containsText" dxfId="109" priority="170" operator="containsText" text="4- Moderado">
      <formula>NOT(ISERROR(SEARCH("4- Moderado",N55)))</formula>
    </cfRule>
    <cfRule type="containsText" dxfId="108" priority="171" operator="containsText" text="3- Bajo">
      <formula>NOT(ISERROR(SEARCH("3- Bajo",N55)))</formula>
    </cfRule>
    <cfRule type="containsText" dxfId="107" priority="172" operator="containsText" text="4- Bajo">
      <formula>NOT(ISERROR(SEARCH("4- Bajo",N55)))</formula>
    </cfRule>
    <cfRule type="containsText" dxfId="106" priority="173" operator="containsText" text="1- Bajo">
      <formula>NOT(ISERROR(SEARCH("1- Bajo",N55)))</formula>
    </cfRule>
  </conditionalFormatting>
  <conditionalFormatting sqref="H55:H59">
    <cfRule type="containsText" dxfId="105" priority="155" operator="containsText" text="Muy Alta">
      <formula>NOT(ISERROR(SEARCH("Muy Alta",H55)))</formula>
    </cfRule>
    <cfRule type="containsText" dxfId="104" priority="156" operator="containsText" text="Alta">
      <formula>NOT(ISERROR(SEARCH("Alta",H55)))</formula>
    </cfRule>
    <cfRule type="containsText" dxfId="103" priority="157" operator="containsText" text="Muy Alta">
      <formula>NOT(ISERROR(SEARCH("Muy Alta",H55)))</formula>
    </cfRule>
    <cfRule type="containsText" dxfId="102" priority="162" operator="containsText" text="Muy Baja">
      <formula>NOT(ISERROR(SEARCH("Muy Baja",H55)))</formula>
    </cfRule>
    <cfRule type="containsText" dxfId="101" priority="163" operator="containsText" text="Baja">
      <formula>NOT(ISERROR(SEARCH("Baja",H55)))</formula>
    </cfRule>
    <cfRule type="containsText" dxfId="100" priority="164" operator="containsText" text="Media">
      <formula>NOT(ISERROR(SEARCH("Media",H55)))</formula>
    </cfRule>
    <cfRule type="containsText" dxfId="99" priority="165" operator="containsText" text="Alta">
      <formula>NOT(ISERROR(SEARCH("Alta",H55)))</formula>
    </cfRule>
    <cfRule type="containsText" dxfId="98" priority="167" operator="containsText" text="Muy Alta">
      <formula>NOT(ISERROR(SEARCH("Muy Alta",H55)))</formula>
    </cfRule>
  </conditionalFormatting>
  <conditionalFormatting sqref="I55:I59">
    <cfRule type="containsText" dxfId="97" priority="158" operator="containsText" text="Catastrófico">
      <formula>NOT(ISERROR(SEARCH("Catastrófico",I55)))</formula>
    </cfRule>
    <cfRule type="containsText" dxfId="96" priority="159" operator="containsText" text="Mayor">
      <formula>NOT(ISERROR(SEARCH("Mayor",I55)))</formula>
    </cfRule>
    <cfRule type="containsText" dxfId="95" priority="160" operator="containsText" text="Menor">
      <formula>NOT(ISERROR(SEARCH("Menor",I55)))</formula>
    </cfRule>
    <cfRule type="containsText" dxfId="94" priority="161" operator="containsText" text="Leve">
      <formula>NOT(ISERROR(SEARCH("Leve",I55)))</formula>
    </cfRule>
    <cfRule type="containsText" dxfId="93" priority="166" operator="containsText" text="Moderado">
      <formula>NOT(ISERROR(SEARCH("Moderado",I55)))</formula>
    </cfRule>
  </conditionalFormatting>
  <conditionalFormatting sqref="K55:K59">
    <cfRule type="containsText" dxfId="92" priority="153" operator="containsText" text="Media">
      <formula>NOT(ISERROR(SEARCH("Media",K55)))</formula>
    </cfRule>
  </conditionalFormatting>
  <conditionalFormatting sqref="L55:L59">
    <cfRule type="containsText" dxfId="91" priority="152" operator="containsText" text="Moderado">
      <formula>NOT(ISERROR(SEARCH("Moderado",L55)))</formula>
    </cfRule>
  </conditionalFormatting>
  <conditionalFormatting sqref="J55:J59">
    <cfRule type="containsText" dxfId="90" priority="151" operator="containsText" text="Moderado">
      <formula>NOT(ISERROR(SEARCH("Moderado",J55)))</formula>
    </cfRule>
  </conditionalFormatting>
  <conditionalFormatting sqref="J55:J59">
    <cfRule type="containsText" dxfId="89" priority="149" operator="containsText" text="Bajo">
      <formula>NOT(ISERROR(SEARCH("Bajo",J55)))</formula>
    </cfRule>
    <cfRule type="containsText" dxfId="88" priority="150" operator="containsText" text="Extremo">
      <formula>NOT(ISERROR(SEARCH("Extremo",J55)))</formula>
    </cfRule>
  </conditionalFormatting>
  <conditionalFormatting sqref="K55:K59">
    <cfRule type="containsText" dxfId="87" priority="147" operator="containsText" text="Baja">
      <formula>NOT(ISERROR(SEARCH("Baja",K55)))</formula>
    </cfRule>
    <cfRule type="containsText" dxfId="86" priority="148" operator="containsText" text="Muy Baja">
      <formula>NOT(ISERROR(SEARCH("Muy Baja",K55)))</formula>
    </cfRule>
  </conditionalFormatting>
  <conditionalFormatting sqref="K55:K59">
    <cfRule type="containsText" dxfId="85" priority="145" operator="containsText" text="Muy Alta">
      <formula>NOT(ISERROR(SEARCH("Muy Alta",K55)))</formula>
    </cfRule>
    <cfRule type="containsText" dxfId="84" priority="146" operator="containsText" text="Alta">
      <formula>NOT(ISERROR(SEARCH("Alta",K55)))</formula>
    </cfRule>
  </conditionalFormatting>
  <conditionalFormatting sqref="L55:L59">
    <cfRule type="containsText" dxfId="83" priority="141" operator="containsText" text="Catastrófico">
      <formula>NOT(ISERROR(SEARCH("Catastrófico",L55)))</formula>
    </cfRule>
    <cfRule type="containsText" dxfId="82" priority="142" operator="containsText" text="Mayor">
      <formula>NOT(ISERROR(SEARCH("Mayor",L55)))</formula>
    </cfRule>
    <cfRule type="containsText" dxfId="81" priority="143" operator="containsText" text="Menor">
      <formula>NOT(ISERROR(SEARCH("Menor",L55)))</formula>
    </cfRule>
    <cfRule type="containsText" dxfId="80" priority="144" operator="containsText" text="Leve">
      <formula>NOT(ISERROR(SEARCH("Leve",L55)))</formula>
    </cfRule>
  </conditionalFormatting>
  <conditionalFormatting sqref="B55:G55">
    <cfRule type="containsText" dxfId="79" priority="135" operator="containsText" text="3- Moderado">
      <formula>NOT(ISERROR(SEARCH("3- Moderado",B55)))</formula>
    </cfRule>
    <cfRule type="containsText" dxfId="78" priority="136" operator="containsText" text="6- Moderado">
      <formula>NOT(ISERROR(SEARCH("6- Moderado",B55)))</formula>
    </cfRule>
    <cfRule type="containsText" dxfId="77" priority="137" operator="containsText" text="4- Moderado">
      <formula>NOT(ISERROR(SEARCH("4- Moderado",B55)))</formula>
    </cfRule>
    <cfRule type="containsText" dxfId="76" priority="138" operator="containsText" text="3- Bajo">
      <formula>NOT(ISERROR(SEARCH("3- Bajo",B55)))</formula>
    </cfRule>
    <cfRule type="containsText" dxfId="75" priority="139" operator="containsText" text="4- Bajo">
      <formula>NOT(ISERROR(SEARCH("4- Bajo",B55)))</formula>
    </cfRule>
    <cfRule type="containsText" dxfId="74" priority="140" operator="containsText" text="1- Bajo">
      <formula>NOT(ISERROR(SEARCH("1- Bajo",B55)))</formula>
    </cfRule>
  </conditionalFormatting>
  <conditionalFormatting sqref="K60:L60">
    <cfRule type="containsText" dxfId="73" priority="129" operator="containsText" text="3- Moderado">
      <formula>NOT(ISERROR(SEARCH("3- Moderado",K60)))</formula>
    </cfRule>
    <cfRule type="containsText" dxfId="72" priority="130" operator="containsText" text="6- Moderado">
      <formula>NOT(ISERROR(SEARCH("6- Moderado",K60)))</formula>
    </cfRule>
    <cfRule type="containsText" dxfId="71" priority="131" operator="containsText" text="4- Moderado">
      <formula>NOT(ISERROR(SEARCH("4- Moderado",K60)))</formula>
    </cfRule>
    <cfRule type="containsText" dxfId="70" priority="132" operator="containsText" text="3- Bajo">
      <formula>NOT(ISERROR(SEARCH("3- Bajo",K60)))</formula>
    </cfRule>
    <cfRule type="containsText" dxfId="69" priority="133" operator="containsText" text="4- Bajo">
      <formula>NOT(ISERROR(SEARCH("4- Bajo",K60)))</formula>
    </cfRule>
    <cfRule type="containsText" dxfId="68" priority="134" operator="containsText" text="1- Bajo">
      <formula>NOT(ISERROR(SEARCH("1- Bajo",K60)))</formula>
    </cfRule>
  </conditionalFormatting>
  <conditionalFormatting sqref="H60:I60">
    <cfRule type="containsText" dxfId="67" priority="123" operator="containsText" text="3- Moderado">
      <formula>NOT(ISERROR(SEARCH("3- Moderado",H60)))</formula>
    </cfRule>
    <cfRule type="containsText" dxfId="66" priority="124" operator="containsText" text="6- Moderado">
      <formula>NOT(ISERROR(SEARCH("6- Moderado",H60)))</formula>
    </cfRule>
    <cfRule type="containsText" dxfId="65" priority="125" operator="containsText" text="4- Moderado">
      <formula>NOT(ISERROR(SEARCH("4- Moderado",H60)))</formula>
    </cfRule>
    <cfRule type="containsText" dxfId="64" priority="126" operator="containsText" text="3- Bajo">
      <formula>NOT(ISERROR(SEARCH("3- Bajo",H60)))</formula>
    </cfRule>
    <cfRule type="containsText" dxfId="63" priority="127" operator="containsText" text="4- Bajo">
      <formula>NOT(ISERROR(SEARCH("4- Bajo",H60)))</formula>
    </cfRule>
    <cfRule type="containsText" dxfId="62" priority="128" operator="containsText" text="1- Bajo">
      <formula>NOT(ISERROR(SEARCH("1- Bajo",H60)))</formula>
    </cfRule>
  </conditionalFormatting>
  <conditionalFormatting sqref="A60">
    <cfRule type="containsText" dxfId="61" priority="117" operator="containsText" text="3- Moderado">
      <formula>NOT(ISERROR(SEARCH("3- Moderado",A60)))</formula>
    </cfRule>
    <cfRule type="containsText" dxfId="60" priority="118" operator="containsText" text="6- Moderado">
      <formula>NOT(ISERROR(SEARCH("6- Moderado",A60)))</formula>
    </cfRule>
    <cfRule type="containsText" dxfId="59" priority="119" operator="containsText" text="4- Moderado">
      <formula>NOT(ISERROR(SEARCH("4- Moderado",A60)))</formula>
    </cfRule>
    <cfRule type="containsText" dxfId="58" priority="120" operator="containsText" text="3- Bajo">
      <formula>NOT(ISERROR(SEARCH("3- Bajo",A60)))</formula>
    </cfRule>
    <cfRule type="containsText" dxfId="57" priority="121" operator="containsText" text="4- Bajo">
      <formula>NOT(ISERROR(SEARCH("4- Bajo",A60)))</formula>
    </cfRule>
    <cfRule type="containsText" dxfId="56" priority="122" operator="containsText" text="1- Bajo">
      <formula>NOT(ISERROR(SEARCH("1- Bajo",A60)))</formula>
    </cfRule>
  </conditionalFormatting>
  <conditionalFormatting sqref="J60:J64">
    <cfRule type="containsText" dxfId="55" priority="112" operator="containsText" text="Bajo">
      <formula>NOT(ISERROR(SEARCH("Bajo",J60)))</formula>
    </cfRule>
    <cfRule type="containsText" dxfId="54" priority="113" operator="containsText" text="Moderado">
      <formula>NOT(ISERROR(SEARCH("Moderado",J60)))</formula>
    </cfRule>
    <cfRule type="containsText" dxfId="53" priority="114" operator="containsText" text="Alto">
      <formula>NOT(ISERROR(SEARCH("Alto",J60)))</formula>
    </cfRule>
    <cfRule type="containsText" dxfId="52" priority="115" operator="containsText" text="Extremo">
      <formula>NOT(ISERROR(SEARCH("Extremo",J60)))</formula>
    </cfRule>
    <cfRule type="colorScale" priority="116">
      <colorScale>
        <cfvo type="min"/>
        <cfvo type="max"/>
        <color rgb="FFFF7128"/>
        <color rgb="FFFFEF9C"/>
      </colorScale>
    </cfRule>
  </conditionalFormatting>
  <conditionalFormatting sqref="M60:M64">
    <cfRule type="containsText" dxfId="51" priority="87" operator="containsText" text="Moderado">
      <formula>NOT(ISERROR(SEARCH("Moderado",M60)))</formula>
    </cfRule>
    <cfRule type="containsText" dxfId="50" priority="107" operator="containsText" text="Bajo">
      <formula>NOT(ISERROR(SEARCH("Bajo",M60)))</formula>
    </cfRule>
    <cfRule type="containsText" dxfId="49" priority="108" operator="containsText" text="Moderado">
      <formula>NOT(ISERROR(SEARCH("Moderado",M60)))</formula>
    </cfRule>
    <cfRule type="containsText" dxfId="48" priority="109" operator="containsText" text="Alto">
      <formula>NOT(ISERROR(SEARCH("Alto",M60)))</formula>
    </cfRule>
    <cfRule type="containsText" dxfId="47" priority="110" operator="containsText" text="Extremo">
      <formula>NOT(ISERROR(SEARCH("Extremo",M60)))</formula>
    </cfRule>
    <cfRule type="colorScale" priority="111">
      <colorScale>
        <cfvo type="min"/>
        <cfvo type="max"/>
        <color rgb="FFFF7128"/>
        <color rgb="FFFFEF9C"/>
      </colorScale>
    </cfRule>
  </conditionalFormatting>
  <conditionalFormatting sqref="N60">
    <cfRule type="containsText" dxfId="46" priority="101" operator="containsText" text="3- Moderado">
      <formula>NOT(ISERROR(SEARCH("3- Moderado",N60)))</formula>
    </cfRule>
    <cfRule type="containsText" dxfId="45" priority="102" operator="containsText" text="6- Moderado">
      <formula>NOT(ISERROR(SEARCH("6- Moderado",N60)))</formula>
    </cfRule>
    <cfRule type="containsText" dxfId="44" priority="103" operator="containsText" text="4- Moderado">
      <formula>NOT(ISERROR(SEARCH("4- Moderado",N60)))</formula>
    </cfRule>
    <cfRule type="containsText" dxfId="43" priority="104" operator="containsText" text="3- Bajo">
      <formula>NOT(ISERROR(SEARCH("3- Bajo",N60)))</formula>
    </cfRule>
    <cfRule type="containsText" dxfId="42" priority="105" operator="containsText" text="4- Bajo">
      <formula>NOT(ISERROR(SEARCH("4- Bajo",N60)))</formula>
    </cfRule>
    <cfRule type="containsText" dxfId="41" priority="106" operator="containsText" text="1- Bajo">
      <formula>NOT(ISERROR(SEARCH("1- Bajo",N60)))</formula>
    </cfRule>
  </conditionalFormatting>
  <conditionalFormatting sqref="H60:H64">
    <cfRule type="containsText" dxfId="40" priority="88" operator="containsText" text="Muy Alta">
      <formula>NOT(ISERROR(SEARCH("Muy Alta",H60)))</formula>
    </cfRule>
    <cfRule type="containsText" dxfId="39" priority="89" operator="containsText" text="Alta">
      <formula>NOT(ISERROR(SEARCH("Alta",H60)))</formula>
    </cfRule>
    <cfRule type="containsText" dxfId="38" priority="90" operator="containsText" text="Muy Alta">
      <formula>NOT(ISERROR(SEARCH("Muy Alta",H60)))</formula>
    </cfRule>
    <cfRule type="containsText" dxfId="37" priority="95" operator="containsText" text="Muy Baja">
      <formula>NOT(ISERROR(SEARCH("Muy Baja",H60)))</formula>
    </cfRule>
    <cfRule type="containsText" dxfId="36" priority="96" operator="containsText" text="Baja">
      <formula>NOT(ISERROR(SEARCH("Baja",H60)))</formula>
    </cfRule>
    <cfRule type="containsText" dxfId="35" priority="97" operator="containsText" text="Media">
      <formula>NOT(ISERROR(SEARCH("Media",H60)))</formula>
    </cfRule>
    <cfRule type="containsText" dxfId="34" priority="98" operator="containsText" text="Alta">
      <formula>NOT(ISERROR(SEARCH("Alta",H60)))</formula>
    </cfRule>
    <cfRule type="containsText" dxfId="33" priority="100" operator="containsText" text="Muy Alta">
      <formula>NOT(ISERROR(SEARCH("Muy Alta",H60)))</formula>
    </cfRule>
  </conditionalFormatting>
  <conditionalFormatting sqref="I60:I64">
    <cfRule type="containsText" dxfId="32" priority="91" operator="containsText" text="Catastrófico">
      <formula>NOT(ISERROR(SEARCH("Catastrófico",I60)))</formula>
    </cfRule>
    <cfRule type="containsText" dxfId="31" priority="92" operator="containsText" text="Mayor">
      <formula>NOT(ISERROR(SEARCH("Mayor",I60)))</formula>
    </cfRule>
    <cfRule type="containsText" dxfId="30" priority="93" operator="containsText" text="Menor">
      <formula>NOT(ISERROR(SEARCH("Menor",I60)))</formula>
    </cfRule>
    <cfRule type="containsText" dxfId="29" priority="94" operator="containsText" text="Leve">
      <formula>NOT(ISERROR(SEARCH("Leve",I60)))</formula>
    </cfRule>
    <cfRule type="containsText" dxfId="28" priority="99" operator="containsText" text="Moderado">
      <formula>NOT(ISERROR(SEARCH("Moderado",I60)))</formula>
    </cfRule>
  </conditionalFormatting>
  <conditionalFormatting sqref="K60:K64">
    <cfRule type="containsText" dxfId="27" priority="86" operator="containsText" text="Media">
      <formula>NOT(ISERROR(SEARCH("Media",K60)))</formula>
    </cfRule>
  </conditionalFormatting>
  <conditionalFormatting sqref="L60:L64">
    <cfRule type="containsText" dxfId="26" priority="85" operator="containsText" text="Moderado">
      <formula>NOT(ISERROR(SEARCH("Moderado",L60)))</formula>
    </cfRule>
  </conditionalFormatting>
  <conditionalFormatting sqref="J60:J64">
    <cfRule type="containsText" dxfId="25" priority="84" operator="containsText" text="Moderado">
      <formula>NOT(ISERROR(SEARCH("Moderado",J60)))</formula>
    </cfRule>
  </conditionalFormatting>
  <conditionalFormatting sqref="J60:J64">
    <cfRule type="containsText" dxfId="24" priority="82" operator="containsText" text="Bajo">
      <formula>NOT(ISERROR(SEARCH("Bajo",J60)))</formula>
    </cfRule>
    <cfRule type="containsText" dxfId="23" priority="83" operator="containsText" text="Extremo">
      <formula>NOT(ISERROR(SEARCH("Extremo",J60)))</formula>
    </cfRule>
  </conditionalFormatting>
  <conditionalFormatting sqref="K60:K64">
    <cfRule type="containsText" dxfId="22" priority="80" operator="containsText" text="Baja">
      <formula>NOT(ISERROR(SEARCH("Baja",K60)))</formula>
    </cfRule>
    <cfRule type="containsText" dxfId="21" priority="81" operator="containsText" text="Muy Baja">
      <formula>NOT(ISERROR(SEARCH("Muy Baja",K60)))</formula>
    </cfRule>
  </conditionalFormatting>
  <conditionalFormatting sqref="K60:K64">
    <cfRule type="containsText" dxfId="20" priority="78" operator="containsText" text="Muy Alta">
      <formula>NOT(ISERROR(SEARCH("Muy Alta",K60)))</formula>
    </cfRule>
    <cfRule type="containsText" dxfId="19" priority="79" operator="containsText" text="Alta">
      <formula>NOT(ISERROR(SEARCH("Alta",K60)))</formula>
    </cfRule>
  </conditionalFormatting>
  <conditionalFormatting sqref="L60:L64">
    <cfRule type="containsText" dxfId="18" priority="74" operator="containsText" text="Catastrófico">
      <formula>NOT(ISERROR(SEARCH("Catastrófico",L60)))</formula>
    </cfRule>
    <cfRule type="containsText" dxfId="17" priority="75" operator="containsText" text="Mayor">
      <formula>NOT(ISERROR(SEARCH("Mayor",L60)))</formula>
    </cfRule>
    <cfRule type="containsText" dxfId="16" priority="76" operator="containsText" text="Menor">
      <formula>NOT(ISERROR(SEARCH("Menor",L60)))</formula>
    </cfRule>
    <cfRule type="containsText" dxfId="15" priority="77" operator="containsText" text="Leve">
      <formula>NOT(ISERROR(SEARCH("Leve",L60)))</formula>
    </cfRule>
  </conditionalFormatting>
  <conditionalFormatting sqref="B60:G60">
    <cfRule type="containsText" dxfId="14" priority="68" operator="containsText" text="3- Moderado">
      <formula>NOT(ISERROR(SEARCH("3- Moderado",B60)))</formula>
    </cfRule>
    <cfRule type="containsText" dxfId="13" priority="69" operator="containsText" text="6- Moderado">
      <formula>NOT(ISERROR(SEARCH("6- Moderado",B60)))</formula>
    </cfRule>
    <cfRule type="containsText" dxfId="12" priority="70" operator="containsText" text="4- Moderado">
      <formula>NOT(ISERROR(SEARCH("4- Moderado",B60)))</formula>
    </cfRule>
    <cfRule type="containsText" dxfId="11" priority="71" operator="containsText" text="3- Bajo">
      <formula>NOT(ISERROR(SEARCH("3- Bajo",B60)))</formula>
    </cfRule>
    <cfRule type="containsText" dxfId="10" priority="72" operator="containsText" text="4- Bajo">
      <formula>NOT(ISERROR(SEARCH("4- Bajo",B60)))</formula>
    </cfRule>
    <cfRule type="containsText" dxfId="9" priority="73" operator="containsText" text="1- Bajo">
      <formula>NOT(ISERROR(SEARCH("1- Bajo",B60)))</formula>
    </cfRule>
  </conditionalFormatting>
  <dataValidations count="7">
    <dataValidation allowBlank="1" showInputMessage="1" showErrorMessage="1" prompt="seleccionar si el responsable de ejecutar las acciones es el nivel central" sqref="Q8:R8" xr:uid="{00000000-0002-0000-0F00-000000000000}"/>
    <dataValidation allowBlank="1" showInputMessage="1" showErrorMessage="1" prompt="Seleccionar si el responsable es el responsable de las acciones es el nivel central" sqref="P7:P8" xr:uid="{00000000-0002-0000-0F00-000001000000}"/>
    <dataValidation allowBlank="1" showInputMessage="1" showErrorMessage="1" prompt="Describir las actividades que se van a desarrollar para el proyecto" sqref="O7" xr:uid="{00000000-0002-0000-0F00-000002000000}"/>
    <dataValidation allowBlank="1" showInputMessage="1" showErrorMessage="1" prompt="El grado de afectación puede ser " sqref="I8" xr:uid="{00000000-0002-0000-0F00-000003000000}"/>
    <dataValidation allowBlank="1" showInputMessage="1" showErrorMessage="1" prompt="Que tan factible es que materialize el riesgo?" sqref="H8" xr:uid="{00000000-0002-0000-0F00-000004000000}"/>
    <dataValidation allowBlank="1" showInputMessage="1" showErrorMessage="1" prompt="Registrar qué factor  que ocasina el riesgo: un facot identtficado el contexto._x000a_O  personas, recursos, estilo de direccion , factores externos, , codiciones ambientales" sqref="F8:G8" xr:uid="{00000000-0002-0000-0F00-000005000000}"/>
    <dataValidation allowBlank="1" showInputMessage="1" showErrorMessage="1" prompt="Seleccionar el tipo de riesgo teniendo en cuenta que  factor organizaconal afecta. Ver explicacion en hoja " sqref="E8" xr:uid="{00000000-0002-0000-0F00-000006000000}"/>
  </dataValidation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B1:H41"/>
  <sheetViews>
    <sheetView topLeftCell="B25" zoomScale="112" zoomScaleNormal="112" workbookViewId="0">
      <selection activeCell="E31" sqref="E31:F31"/>
    </sheetView>
  </sheetViews>
  <sheetFormatPr baseColWidth="10" defaultRowHeight="15" x14ac:dyDescent="0.25"/>
  <cols>
    <col min="1" max="1" width="2.85546875" style="7" customWidth="1"/>
    <col min="2" max="3" width="24.7109375" style="7" customWidth="1"/>
    <col min="4" max="4" width="16" style="7" customWidth="1"/>
    <col min="5" max="5" width="24.7109375" style="7" customWidth="1"/>
    <col min="6" max="6" width="27.7109375" style="7" customWidth="1"/>
    <col min="7" max="8" width="24.7109375" style="7" customWidth="1"/>
    <col min="9" max="16384" width="11.42578125" style="7"/>
  </cols>
  <sheetData>
    <row r="1" spans="2:8" ht="15.75" thickBot="1" x14ac:dyDescent="0.3"/>
    <row r="2" spans="2:8" ht="18" x14ac:dyDescent="0.25">
      <c r="B2" s="409" t="s">
        <v>69</v>
      </c>
      <c r="C2" s="410"/>
      <c r="D2" s="410"/>
      <c r="E2" s="410"/>
      <c r="F2" s="410"/>
      <c r="G2" s="410"/>
      <c r="H2" s="411"/>
    </row>
    <row r="3" spans="2:8" ht="16.5" x14ac:dyDescent="0.25">
      <c r="B3" s="412" t="s">
        <v>70</v>
      </c>
      <c r="C3" s="413"/>
      <c r="D3" s="413"/>
      <c r="E3" s="413"/>
      <c r="F3" s="413"/>
      <c r="G3" s="413"/>
      <c r="H3" s="414"/>
    </row>
    <row r="4" spans="2:8" ht="88.5" customHeight="1" x14ac:dyDescent="0.25">
      <c r="B4" s="415" t="s">
        <v>453</v>
      </c>
      <c r="C4" s="416"/>
      <c r="D4" s="416"/>
      <c r="E4" s="416"/>
      <c r="F4" s="416"/>
      <c r="G4" s="416"/>
      <c r="H4" s="417"/>
    </row>
    <row r="5" spans="2:8" ht="16.5" x14ac:dyDescent="0.25">
      <c r="B5" s="8"/>
      <c r="C5" s="9"/>
      <c r="D5" s="9"/>
      <c r="E5" s="9"/>
      <c r="F5" s="9"/>
      <c r="G5" s="9"/>
      <c r="H5" s="10"/>
    </row>
    <row r="6" spans="2:8" ht="16.5" customHeight="1" x14ac:dyDescent="0.25">
      <c r="B6" s="418" t="s">
        <v>410</v>
      </c>
      <c r="C6" s="419"/>
      <c r="D6" s="419"/>
      <c r="E6" s="419"/>
      <c r="F6" s="419"/>
      <c r="G6" s="419"/>
      <c r="H6" s="420"/>
    </row>
    <row r="7" spans="2:8" ht="44.25" customHeight="1" x14ac:dyDescent="0.25">
      <c r="B7" s="418"/>
      <c r="C7" s="419"/>
      <c r="D7" s="419"/>
      <c r="E7" s="419"/>
      <c r="F7" s="419"/>
      <c r="G7" s="419"/>
      <c r="H7" s="420"/>
    </row>
    <row r="8" spans="2:8" ht="15.75" thickBot="1" x14ac:dyDescent="0.3">
      <c r="B8" s="11"/>
      <c r="C8" s="12"/>
      <c r="D8" s="13"/>
      <c r="E8" s="14"/>
      <c r="F8" s="14"/>
      <c r="G8" s="15"/>
      <c r="H8" s="16"/>
    </row>
    <row r="9" spans="2:8" ht="15.75" thickTop="1" x14ac:dyDescent="0.25">
      <c r="B9" s="11"/>
      <c r="C9" s="421" t="s">
        <v>71</v>
      </c>
      <c r="D9" s="422"/>
      <c r="E9" s="423" t="s">
        <v>72</v>
      </c>
      <c r="F9" s="424"/>
      <c r="G9" s="12"/>
      <c r="H9" s="16"/>
    </row>
    <row r="10" spans="2:8" ht="35.25" customHeight="1" x14ac:dyDescent="0.25">
      <c r="B10" s="11"/>
      <c r="C10" s="425" t="s">
        <v>73</v>
      </c>
      <c r="D10" s="426"/>
      <c r="E10" s="427" t="s">
        <v>74</v>
      </c>
      <c r="F10" s="428"/>
      <c r="G10" s="12"/>
      <c r="H10" s="16"/>
    </row>
    <row r="11" spans="2:8" ht="17.25" customHeight="1" x14ac:dyDescent="0.25">
      <c r="B11" s="11"/>
      <c r="C11" s="425" t="s">
        <v>75</v>
      </c>
      <c r="D11" s="426"/>
      <c r="E11" s="427" t="s">
        <v>76</v>
      </c>
      <c r="F11" s="428"/>
      <c r="G11" s="12"/>
      <c r="H11" s="16"/>
    </row>
    <row r="12" spans="2:8" ht="19.5" customHeight="1" x14ac:dyDescent="0.25">
      <c r="B12" s="11"/>
      <c r="C12" s="425" t="s">
        <v>77</v>
      </c>
      <c r="D12" s="426"/>
      <c r="E12" s="427" t="s">
        <v>78</v>
      </c>
      <c r="F12" s="428"/>
      <c r="G12" s="12"/>
      <c r="H12" s="16"/>
    </row>
    <row r="13" spans="2:8" ht="27" customHeight="1" x14ac:dyDescent="0.25">
      <c r="B13" s="11"/>
      <c r="C13" s="425" t="s">
        <v>79</v>
      </c>
      <c r="D13" s="426"/>
      <c r="E13" s="427" t="s">
        <v>173</v>
      </c>
      <c r="F13" s="428"/>
      <c r="G13" s="12"/>
      <c r="H13" s="16"/>
    </row>
    <row r="14" spans="2:8" ht="34.5" customHeight="1" x14ac:dyDescent="0.25">
      <c r="B14" s="11"/>
      <c r="C14" s="429" t="s">
        <v>8</v>
      </c>
      <c r="D14" s="430"/>
      <c r="E14" s="431" t="s">
        <v>411</v>
      </c>
      <c r="F14" s="432"/>
      <c r="G14" s="12"/>
      <c r="H14" s="16"/>
    </row>
    <row r="15" spans="2:8" ht="27.75" customHeight="1" x14ac:dyDescent="0.25">
      <c r="B15" s="11"/>
      <c r="C15" s="429" t="s">
        <v>9</v>
      </c>
      <c r="D15" s="430"/>
      <c r="E15" s="431" t="s">
        <v>80</v>
      </c>
      <c r="F15" s="432"/>
      <c r="G15" s="12"/>
      <c r="H15" s="16"/>
    </row>
    <row r="16" spans="2:8" ht="28.5" customHeight="1" x14ac:dyDescent="0.25">
      <c r="B16" s="11"/>
      <c r="C16" s="429" t="s">
        <v>10</v>
      </c>
      <c r="D16" s="430"/>
      <c r="E16" s="431" t="s">
        <v>81</v>
      </c>
      <c r="F16" s="432"/>
      <c r="G16" s="12"/>
      <c r="H16" s="16"/>
    </row>
    <row r="17" spans="2:8" ht="72.75" customHeight="1" x14ac:dyDescent="0.25">
      <c r="B17" s="11"/>
      <c r="C17" s="429" t="s">
        <v>11</v>
      </c>
      <c r="D17" s="430"/>
      <c r="E17" s="431" t="s">
        <v>412</v>
      </c>
      <c r="F17" s="432"/>
      <c r="G17" s="12"/>
      <c r="H17" s="16"/>
    </row>
    <row r="18" spans="2:8" ht="64.5" customHeight="1" x14ac:dyDescent="0.25">
      <c r="B18" s="11"/>
      <c r="C18" s="429" t="s">
        <v>12</v>
      </c>
      <c r="D18" s="430"/>
      <c r="E18" s="431" t="s">
        <v>454</v>
      </c>
      <c r="F18" s="432"/>
      <c r="G18" s="12"/>
      <c r="H18" s="16"/>
    </row>
    <row r="19" spans="2:8" ht="71.25" customHeight="1" x14ac:dyDescent="0.25">
      <c r="B19" s="11"/>
      <c r="C19" s="429" t="s">
        <v>82</v>
      </c>
      <c r="D19" s="430"/>
      <c r="E19" s="431" t="s">
        <v>455</v>
      </c>
      <c r="F19" s="432"/>
      <c r="G19" s="12"/>
      <c r="H19" s="16"/>
    </row>
    <row r="20" spans="2:8" ht="55.5" customHeight="1" x14ac:dyDescent="0.25">
      <c r="B20" s="11"/>
      <c r="C20" s="433" t="s">
        <v>83</v>
      </c>
      <c r="D20" s="434"/>
      <c r="E20" s="431" t="s">
        <v>456</v>
      </c>
      <c r="F20" s="432"/>
      <c r="G20" s="12"/>
      <c r="H20" s="16"/>
    </row>
    <row r="21" spans="2:8" ht="42" customHeight="1" x14ac:dyDescent="0.25">
      <c r="B21" s="11"/>
      <c r="C21" s="433" t="s">
        <v>18</v>
      </c>
      <c r="D21" s="434"/>
      <c r="E21" s="431" t="s">
        <v>457</v>
      </c>
      <c r="F21" s="432"/>
      <c r="G21" s="12"/>
      <c r="H21" s="16"/>
    </row>
    <row r="22" spans="2:8" ht="59.25" customHeight="1" x14ac:dyDescent="0.25">
      <c r="B22" s="11"/>
      <c r="C22" s="433" t="s">
        <v>20</v>
      </c>
      <c r="D22" s="434"/>
      <c r="E22" s="431" t="s">
        <v>413</v>
      </c>
      <c r="F22" s="432"/>
      <c r="G22" s="12"/>
      <c r="H22" s="16"/>
    </row>
    <row r="23" spans="2:8" ht="23.25" customHeight="1" x14ac:dyDescent="0.25">
      <c r="B23" s="11"/>
      <c r="C23" s="433" t="s">
        <v>21</v>
      </c>
      <c r="D23" s="434"/>
      <c r="E23" s="431" t="s">
        <v>458</v>
      </c>
      <c r="F23" s="432"/>
      <c r="G23" s="12"/>
      <c r="H23" s="16"/>
    </row>
    <row r="24" spans="2:8" ht="30.75" customHeight="1" x14ac:dyDescent="0.25">
      <c r="B24" s="11"/>
      <c r="C24" s="433" t="s">
        <v>84</v>
      </c>
      <c r="D24" s="434"/>
      <c r="E24" s="431" t="s">
        <v>459</v>
      </c>
      <c r="F24" s="432"/>
      <c r="G24" s="12"/>
      <c r="H24" s="16"/>
    </row>
    <row r="25" spans="2:8" ht="33" customHeight="1" x14ac:dyDescent="0.25">
      <c r="B25" s="11"/>
      <c r="C25" s="433" t="s">
        <v>85</v>
      </c>
      <c r="D25" s="434"/>
      <c r="E25" s="431" t="s">
        <v>460</v>
      </c>
      <c r="F25" s="432"/>
      <c r="G25" s="12"/>
      <c r="H25" s="16"/>
    </row>
    <row r="26" spans="2:8" ht="30" customHeight="1" x14ac:dyDescent="0.25">
      <c r="B26" s="11"/>
      <c r="C26" s="433" t="s">
        <v>86</v>
      </c>
      <c r="D26" s="434"/>
      <c r="E26" s="431" t="s">
        <v>461</v>
      </c>
      <c r="F26" s="432"/>
      <c r="G26" s="12"/>
      <c r="H26" s="16"/>
    </row>
    <row r="27" spans="2:8" ht="35.25" customHeight="1" x14ac:dyDescent="0.25">
      <c r="B27" s="11"/>
      <c r="C27" s="433" t="s">
        <v>87</v>
      </c>
      <c r="D27" s="434"/>
      <c r="E27" s="431" t="s">
        <v>462</v>
      </c>
      <c r="F27" s="432"/>
      <c r="G27" s="12"/>
      <c r="H27" s="16"/>
    </row>
    <row r="28" spans="2:8" ht="31.5" customHeight="1" x14ac:dyDescent="0.25">
      <c r="B28" s="11"/>
      <c r="C28" s="433" t="s">
        <v>88</v>
      </c>
      <c r="D28" s="434"/>
      <c r="E28" s="431" t="s">
        <v>463</v>
      </c>
      <c r="F28" s="432"/>
      <c r="G28" s="12"/>
      <c r="H28" s="16"/>
    </row>
    <row r="29" spans="2:8" ht="35.25" customHeight="1" x14ac:dyDescent="0.25">
      <c r="B29" s="11"/>
      <c r="C29" s="433" t="s">
        <v>89</v>
      </c>
      <c r="D29" s="434"/>
      <c r="E29" s="431" t="s">
        <v>464</v>
      </c>
      <c r="F29" s="432"/>
      <c r="G29" s="12"/>
      <c r="H29" s="16"/>
    </row>
    <row r="30" spans="2:8" ht="59.25" customHeight="1" x14ac:dyDescent="0.25">
      <c r="B30" s="11"/>
      <c r="C30" s="433" t="s">
        <v>90</v>
      </c>
      <c r="D30" s="434"/>
      <c r="E30" s="431" t="s">
        <v>465</v>
      </c>
      <c r="F30" s="432"/>
      <c r="G30" s="12"/>
      <c r="H30" s="16"/>
    </row>
    <row r="31" spans="2:8" ht="57" customHeight="1" x14ac:dyDescent="0.25">
      <c r="B31" s="11"/>
      <c r="C31" s="433" t="s">
        <v>25</v>
      </c>
      <c r="D31" s="434"/>
      <c r="E31" s="431" t="s">
        <v>466</v>
      </c>
      <c r="F31" s="432"/>
      <c r="G31" s="12"/>
      <c r="H31" s="16"/>
    </row>
    <row r="32" spans="2:8" ht="82.5" customHeight="1" x14ac:dyDescent="0.25">
      <c r="B32" s="11"/>
      <c r="C32" s="433" t="s">
        <v>91</v>
      </c>
      <c r="D32" s="434"/>
      <c r="E32" s="431" t="s">
        <v>92</v>
      </c>
      <c r="F32" s="432"/>
      <c r="G32" s="12"/>
      <c r="H32" s="16"/>
    </row>
    <row r="33" spans="2:8" ht="46.5" customHeight="1" x14ac:dyDescent="0.25">
      <c r="B33" s="11"/>
      <c r="C33" s="433" t="s">
        <v>30</v>
      </c>
      <c r="D33" s="434"/>
      <c r="E33" s="431" t="s">
        <v>467</v>
      </c>
      <c r="F33" s="432"/>
      <c r="G33" s="12"/>
      <c r="H33" s="16"/>
    </row>
    <row r="34" spans="2:8" ht="6.75" customHeight="1" thickBot="1" x14ac:dyDescent="0.3">
      <c r="B34" s="11"/>
      <c r="C34" s="441"/>
      <c r="D34" s="442"/>
      <c r="E34" s="443"/>
      <c r="F34" s="444"/>
      <c r="G34" s="12"/>
      <c r="H34" s="16"/>
    </row>
    <row r="35" spans="2:8" ht="15.75" thickTop="1" x14ac:dyDescent="0.25">
      <c r="B35" s="11"/>
      <c r="C35" s="17"/>
      <c r="D35" s="17"/>
      <c r="E35" s="18"/>
      <c r="F35" s="18"/>
      <c r="G35" s="12"/>
      <c r="H35" s="16"/>
    </row>
    <row r="36" spans="2:8" ht="21" customHeight="1" x14ac:dyDescent="0.25">
      <c r="B36" s="435" t="s">
        <v>414</v>
      </c>
      <c r="C36" s="436"/>
      <c r="D36" s="436"/>
      <c r="E36" s="436"/>
      <c r="F36" s="436"/>
      <c r="G36" s="436"/>
      <c r="H36" s="437"/>
    </row>
    <row r="37" spans="2:8" ht="20.25" customHeight="1" x14ac:dyDescent="0.25">
      <c r="B37" s="435" t="s">
        <v>415</v>
      </c>
      <c r="C37" s="436"/>
      <c r="D37" s="436"/>
      <c r="E37" s="436"/>
      <c r="F37" s="436"/>
      <c r="G37" s="436"/>
      <c r="H37" s="437"/>
    </row>
    <row r="38" spans="2:8" ht="20.25" customHeight="1" x14ac:dyDescent="0.25">
      <c r="B38" s="435" t="s">
        <v>416</v>
      </c>
      <c r="C38" s="436"/>
      <c r="D38" s="436"/>
      <c r="E38" s="436"/>
      <c r="F38" s="436"/>
      <c r="G38" s="436"/>
      <c r="H38" s="437"/>
    </row>
    <row r="39" spans="2:8" ht="21.75" customHeight="1" x14ac:dyDescent="0.25">
      <c r="B39" s="435" t="s">
        <v>417</v>
      </c>
      <c r="C39" s="436"/>
      <c r="D39" s="436"/>
      <c r="E39" s="436"/>
      <c r="F39" s="436"/>
      <c r="G39" s="436"/>
      <c r="H39" s="437"/>
    </row>
    <row r="40" spans="2:8" ht="22.5" customHeight="1" x14ac:dyDescent="0.25">
      <c r="B40" s="435" t="s">
        <v>418</v>
      </c>
      <c r="C40" s="436"/>
      <c r="D40" s="436"/>
      <c r="E40" s="436"/>
      <c r="F40" s="436"/>
      <c r="G40" s="436"/>
      <c r="H40" s="437"/>
    </row>
    <row r="41" spans="2:8" ht="32.25" customHeight="1" thickBot="1" x14ac:dyDescent="0.3">
      <c r="B41" s="438" t="s">
        <v>419</v>
      </c>
      <c r="C41" s="439"/>
      <c r="D41" s="439"/>
      <c r="E41" s="439"/>
      <c r="F41" s="439"/>
      <c r="G41" s="439"/>
      <c r="H41" s="440"/>
    </row>
  </sheetData>
  <mergeCells count="62">
    <mergeCell ref="B40:H40"/>
    <mergeCell ref="B41:H41"/>
    <mergeCell ref="C34:D34"/>
    <mergeCell ref="E34:F34"/>
    <mergeCell ref="B36:H36"/>
    <mergeCell ref="B37:H37"/>
    <mergeCell ref="B38:H38"/>
    <mergeCell ref="B39:H39"/>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2:D22"/>
    <mergeCell ref="E22:F22"/>
    <mergeCell ref="C23:D23"/>
    <mergeCell ref="E23:F23"/>
    <mergeCell ref="C24:D24"/>
    <mergeCell ref="E24:F24"/>
    <mergeCell ref="C19:D19"/>
    <mergeCell ref="E19:F19"/>
    <mergeCell ref="C20:D20"/>
    <mergeCell ref="E20:F20"/>
    <mergeCell ref="C21:D21"/>
    <mergeCell ref="E21:F21"/>
    <mergeCell ref="C16:D16"/>
    <mergeCell ref="E16:F16"/>
    <mergeCell ref="C17:D17"/>
    <mergeCell ref="E17:F17"/>
    <mergeCell ref="C18:D18"/>
    <mergeCell ref="E18:F18"/>
    <mergeCell ref="C13:D13"/>
    <mergeCell ref="E13:F13"/>
    <mergeCell ref="C14:D14"/>
    <mergeCell ref="E14:F14"/>
    <mergeCell ref="C15:D15"/>
    <mergeCell ref="E15:F15"/>
    <mergeCell ref="C10:D10"/>
    <mergeCell ref="E10:F10"/>
    <mergeCell ref="C11:D11"/>
    <mergeCell ref="E11:F11"/>
    <mergeCell ref="C12:D12"/>
    <mergeCell ref="E12:F12"/>
    <mergeCell ref="B2:H2"/>
    <mergeCell ref="B3:H3"/>
    <mergeCell ref="B4:H4"/>
    <mergeCell ref="B6:H7"/>
    <mergeCell ref="C9:D9"/>
    <mergeCell ref="E9:F9"/>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sheetPr>
  <dimension ref="A3:I7"/>
  <sheetViews>
    <sheetView topLeftCell="D1" zoomScale="69" zoomScaleNormal="69" workbookViewId="0">
      <selection activeCell="H6" sqref="H6"/>
    </sheetView>
  </sheetViews>
  <sheetFormatPr baseColWidth="10" defaultRowHeight="15" x14ac:dyDescent="0.25"/>
  <cols>
    <col min="1" max="1" width="27.42578125" style="7" customWidth="1"/>
    <col min="2" max="2" width="39.7109375" style="7" customWidth="1"/>
    <col min="3" max="3" width="70.5703125" style="7" customWidth="1"/>
    <col min="4" max="4" width="46.5703125" style="7" customWidth="1"/>
    <col min="5" max="5" width="40.42578125" style="7" customWidth="1"/>
    <col min="6" max="6" width="41.28515625" style="7" customWidth="1"/>
    <col min="7" max="7" width="47.7109375" style="7" customWidth="1"/>
    <col min="8" max="8" width="47.42578125" style="7" customWidth="1"/>
    <col min="9" max="9" width="32.42578125" style="7" customWidth="1"/>
    <col min="10" max="16384" width="11.42578125" style="7"/>
  </cols>
  <sheetData>
    <row r="3" spans="1:9" x14ac:dyDescent="0.25">
      <c r="A3" s="445" t="s">
        <v>12</v>
      </c>
      <c r="B3" s="445"/>
      <c r="C3" s="445"/>
      <c r="D3" s="445"/>
      <c r="E3" s="445"/>
      <c r="F3" s="445"/>
      <c r="G3" s="445"/>
      <c r="H3" s="445"/>
    </row>
    <row r="4" spans="1:9" x14ac:dyDescent="0.25">
      <c r="A4" s="445"/>
      <c r="B4" s="445"/>
      <c r="C4" s="445"/>
      <c r="D4" s="445"/>
      <c r="E4" s="445"/>
      <c r="F4" s="445"/>
      <c r="G4" s="445"/>
      <c r="H4" s="445"/>
    </row>
    <row r="5" spans="1:9" ht="34.5" thickBot="1" x14ac:dyDescent="0.3">
      <c r="A5" s="19"/>
      <c r="B5" s="19"/>
      <c r="C5" s="19"/>
      <c r="D5" s="19"/>
      <c r="E5" s="19"/>
      <c r="F5" s="19"/>
      <c r="G5" s="19"/>
      <c r="H5" s="19"/>
    </row>
    <row r="6" spans="1:9" ht="70.5" customHeight="1" thickBot="1" x14ac:dyDescent="0.3">
      <c r="A6" s="446" t="s">
        <v>12</v>
      </c>
      <c r="B6" s="84" t="s">
        <v>93</v>
      </c>
      <c r="C6" s="85" t="s">
        <v>94</v>
      </c>
      <c r="D6" s="85" t="s">
        <v>95</v>
      </c>
      <c r="E6" s="85" t="s">
        <v>96</v>
      </c>
      <c r="F6" s="85" t="s">
        <v>97</v>
      </c>
      <c r="G6" s="177" t="s">
        <v>98</v>
      </c>
      <c r="H6" s="178" t="s">
        <v>99</v>
      </c>
      <c r="I6" s="84" t="s">
        <v>420</v>
      </c>
    </row>
    <row r="7" spans="1:9" ht="265.5" customHeight="1" thickBot="1" x14ac:dyDescent="0.3">
      <c r="A7" s="447"/>
      <c r="B7" s="20" t="s">
        <v>100</v>
      </c>
      <c r="C7" s="20" t="s">
        <v>101</v>
      </c>
      <c r="D7" s="20" t="s">
        <v>102</v>
      </c>
      <c r="E7" s="20" t="s">
        <v>103</v>
      </c>
      <c r="F7" s="20" t="s">
        <v>104</v>
      </c>
      <c r="G7" s="21" t="s">
        <v>105</v>
      </c>
      <c r="H7" s="179" t="s">
        <v>106</v>
      </c>
      <c r="I7" s="188" t="s">
        <v>421</v>
      </c>
    </row>
  </sheetData>
  <mergeCells count="2">
    <mergeCell ref="A3:H4"/>
    <mergeCell ref="A6:A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EG735"/>
  <sheetViews>
    <sheetView zoomScale="90" zoomScaleNormal="90" workbookViewId="0">
      <selection activeCell="C8" sqref="C8"/>
    </sheetView>
  </sheetViews>
  <sheetFormatPr baseColWidth="10" defaultRowHeight="15" x14ac:dyDescent="0.25"/>
  <cols>
    <col min="2" max="2" width="24.140625" customWidth="1"/>
    <col min="3" max="3" width="75.7109375" customWidth="1"/>
    <col min="4" max="4" width="29.85546875" customWidth="1"/>
    <col min="32" max="137" width="11.42578125" style="141"/>
  </cols>
  <sheetData>
    <row r="1" spans="1:31" s="141" customFormat="1" x14ac:dyDescent="0.25"/>
    <row r="2" spans="1:31" ht="23.25" x14ac:dyDescent="0.25">
      <c r="A2" s="7"/>
      <c r="B2" s="448" t="s">
        <v>107</v>
      </c>
      <c r="C2" s="448"/>
      <c r="D2" s="448"/>
      <c r="E2" s="7"/>
      <c r="F2" s="7"/>
      <c r="G2" s="7"/>
      <c r="H2" s="7"/>
      <c r="I2" s="7"/>
      <c r="J2" s="7"/>
      <c r="K2" s="7"/>
      <c r="L2" s="7"/>
      <c r="M2" s="7"/>
      <c r="N2" s="7"/>
      <c r="O2" s="7"/>
      <c r="P2" s="7"/>
      <c r="Q2" s="7"/>
      <c r="R2" s="7"/>
      <c r="S2" s="7"/>
      <c r="T2" s="7"/>
      <c r="U2" s="7"/>
      <c r="V2" s="7"/>
      <c r="W2" s="7"/>
      <c r="X2" s="7"/>
      <c r="Y2" s="7"/>
      <c r="Z2" s="7"/>
      <c r="AA2" s="7"/>
      <c r="AB2" s="7"/>
      <c r="AC2" s="7"/>
      <c r="AD2" s="7"/>
      <c r="AE2" s="7"/>
    </row>
    <row r="3" spans="1:31" x14ac:dyDescent="0.25">
      <c r="A3" s="7"/>
      <c r="B3" s="130"/>
      <c r="C3" s="130"/>
      <c r="D3" s="130"/>
      <c r="E3" s="7"/>
      <c r="F3" s="7"/>
      <c r="G3" s="7"/>
      <c r="H3" s="7"/>
      <c r="I3" s="7"/>
      <c r="J3" s="7"/>
      <c r="K3" s="7"/>
      <c r="L3" s="7"/>
      <c r="M3" s="7"/>
      <c r="N3" s="7"/>
      <c r="O3" s="7"/>
      <c r="P3" s="7"/>
      <c r="Q3" s="7"/>
      <c r="R3" s="7"/>
      <c r="S3" s="7"/>
      <c r="T3" s="7"/>
      <c r="U3" s="7"/>
      <c r="V3" s="7"/>
      <c r="W3" s="7"/>
      <c r="X3" s="7"/>
      <c r="Y3" s="7"/>
      <c r="Z3" s="7"/>
      <c r="AA3" s="7"/>
      <c r="AB3" s="7"/>
      <c r="AC3" s="7"/>
      <c r="AD3" s="7"/>
      <c r="AE3" s="7"/>
    </row>
    <row r="4" spans="1:31" ht="23.25" x14ac:dyDescent="0.25">
      <c r="A4" s="7"/>
      <c r="B4" s="22"/>
      <c r="C4" s="143" t="s">
        <v>108</v>
      </c>
      <c r="D4" s="143" t="s">
        <v>109</v>
      </c>
      <c r="E4" s="7"/>
      <c r="F4" s="7"/>
      <c r="G4" s="7"/>
      <c r="H4" s="7"/>
      <c r="I4" s="7"/>
      <c r="J4" s="7"/>
      <c r="K4" s="7"/>
      <c r="L4" s="7"/>
      <c r="M4" s="7"/>
      <c r="N4" s="7"/>
      <c r="O4" s="7"/>
      <c r="P4" s="7"/>
      <c r="Q4" s="7"/>
      <c r="R4" s="7"/>
      <c r="S4" s="7"/>
      <c r="T4" s="7"/>
      <c r="U4" s="7"/>
      <c r="V4" s="7"/>
      <c r="W4" s="7"/>
      <c r="X4" s="7"/>
      <c r="Y4" s="7"/>
      <c r="Z4" s="7"/>
      <c r="AA4" s="7"/>
      <c r="AB4" s="7"/>
      <c r="AC4" s="7"/>
      <c r="AD4" s="7"/>
      <c r="AE4" s="7"/>
    </row>
    <row r="5" spans="1:31" ht="46.5" x14ac:dyDescent="0.25">
      <c r="A5" s="7"/>
      <c r="B5" s="144" t="s">
        <v>110</v>
      </c>
      <c r="C5" s="145" t="s">
        <v>429</v>
      </c>
      <c r="D5" s="146">
        <v>0.2</v>
      </c>
      <c r="E5" s="7"/>
      <c r="F5" s="7"/>
      <c r="G5" s="7"/>
      <c r="H5" s="7"/>
      <c r="I5" s="7"/>
      <c r="J5" s="7"/>
      <c r="K5" s="7"/>
      <c r="L5" s="7"/>
      <c r="M5" s="7"/>
      <c r="N5" s="7"/>
      <c r="O5" s="7"/>
      <c r="P5" s="7"/>
      <c r="Q5" s="7"/>
      <c r="R5" s="7"/>
      <c r="S5" s="7"/>
      <c r="T5" s="7"/>
      <c r="U5" s="7"/>
      <c r="V5" s="7"/>
      <c r="W5" s="7"/>
      <c r="X5" s="7"/>
      <c r="Y5" s="7"/>
      <c r="Z5" s="7"/>
      <c r="AA5" s="7"/>
      <c r="AB5" s="7"/>
      <c r="AC5" s="7"/>
      <c r="AD5" s="7"/>
      <c r="AE5" s="7"/>
    </row>
    <row r="6" spans="1:31" ht="46.5" x14ac:dyDescent="0.25">
      <c r="A6" s="7"/>
      <c r="B6" s="147" t="s">
        <v>111</v>
      </c>
      <c r="C6" s="148" t="s">
        <v>112</v>
      </c>
      <c r="D6" s="149">
        <v>0.4</v>
      </c>
      <c r="E6" s="7"/>
      <c r="F6" s="7"/>
      <c r="G6" s="7"/>
      <c r="H6" s="7"/>
      <c r="I6" s="7"/>
      <c r="J6" s="7"/>
      <c r="K6" s="7"/>
      <c r="L6" s="7"/>
      <c r="M6" s="7"/>
      <c r="N6" s="7"/>
      <c r="O6" s="7"/>
      <c r="P6" s="7"/>
      <c r="Q6" s="7"/>
      <c r="R6" s="7"/>
      <c r="S6" s="7"/>
      <c r="T6" s="7"/>
      <c r="U6" s="7"/>
      <c r="V6" s="7"/>
      <c r="W6" s="7"/>
      <c r="X6" s="7"/>
      <c r="Y6" s="7"/>
      <c r="Z6" s="7"/>
      <c r="AA6" s="7"/>
      <c r="AB6" s="7"/>
      <c r="AC6" s="7"/>
      <c r="AD6" s="7"/>
      <c r="AE6" s="7"/>
    </row>
    <row r="7" spans="1:31" ht="46.5" x14ac:dyDescent="0.25">
      <c r="A7" s="7"/>
      <c r="B7" s="150" t="s">
        <v>113</v>
      </c>
      <c r="C7" s="148" t="s">
        <v>114</v>
      </c>
      <c r="D7" s="149">
        <v>0.6</v>
      </c>
      <c r="E7" s="7"/>
      <c r="F7" s="7"/>
      <c r="G7" s="7"/>
      <c r="H7" s="7"/>
      <c r="I7" s="7"/>
      <c r="J7" s="7"/>
      <c r="K7" s="7"/>
      <c r="L7" s="7"/>
      <c r="M7" s="7"/>
      <c r="N7" s="7"/>
      <c r="O7" s="7"/>
      <c r="P7" s="7"/>
      <c r="Q7" s="7"/>
      <c r="R7" s="7"/>
      <c r="S7" s="7"/>
      <c r="T7" s="7"/>
      <c r="U7" s="7"/>
      <c r="V7" s="7"/>
      <c r="W7" s="7"/>
      <c r="X7" s="7"/>
      <c r="Y7" s="7"/>
      <c r="Z7" s="7"/>
      <c r="AA7" s="7"/>
      <c r="AB7" s="7"/>
      <c r="AC7" s="7"/>
      <c r="AD7" s="7"/>
      <c r="AE7" s="7"/>
    </row>
    <row r="8" spans="1:31" ht="69.75" x14ac:dyDescent="0.25">
      <c r="A8" s="7"/>
      <c r="B8" s="151" t="s">
        <v>115</v>
      </c>
      <c r="C8" s="148" t="s">
        <v>116</v>
      </c>
      <c r="D8" s="149">
        <v>0.8</v>
      </c>
      <c r="E8" s="7"/>
      <c r="F8" s="7"/>
      <c r="G8" s="7"/>
      <c r="H8" s="7"/>
      <c r="I8" s="7"/>
      <c r="J8" s="7"/>
      <c r="K8" s="7"/>
      <c r="L8" s="7"/>
      <c r="M8" s="7"/>
      <c r="N8" s="7"/>
      <c r="O8" s="7"/>
      <c r="P8" s="7"/>
      <c r="Q8" s="7"/>
      <c r="R8" s="7"/>
      <c r="S8" s="7"/>
      <c r="T8" s="7"/>
      <c r="U8" s="7"/>
      <c r="V8" s="7"/>
      <c r="W8" s="7"/>
      <c r="X8" s="7"/>
      <c r="Y8" s="7"/>
      <c r="Z8" s="7"/>
      <c r="AA8" s="7"/>
      <c r="AB8" s="7"/>
      <c r="AC8" s="7"/>
      <c r="AD8" s="7"/>
      <c r="AE8" s="7"/>
    </row>
    <row r="9" spans="1:31" ht="46.5" x14ac:dyDescent="0.25">
      <c r="A9" s="7"/>
      <c r="B9" s="152" t="s">
        <v>117</v>
      </c>
      <c r="C9" s="148" t="s">
        <v>118</v>
      </c>
      <c r="D9" s="149">
        <v>1</v>
      </c>
      <c r="E9" s="7"/>
      <c r="F9" s="7"/>
      <c r="G9" s="7"/>
      <c r="H9" s="7"/>
      <c r="I9" s="7"/>
      <c r="J9" s="7"/>
      <c r="K9" s="7"/>
      <c r="L9" s="7"/>
      <c r="M9" s="7"/>
      <c r="N9" s="7"/>
      <c r="O9" s="7"/>
      <c r="P9" s="7"/>
      <c r="Q9" s="7"/>
      <c r="R9" s="7"/>
      <c r="S9" s="7"/>
      <c r="T9" s="7"/>
      <c r="U9" s="7"/>
      <c r="V9" s="7"/>
      <c r="W9" s="7"/>
      <c r="X9" s="7"/>
      <c r="Y9" s="7"/>
      <c r="Z9" s="7"/>
      <c r="AA9" s="7"/>
      <c r="AB9" s="7"/>
      <c r="AC9" s="7"/>
      <c r="AD9" s="7"/>
      <c r="AE9" s="7"/>
    </row>
    <row r="10" spans="1:31" x14ac:dyDescent="0.25">
      <c r="A10" s="7"/>
      <c r="B10" s="23"/>
      <c r="C10" s="23"/>
      <c r="D10" s="23"/>
      <c r="E10" s="7"/>
      <c r="F10" s="7"/>
      <c r="G10" s="7"/>
      <c r="H10" s="7"/>
      <c r="I10" s="7"/>
      <c r="J10" s="7"/>
      <c r="K10" s="7"/>
      <c r="L10" s="7"/>
      <c r="M10" s="7"/>
      <c r="N10" s="7"/>
      <c r="O10" s="7"/>
      <c r="P10" s="7"/>
      <c r="Q10" s="7"/>
      <c r="R10" s="7"/>
      <c r="S10" s="7"/>
      <c r="T10" s="7"/>
      <c r="U10" s="7"/>
      <c r="V10" s="7"/>
      <c r="W10" s="7"/>
      <c r="X10" s="7"/>
      <c r="Y10" s="7"/>
      <c r="Z10" s="7"/>
      <c r="AA10" s="7"/>
      <c r="AB10" s="7"/>
      <c r="AC10" s="7"/>
      <c r="AD10" s="7"/>
      <c r="AE10" s="7"/>
    </row>
    <row r="11" spans="1:31" ht="16.5" x14ac:dyDescent="0.25">
      <c r="A11" s="7"/>
      <c r="B11" s="24"/>
      <c r="C11" s="23"/>
      <c r="D11" s="23"/>
      <c r="E11" s="7"/>
      <c r="F11" s="7"/>
      <c r="G11" s="7"/>
      <c r="H11" s="7"/>
      <c r="I11" s="7"/>
      <c r="J11" s="7"/>
      <c r="K11" s="7"/>
      <c r="L11" s="7"/>
      <c r="M11" s="7"/>
      <c r="N11" s="7"/>
      <c r="O11" s="7"/>
      <c r="P11" s="7"/>
      <c r="Q11" s="7"/>
      <c r="R11" s="7"/>
      <c r="S11" s="7"/>
      <c r="T11" s="7"/>
      <c r="U11" s="7"/>
      <c r="V11" s="7"/>
      <c r="W11" s="7"/>
      <c r="X11" s="7"/>
      <c r="Y11" s="7"/>
      <c r="Z11" s="7"/>
      <c r="AA11" s="7"/>
      <c r="AB11" s="7"/>
      <c r="AC11" s="7"/>
      <c r="AD11" s="7"/>
      <c r="AE11" s="7"/>
    </row>
    <row r="12" spans="1:31" x14ac:dyDescent="0.25">
      <c r="A12" s="7"/>
      <c r="B12" s="23"/>
      <c r="C12" s="23"/>
      <c r="D12" s="23"/>
      <c r="E12" s="7"/>
      <c r="F12" s="7"/>
      <c r="G12" s="7"/>
      <c r="H12" s="7"/>
      <c r="I12" s="7"/>
      <c r="J12" s="7"/>
      <c r="K12" s="7"/>
      <c r="L12" s="7"/>
      <c r="M12" s="7"/>
      <c r="N12" s="7"/>
      <c r="O12" s="7"/>
      <c r="P12" s="7"/>
      <c r="Q12" s="7"/>
      <c r="R12" s="7"/>
      <c r="S12" s="7"/>
      <c r="T12" s="7"/>
      <c r="U12" s="7"/>
      <c r="V12" s="7"/>
      <c r="W12" s="7"/>
      <c r="X12" s="7"/>
      <c r="Y12" s="7"/>
      <c r="Z12" s="7"/>
      <c r="AA12" s="7"/>
      <c r="AB12" s="7"/>
      <c r="AC12" s="7"/>
      <c r="AD12" s="7"/>
      <c r="AE12" s="7"/>
    </row>
    <row r="13" spans="1:31" x14ac:dyDescent="0.25">
      <c r="A13" s="7"/>
      <c r="B13" s="23"/>
      <c r="C13" s="23"/>
      <c r="D13" s="23"/>
      <c r="E13" s="7"/>
      <c r="F13" s="7"/>
      <c r="G13" s="7"/>
      <c r="H13" s="7"/>
      <c r="I13" s="7"/>
      <c r="J13" s="7"/>
      <c r="K13" s="7"/>
      <c r="L13" s="7"/>
      <c r="M13" s="7"/>
      <c r="N13" s="7"/>
      <c r="O13" s="7"/>
      <c r="P13" s="7"/>
      <c r="Q13" s="7"/>
      <c r="R13" s="7"/>
      <c r="S13" s="7"/>
      <c r="T13" s="7"/>
      <c r="U13" s="7"/>
      <c r="V13" s="7"/>
      <c r="W13" s="7"/>
      <c r="X13" s="7"/>
      <c r="Y13" s="7"/>
      <c r="Z13" s="7"/>
      <c r="AA13" s="7"/>
      <c r="AB13" s="7"/>
      <c r="AC13" s="7"/>
      <c r="AD13" s="7"/>
      <c r="AE13" s="7"/>
    </row>
    <row r="14" spans="1:31" x14ac:dyDescent="0.25">
      <c r="A14" s="7"/>
      <c r="B14" s="23"/>
      <c r="C14" s="23"/>
      <c r="D14" s="23"/>
      <c r="E14" s="7"/>
      <c r="F14" s="7"/>
      <c r="G14" s="7"/>
      <c r="H14" s="7"/>
      <c r="I14" s="7"/>
      <c r="J14" s="7"/>
      <c r="K14" s="7"/>
      <c r="L14" s="7"/>
      <c r="M14" s="7"/>
      <c r="N14" s="7"/>
      <c r="O14" s="7"/>
      <c r="P14" s="7"/>
      <c r="Q14" s="7"/>
      <c r="R14" s="7"/>
      <c r="S14" s="7"/>
      <c r="T14" s="7"/>
      <c r="U14" s="7"/>
      <c r="V14" s="7"/>
      <c r="W14" s="7"/>
      <c r="X14" s="7"/>
      <c r="Y14" s="7"/>
      <c r="Z14" s="7"/>
      <c r="AA14" s="7"/>
      <c r="AB14" s="7"/>
      <c r="AC14" s="7"/>
      <c r="AD14" s="7"/>
      <c r="AE14" s="7"/>
    </row>
    <row r="15" spans="1:31" x14ac:dyDescent="0.25">
      <c r="A15" s="7"/>
      <c r="B15" s="23"/>
      <c r="C15" s="23"/>
      <c r="D15" s="23"/>
      <c r="E15" s="7"/>
      <c r="F15" s="7"/>
      <c r="G15" s="7"/>
      <c r="H15" s="7"/>
      <c r="I15" s="7"/>
      <c r="J15" s="7"/>
      <c r="K15" s="7"/>
      <c r="L15" s="7"/>
      <c r="M15" s="7"/>
      <c r="N15" s="7"/>
      <c r="O15" s="7"/>
      <c r="P15" s="7"/>
      <c r="Q15" s="7"/>
      <c r="R15" s="7"/>
      <c r="S15" s="7"/>
      <c r="T15" s="7"/>
      <c r="U15" s="7"/>
      <c r="V15" s="7"/>
      <c r="W15" s="7"/>
      <c r="X15" s="7"/>
      <c r="Y15" s="7"/>
      <c r="Z15" s="7"/>
      <c r="AA15" s="7"/>
      <c r="AB15" s="7"/>
      <c r="AC15" s="7"/>
      <c r="AD15" s="7"/>
      <c r="AE15" s="7"/>
    </row>
    <row r="16" spans="1:31" x14ac:dyDescent="0.25">
      <c r="A16" s="7"/>
      <c r="B16" s="23"/>
      <c r="C16" s="23"/>
      <c r="D16" s="23"/>
      <c r="E16" s="7"/>
      <c r="F16" s="7"/>
      <c r="G16" s="7"/>
      <c r="H16" s="7"/>
      <c r="I16" s="7"/>
      <c r="J16" s="7"/>
      <c r="K16" s="7"/>
      <c r="L16" s="7"/>
      <c r="M16" s="7"/>
      <c r="N16" s="7"/>
      <c r="O16" s="7"/>
      <c r="P16" s="7"/>
      <c r="Q16" s="7"/>
      <c r="R16" s="7"/>
      <c r="S16" s="7"/>
      <c r="T16" s="7"/>
      <c r="U16" s="7"/>
      <c r="V16" s="7"/>
      <c r="W16" s="7"/>
      <c r="X16" s="7"/>
      <c r="Y16" s="7"/>
      <c r="Z16" s="7"/>
      <c r="AA16" s="7"/>
      <c r="AB16" s="7"/>
      <c r="AC16" s="7"/>
      <c r="AD16" s="7"/>
      <c r="AE16" s="7"/>
    </row>
    <row r="17" spans="1:31" x14ac:dyDescent="0.25">
      <c r="A17" s="7"/>
      <c r="B17" s="23"/>
      <c r="C17" s="23"/>
      <c r="D17" s="23"/>
      <c r="E17" s="7"/>
      <c r="F17" s="7"/>
      <c r="G17" s="7"/>
      <c r="H17" s="7"/>
      <c r="I17" s="7"/>
      <c r="J17" s="7"/>
      <c r="K17" s="7"/>
      <c r="L17" s="7"/>
      <c r="M17" s="7"/>
      <c r="N17" s="7"/>
      <c r="O17" s="7"/>
      <c r="P17" s="7"/>
      <c r="Q17" s="7"/>
      <c r="R17" s="7"/>
      <c r="S17" s="7"/>
      <c r="T17" s="7"/>
      <c r="U17" s="7"/>
      <c r="V17" s="7"/>
      <c r="W17" s="7"/>
      <c r="X17" s="7"/>
      <c r="Y17" s="7"/>
      <c r="Z17" s="7"/>
      <c r="AA17" s="7"/>
      <c r="AB17" s="7"/>
      <c r="AC17" s="7"/>
      <c r="AD17" s="7"/>
      <c r="AE17" s="7"/>
    </row>
    <row r="18" spans="1:31" x14ac:dyDescent="0.25">
      <c r="A18" s="7"/>
      <c r="B18" s="23"/>
      <c r="C18" s="23"/>
      <c r="D18" s="23"/>
      <c r="E18" s="7"/>
      <c r="F18" s="7"/>
      <c r="G18" s="7"/>
      <c r="H18" s="7"/>
      <c r="I18" s="7"/>
      <c r="J18" s="7"/>
      <c r="K18" s="7"/>
      <c r="L18" s="7"/>
      <c r="M18" s="7"/>
      <c r="N18" s="7"/>
      <c r="O18" s="7"/>
      <c r="P18" s="7"/>
      <c r="Q18" s="7"/>
      <c r="R18" s="7"/>
      <c r="S18" s="7"/>
      <c r="T18" s="7"/>
      <c r="U18" s="7"/>
      <c r="V18" s="7"/>
      <c r="W18" s="7"/>
      <c r="X18" s="7"/>
      <c r="Y18" s="7"/>
      <c r="Z18" s="7"/>
      <c r="AA18" s="7"/>
      <c r="AB18" s="7"/>
      <c r="AC18" s="7"/>
      <c r="AD18" s="7"/>
      <c r="AE18" s="7"/>
    </row>
    <row r="19" spans="1:31" x14ac:dyDescent="0.25">
      <c r="A19" s="7"/>
      <c r="B19" s="23"/>
      <c r="C19" s="23"/>
      <c r="D19" s="23"/>
      <c r="E19" s="7"/>
      <c r="F19" s="7"/>
      <c r="G19" s="7"/>
      <c r="H19" s="7"/>
      <c r="I19" s="7"/>
      <c r="J19" s="7"/>
      <c r="K19" s="7"/>
      <c r="L19" s="7"/>
      <c r="M19" s="7"/>
      <c r="N19" s="7"/>
      <c r="O19" s="7"/>
      <c r="P19" s="7"/>
      <c r="Q19" s="7"/>
      <c r="R19" s="7"/>
      <c r="S19" s="7"/>
      <c r="T19" s="7"/>
      <c r="U19" s="7"/>
      <c r="V19" s="7"/>
      <c r="W19" s="7"/>
      <c r="X19" s="7"/>
      <c r="Y19" s="7"/>
      <c r="Z19" s="7"/>
      <c r="AA19" s="7"/>
      <c r="AB19" s="7"/>
      <c r="AC19" s="7"/>
      <c r="AD19" s="7"/>
      <c r="AE19" s="7"/>
    </row>
    <row r="20" spans="1:31" x14ac:dyDescent="0.25">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row>
    <row r="21" spans="1:31" x14ac:dyDescent="0.25">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row>
    <row r="22" spans="1:31" x14ac:dyDescent="0.25">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row>
    <row r="23" spans="1:31" x14ac:dyDescent="0.25">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row>
    <row r="24" spans="1:31" x14ac:dyDescent="0.25">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row>
    <row r="25" spans="1:31" x14ac:dyDescent="0.25">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row>
    <row r="26" spans="1:31" x14ac:dyDescent="0.25">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row>
    <row r="27" spans="1:31" x14ac:dyDescent="0.25">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row>
    <row r="28" spans="1:31" x14ac:dyDescent="0.25">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row>
    <row r="29" spans="1:31" x14ac:dyDescent="0.2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row>
    <row r="30" spans="1:31" x14ac:dyDescent="0.25">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row>
    <row r="31" spans="1:31" x14ac:dyDescent="0.25">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row>
    <row r="32" spans="1:31" x14ac:dyDescent="0.25">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row>
    <row r="33" spans="1:31" x14ac:dyDescent="0.25">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row>
    <row r="34" spans="1:31" s="141" customFormat="1" x14ac:dyDescent="0.25"/>
    <row r="35" spans="1:31" s="141" customFormat="1" x14ac:dyDescent="0.25"/>
    <row r="36" spans="1:31" s="141" customFormat="1" x14ac:dyDescent="0.25"/>
    <row r="37" spans="1:31" s="141" customFormat="1" x14ac:dyDescent="0.25"/>
    <row r="38" spans="1:31" s="141" customFormat="1" x14ac:dyDescent="0.25"/>
    <row r="39" spans="1:31" s="141" customFormat="1" x14ac:dyDescent="0.25"/>
    <row r="40" spans="1:31" s="141" customFormat="1" x14ac:dyDescent="0.25"/>
    <row r="41" spans="1:31" s="141" customFormat="1" x14ac:dyDescent="0.25"/>
    <row r="42" spans="1:31" s="141" customFormat="1" x14ac:dyDescent="0.25"/>
    <row r="43" spans="1:31" s="141" customFormat="1" x14ac:dyDescent="0.25"/>
    <row r="44" spans="1:31" s="141" customFormat="1" x14ac:dyDescent="0.25"/>
    <row r="45" spans="1:31" s="141" customFormat="1" x14ac:dyDescent="0.25"/>
    <row r="46" spans="1:31" s="141" customFormat="1" x14ac:dyDescent="0.25"/>
    <row r="47" spans="1:31" s="141" customFormat="1" x14ac:dyDescent="0.25"/>
    <row r="48" spans="1:31" s="141" customFormat="1" x14ac:dyDescent="0.25"/>
    <row r="49" s="141" customFormat="1" x14ac:dyDescent="0.25"/>
    <row r="50" s="141" customFormat="1" x14ac:dyDescent="0.25"/>
    <row r="51" s="141" customFormat="1" x14ac:dyDescent="0.25"/>
    <row r="52" s="141" customFormat="1" x14ac:dyDescent="0.25"/>
    <row r="53" s="141" customFormat="1" x14ac:dyDescent="0.25"/>
    <row r="54" s="141" customFormat="1" x14ac:dyDescent="0.25"/>
    <row r="55" s="141" customFormat="1" x14ac:dyDescent="0.25"/>
    <row r="56" s="141" customFormat="1" x14ac:dyDescent="0.25"/>
    <row r="57" s="141" customFormat="1" x14ac:dyDescent="0.25"/>
    <row r="58" s="141" customFormat="1" x14ac:dyDescent="0.25"/>
    <row r="59" s="141" customFormat="1" x14ac:dyDescent="0.25"/>
    <row r="60" s="141" customFormat="1" x14ac:dyDescent="0.25"/>
    <row r="61" s="141" customFormat="1" x14ac:dyDescent="0.25"/>
    <row r="62" s="141" customFormat="1" x14ac:dyDescent="0.25"/>
    <row r="63" s="141" customFormat="1" x14ac:dyDescent="0.25"/>
    <row r="64" s="141" customFormat="1" x14ac:dyDescent="0.25"/>
    <row r="65" s="141" customFormat="1" x14ac:dyDescent="0.25"/>
    <row r="66" s="141" customFormat="1" x14ac:dyDescent="0.25"/>
    <row r="67" s="141" customFormat="1" x14ac:dyDescent="0.25"/>
    <row r="68" s="141" customFormat="1" x14ac:dyDescent="0.25"/>
    <row r="69" s="141" customFormat="1" x14ac:dyDescent="0.25"/>
    <row r="70" s="141" customFormat="1" x14ac:dyDescent="0.25"/>
    <row r="71" s="141" customFormat="1" x14ac:dyDescent="0.25"/>
    <row r="72" s="141" customFormat="1" x14ac:dyDescent="0.25"/>
    <row r="73" s="141" customFormat="1" x14ac:dyDescent="0.25"/>
    <row r="74" s="141" customFormat="1" x14ac:dyDescent="0.25"/>
    <row r="75" s="141" customFormat="1" x14ac:dyDescent="0.25"/>
    <row r="76" s="141" customFormat="1" x14ac:dyDescent="0.25"/>
    <row r="77" s="141" customFormat="1" x14ac:dyDescent="0.25"/>
    <row r="78" s="141" customFormat="1" x14ac:dyDescent="0.25"/>
    <row r="79" s="141" customFormat="1" x14ac:dyDescent="0.25"/>
    <row r="80" s="141" customFormat="1" x14ac:dyDescent="0.25"/>
    <row r="81" s="141" customFormat="1" x14ac:dyDescent="0.25"/>
    <row r="82" s="141" customFormat="1" x14ac:dyDescent="0.25"/>
    <row r="83" s="141" customFormat="1" x14ac:dyDescent="0.25"/>
    <row r="84" s="141" customFormat="1" x14ac:dyDescent="0.25"/>
    <row r="85" s="141" customFormat="1" x14ac:dyDescent="0.25"/>
    <row r="86" s="141" customFormat="1" x14ac:dyDescent="0.25"/>
    <row r="87" s="141" customFormat="1" x14ac:dyDescent="0.25"/>
    <row r="88" s="141" customFormat="1" x14ac:dyDescent="0.25"/>
    <row r="89" s="141" customFormat="1" x14ac:dyDescent="0.25"/>
    <row r="90" s="141" customFormat="1" x14ac:dyDescent="0.25"/>
    <row r="91" s="141" customFormat="1" x14ac:dyDescent="0.25"/>
    <row r="92" s="141" customFormat="1" x14ac:dyDescent="0.25"/>
    <row r="93" s="141" customFormat="1" x14ac:dyDescent="0.25"/>
    <row r="94" s="141" customFormat="1" x14ac:dyDescent="0.25"/>
    <row r="95" s="141" customFormat="1" x14ac:dyDescent="0.25"/>
    <row r="96" s="141" customFormat="1" x14ac:dyDescent="0.25"/>
    <row r="97" s="141" customFormat="1" x14ac:dyDescent="0.25"/>
    <row r="98" s="141" customFormat="1" x14ac:dyDescent="0.25"/>
    <row r="99" s="141" customFormat="1" x14ac:dyDescent="0.25"/>
    <row r="100" s="141" customFormat="1" x14ac:dyDescent="0.25"/>
    <row r="101" s="141" customFormat="1" x14ac:dyDescent="0.25"/>
    <row r="102" s="141" customFormat="1" x14ac:dyDescent="0.25"/>
    <row r="103" s="141" customFormat="1" x14ac:dyDescent="0.25"/>
    <row r="104" s="141" customFormat="1" x14ac:dyDescent="0.25"/>
    <row r="105" s="141" customFormat="1" x14ac:dyDescent="0.25"/>
    <row r="106" s="141" customFormat="1" x14ac:dyDescent="0.25"/>
    <row r="107" s="141" customFormat="1" x14ac:dyDescent="0.25"/>
    <row r="108" s="141" customFormat="1" x14ac:dyDescent="0.25"/>
    <row r="109" s="141" customFormat="1" x14ac:dyDescent="0.25"/>
    <row r="110" s="141" customFormat="1" x14ac:dyDescent="0.25"/>
    <row r="111" s="141" customFormat="1" x14ac:dyDescent="0.25"/>
    <row r="112" s="141" customFormat="1" x14ac:dyDescent="0.25"/>
    <row r="113" s="141" customFormat="1" x14ac:dyDescent="0.25"/>
    <row r="114" s="141" customFormat="1" x14ac:dyDescent="0.25"/>
    <row r="115" s="141" customFormat="1" x14ac:dyDescent="0.25"/>
    <row r="116" s="141" customFormat="1" x14ac:dyDescent="0.25"/>
    <row r="117" s="141" customFormat="1" x14ac:dyDescent="0.25"/>
    <row r="118" s="141" customFormat="1" x14ac:dyDescent="0.25"/>
    <row r="119" s="141" customFormat="1" x14ac:dyDescent="0.25"/>
    <row r="120" s="141" customFormat="1" x14ac:dyDescent="0.25"/>
    <row r="121" s="141" customFormat="1" x14ac:dyDescent="0.25"/>
    <row r="122" s="141" customFormat="1" x14ac:dyDescent="0.25"/>
    <row r="123" s="141" customFormat="1" x14ac:dyDescent="0.25"/>
    <row r="124" s="141" customFormat="1" x14ac:dyDescent="0.25"/>
    <row r="125" s="141" customFormat="1" x14ac:dyDescent="0.25"/>
    <row r="126" s="141" customFormat="1" x14ac:dyDescent="0.25"/>
    <row r="127" s="141" customFormat="1" x14ac:dyDescent="0.25"/>
    <row r="128" s="141" customFormat="1" x14ac:dyDescent="0.25"/>
    <row r="129" s="141" customFormat="1" x14ac:dyDescent="0.25"/>
    <row r="130" s="141" customFormat="1" x14ac:dyDescent="0.25"/>
    <row r="131" s="141" customFormat="1" x14ac:dyDescent="0.25"/>
    <row r="132" s="141" customFormat="1" x14ac:dyDescent="0.25"/>
    <row r="133" s="141" customFormat="1" x14ac:dyDescent="0.25"/>
    <row r="134" s="141" customFormat="1" x14ac:dyDescent="0.25"/>
    <row r="135" s="141" customFormat="1" x14ac:dyDescent="0.25"/>
    <row r="136" s="141" customFormat="1" x14ac:dyDescent="0.25"/>
    <row r="137" s="141" customFormat="1" x14ac:dyDescent="0.25"/>
    <row r="138" s="141" customFormat="1" x14ac:dyDescent="0.25"/>
    <row r="139" s="141" customFormat="1" x14ac:dyDescent="0.25"/>
    <row r="140" s="141" customFormat="1" x14ac:dyDescent="0.25"/>
    <row r="141" s="141" customFormat="1" x14ac:dyDescent="0.25"/>
    <row r="142" s="141" customFormat="1" x14ac:dyDescent="0.25"/>
    <row r="143" s="141" customFormat="1" x14ac:dyDescent="0.25"/>
    <row r="144" s="141" customFormat="1" x14ac:dyDescent="0.25"/>
    <row r="145" s="141" customFormat="1" x14ac:dyDescent="0.25"/>
    <row r="146" s="141" customFormat="1" x14ac:dyDescent="0.25"/>
    <row r="147" s="141" customFormat="1" x14ac:dyDescent="0.25"/>
    <row r="148" s="141" customFormat="1" x14ac:dyDescent="0.25"/>
    <row r="149" s="141" customFormat="1" x14ac:dyDescent="0.25"/>
    <row r="150" s="141" customFormat="1" x14ac:dyDescent="0.25"/>
    <row r="151" s="141" customFormat="1" x14ac:dyDescent="0.25"/>
    <row r="152" s="141" customFormat="1" x14ac:dyDescent="0.25"/>
    <row r="153" s="141" customFormat="1" x14ac:dyDescent="0.25"/>
    <row r="154" s="141" customFormat="1" x14ac:dyDescent="0.25"/>
    <row r="155" s="141" customFormat="1" x14ac:dyDescent="0.25"/>
    <row r="156" s="141" customFormat="1" x14ac:dyDescent="0.25"/>
    <row r="157" s="141" customFormat="1" x14ac:dyDescent="0.25"/>
    <row r="158" s="141" customFormat="1" x14ac:dyDescent="0.25"/>
    <row r="159" s="141" customFormat="1" x14ac:dyDescent="0.25"/>
    <row r="160" s="141" customFormat="1" x14ac:dyDescent="0.25"/>
    <row r="161" s="141" customFormat="1" x14ac:dyDescent="0.25"/>
    <row r="162" s="141" customFormat="1" x14ac:dyDescent="0.25"/>
    <row r="163" s="141" customFormat="1" x14ac:dyDescent="0.25"/>
    <row r="164" s="141" customFormat="1" x14ac:dyDescent="0.25"/>
    <row r="165" s="141" customFormat="1" x14ac:dyDescent="0.25"/>
    <row r="166" s="141" customFormat="1" x14ac:dyDescent="0.25"/>
    <row r="167" s="141" customFormat="1" x14ac:dyDescent="0.25"/>
    <row r="168" s="141" customFormat="1" x14ac:dyDescent="0.25"/>
    <row r="169" s="141" customFormat="1" x14ac:dyDescent="0.25"/>
    <row r="170" s="141" customFormat="1" x14ac:dyDescent="0.25"/>
    <row r="171" s="141" customFormat="1" x14ac:dyDescent="0.25"/>
    <row r="172" s="141" customFormat="1" x14ac:dyDescent="0.25"/>
    <row r="173" s="141" customFormat="1" x14ac:dyDescent="0.25"/>
    <row r="174" s="141" customFormat="1" x14ac:dyDescent="0.25"/>
    <row r="175" s="141" customFormat="1" x14ac:dyDescent="0.25"/>
    <row r="176" s="141" customFormat="1" x14ac:dyDescent="0.25"/>
    <row r="177" s="141" customFormat="1" x14ac:dyDescent="0.25"/>
    <row r="178" s="141" customFormat="1" x14ac:dyDescent="0.25"/>
    <row r="179" s="141" customFormat="1" x14ac:dyDescent="0.25"/>
    <row r="180" s="141" customFormat="1" x14ac:dyDescent="0.25"/>
    <row r="181" s="141" customFormat="1" x14ac:dyDescent="0.25"/>
    <row r="182" s="141" customFormat="1" x14ac:dyDescent="0.25"/>
    <row r="183" s="141" customFormat="1" x14ac:dyDescent="0.25"/>
    <row r="184" s="141" customFormat="1" x14ac:dyDescent="0.25"/>
    <row r="185" s="141" customFormat="1" x14ac:dyDescent="0.25"/>
    <row r="186" s="141" customFormat="1" x14ac:dyDescent="0.25"/>
    <row r="187" s="141" customFormat="1" x14ac:dyDescent="0.25"/>
    <row r="188" s="141" customFormat="1" x14ac:dyDescent="0.25"/>
    <row r="189" s="141" customFormat="1" x14ac:dyDescent="0.25"/>
    <row r="190" s="141" customFormat="1" x14ac:dyDescent="0.25"/>
    <row r="191" s="141" customFormat="1" x14ac:dyDescent="0.25"/>
    <row r="192" s="141" customFormat="1" x14ac:dyDescent="0.25"/>
    <row r="193" s="141" customFormat="1" x14ac:dyDescent="0.25"/>
    <row r="194" s="141" customFormat="1" x14ac:dyDescent="0.25"/>
    <row r="195" s="141" customFormat="1" x14ac:dyDescent="0.25"/>
    <row r="196" s="141" customFormat="1" x14ac:dyDescent="0.25"/>
    <row r="197" s="141" customFormat="1" x14ac:dyDescent="0.25"/>
    <row r="198" s="141" customFormat="1" x14ac:dyDescent="0.25"/>
    <row r="199" s="141" customFormat="1" x14ac:dyDescent="0.25"/>
    <row r="200" s="141" customFormat="1" x14ac:dyDescent="0.25"/>
    <row r="201" s="141" customFormat="1" x14ac:dyDescent="0.25"/>
    <row r="202" s="141" customFormat="1" x14ac:dyDescent="0.25"/>
    <row r="203" s="141" customFormat="1" x14ac:dyDescent="0.25"/>
    <row r="204" s="141" customFormat="1" x14ac:dyDescent="0.25"/>
    <row r="205" s="141" customFormat="1" x14ac:dyDescent="0.25"/>
    <row r="206" s="141" customFormat="1" x14ac:dyDescent="0.25"/>
    <row r="207" s="141" customFormat="1" x14ac:dyDescent="0.25"/>
    <row r="208" s="141" customFormat="1" x14ac:dyDescent="0.25"/>
    <row r="209" s="141" customFormat="1" x14ac:dyDescent="0.25"/>
    <row r="210" s="141" customFormat="1" x14ac:dyDescent="0.25"/>
    <row r="211" s="141" customFormat="1" x14ac:dyDescent="0.25"/>
    <row r="212" s="141" customFormat="1" x14ac:dyDescent="0.25"/>
    <row r="213" s="141" customFormat="1" x14ac:dyDescent="0.25"/>
    <row r="214" s="141" customFormat="1" x14ac:dyDescent="0.25"/>
    <row r="215" s="141" customFormat="1" x14ac:dyDescent="0.25"/>
    <row r="216" s="141" customFormat="1" x14ac:dyDescent="0.25"/>
    <row r="217" s="141" customFormat="1" x14ac:dyDescent="0.25"/>
    <row r="218" s="141" customFormat="1" x14ac:dyDescent="0.25"/>
    <row r="219" s="141" customFormat="1" x14ac:dyDescent="0.25"/>
    <row r="220" s="141" customFormat="1" x14ac:dyDescent="0.25"/>
    <row r="221" s="141" customFormat="1" x14ac:dyDescent="0.25"/>
    <row r="222" s="141" customFormat="1" x14ac:dyDescent="0.25"/>
    <row r="223" s="141" customFormat="1" x14ac:dyDescent="0.25"/>
    <row r="224" s="141" customFormat="1" x14ac:dyDescent="0.25"/>
    <row r="225" s="141" customFormat="1" x14ac:dyDescent="0.25"/>
    <row r="226" s="141" customFormat="1" x14ac:dyDescent="0.25"/>
    <row r="227" s="141" customFormat="1" x14ac:dyDescent="0.25"/>
    <row r="228" s="141" customFormat="1" x14ac:dyDescent="0.25"/>
    <row r="229" s="141" customFormat="1" x14ac:dyDescent="0.25"/>
    <row r="230" s="141" customFormat="1" x14ac:dyDescent="0.25"/>
    <row r="231" s="141" customFormat="1" x14ac:dyDescent="0.25"/>
    <row r="232" s="141" customFormat="1" x14ac:dyDescent="0.25"/>
    <row r="233" s="141" customFormat="1" x14ac:dyDescent="0.25"/>
    <row r="234" s="141" customFormat="1" x14ac:dyDescent="0.25"/>
    <row r="235" s="141" customFormat="1" x14ac:dyDescent="0.25"/>
    <row r="236" s="141" customFormat="1" x14ac:dyDescent="0.25"/>
    <row r="237" s="141" customFormat="1" x14ac:dyDescent="0.25"/>
    <row r="238" s="141" customFormat="1" x14ac:dyDescent="0.25"/>
    <row r="239" s="141" customFormat="1" x14ac:dyDescent="0.25"/>
    <row r="240" s="141" customFormat="1" x14ac:dyDescent="0.25"/>
    <row r="241" s="141" customFormat="1" x14ac:dyDescent="0.25"/>
    <row r="242" s="141" customFormat="1" x14ac:dyDescent="0.25"/>
    <row r="243" s="141" customFormat="1" x14ac:dyDescent="0.25"/>
    <row r="244" s="141" customFormat="1" x14ac:dyDescent="0.25"/>
    <row r="245" s="141" customFormat="1" x14ac:dyDescent="0.25"/>
    <row r="246" s="141" customFormat="1" x14ac:dyDescent="0.25"/>
    <row r="247" s="141" customFormat="1" x14ac:dyDescent="0.25"/>
    <row r="248" s="141" customFormat="1" x14ac:dyDescent="0.25"/>
    <row r="249" s="141" customFormat="1" x14ac:dyDescent="0.25"/>
    <row r="250" s="141" customFormat="1" x14ac:dyDescent="0.25"/>
    <row r="251" s="141" customFormat="1" x14ac:dyDescent="0.25"/>
    <row r="252" s="141" customFormat="1" x14ac:dyDescent="0.25"/>
    <row r="253" s="141" customFormat="1" x14ac:dyDescent="0.25"/>
    <row r="254" s="141" customFormat="1" x14ac:dyDescent="0.25"/>
    <row r="255" s="141" customFormat="1" x14ac:dyDescent="0.25"/>
    <row r="256" s="141" customFormat="1" x14ac:dyDescent="0.25"/>
    <row r="257" s="141" customFormat="1" x14ac:dyDescent="0.25"/>
    <row r="258" s="141" customFormat="1" x14ac:dyDescent="0.25"/>
    <row r="259" s="141" customFormat="1" x14ac:dyDescent="0.25"/>
    <row r="260" s="141" customFormat="1" x14ac:dyDescent="0.25"/>
    <row r="261" s="141" customFormat="1" x14ac:dyDescent="0.25"/>
    <row r="262" s="141" customFormat="1" x14ac:dyDescent="0.25"/>
    <row r="263" s="141" customFormat="1" x14ac:dyDescent="0.25"/>
    <row r="264" s="141" customFormat="1" x14ac:dyDescent="0.25"/>
    <row r="265" s="141" customFormat="1" x14ac:dyDescent="0.25"/>
    <row r="266" s="141" customFormat="1" x14ac:dyDescent="0.25"/>
    <row r="267" s="141" customFormat="1" x14ac:dyDescent="0.25"/>
    <row r="268" s="141" customFormat="1" x14ac:dyDescent="0.25"/>
    <row r="269" s="141" customFormat="1" x14ac:dyDescent="0.25"/>
    <row r="270" s="141" customFormat="1" x14ac:dyDescent="0.25"/>
    <row r="271" s="141" customFormat="1" x14ac:dyDescent="0.25"/>
    <row r="272" s="141" customFormat="1" x14ac:dyDescent="0.25"/>
    <row r="273" s="141" customFormat="1" x14ac:dyDescent="0.25"/>
    <row r="274" s="141" customFormat="1" x14ac:dyDescent="0.25"/>
    <row r="275" s="141" customFormat="1" x14ac:dyDescent="0.25"/>
    <row r="276" s="141" customFormat="1" x14ac:dyDescent="0.25"/>
    <row r="277" s="141" customFormat="1" x14ac:dyDescent="0.25"/>
    <row r="278" s="141" customFormat="1" x14ac:dyDescent="0.25"/>
    <row r="279" s="141" customFormat="1" x14ac:dyDescent="0.25"/>
    <row r="280" s="141" customFormat="1" x14ac:dyDescent="0.25"/>
    <row r="281" s="141" customFormat="1" x14ac:dyDescent="0.25"/>
    <row r="282" s="141" customFormat="1" x14ac:dyDescent="0.25"/>
    <row r="283" s="141" customFormat="1" x14ac:dyDescent="0.25"/>
    <row r="284" s="141" customFormat="1" x14ac:dyDescent="0.25"/>
    <row r="285" s="141" customFormat="1" x14ac:dyDescent="0.25"/>
    <row r="286" s="141" customFormat="1" x14ac:dyDescent="0.25"/>
    <row r="287" s="141" customFormat="1" x14ac:dyDescent="0.25"/>
    <row r="288" s="141" customFormat="1" x14ac:dyDescent="0.25"/>
    <row r="289" s="141" customFormat="1" x14ac:dyDescent="0.25"/>
    <row r="290" s="141" customFormat="1" x14ac:dyDescent="0.25"/>
    <row r="291" s="141" customFormat="1" x14ac:dyDescent="0.25"/>
    <row r="292" s="141" customFormat="1" x14ac:dyDescent="0.25"/>
    <row r="293" s="141" customFormat="1" x14ac:dyDescent="0.25"/>
    <row r="294" s="141" customFormat="1" x14ac:dyDescent="0.25"/>
    <row r="295" s="141" customFormat="1" x14ac:dyDescent="0.25"/>
    <row r="296" s="141" customFormat="1" x14ac:dyDescent="0.25"/>
    <row r="297" s="141" customFormat="1" x14ac:dyDescent="0.25"/>
    <row r="298" s="141" customFormat="1" x14ac:dyDescent="0.25"/>
    <row r="299" s="141" customFormat="1" x14ac:dyDescent="0.25"/>
    <row r="300" s="141" customFormat="1" x14ac:dyDescent="0.25"/>
    <row r="301" s="141" customFormat="1" x14ac:dyDescent="0.25"/>
    <row r="302" s="141" customFormat="1" x14ac:dyDescent="0.25"/>
    <row r="303" s="141" customFormat="1" x14ac:dyDescent="0.25"/>
    <row r="304" s="141" customFormat="1" x14ac:dyDescent="0.25"/>
    <row r="305" s="141" customFormat="1" x14ac:dyDescent="0.25"/>
    <row r="306" s="141" customFormat="1" x14ac:dyDescent="0.25"/>
    <row r="307" s="141" customFormat="1" x14ac:dyDescent="0.25"/>
    <row r="308" s="141" customFormat="1" x14ac:dyDescent="0.25"/>
    <row r="309" s="141" customFormat="1" x14ac:dyDescent="0.25"/>
    <row r="310" s="141" customFormat="1" x14ac:dyDescent="0.25"/>
    <row r="311" s="141" customFormat="1" x14ac:dyDescent="0.25"/>
    <row r="312" s="141" customFormat="1" x14ac:dyDescent="0.25"/>
    <row r="313" s="141" customFormat="1" x14ac:dyDescent="0.25"/>
    <row r="314" s="141" customFormat="1" x14ac:dyDescent="0.25"/>
    <row r="315" s="141" customFormat="1" x14ac:dyDescent="0.25"/>
    <row r="316" s="141" customFormat="1" x14ac:dyDescent="0.25"/>
    <row r="317" s="141" customFormat="1" x14ac:dyDescent="0.25"/>
    <row r="318" s="141" customFormat="1" x14ac:dyDescent="0.25"/>
    <row r="319" s="141" customFormat="1" x14ac:dyDescent="0.25"/>
    <row r="320" s="141" customFormat="1" x14ac:dyDescent="0.25"/>
    <row r="321" s="141" customFormat="1" x14ac:dyDescent="0.25"/>
    <row r="322" s="141" customFormat="1" x14ac:dyDescent="0.25"/>
    <row r="323" s="141" customFormat="1" x14ac:dyDescent="0.25"/>
    <row r="324" s="141" customFormat="1" x14ac:dyDescent="0.25"/>
    <row r="325" s="141" customFormat="1" x14ac:dyDescent="0.25"/>
    <row r="326" s="141" customFormat="1" x14ac:dyDescent="0.25"/>
    <row r="327" s="141" customFormat="1" x14ac:dyDescent="0.25"/>
    <row r="328" s="141" customFormat="1" x14ac:dyDescent="0.25"/>
    <row r="329" s="141" customFormat="1" x14ac:dyDescent="0.25"/>
    <row r="330" s="141" customFormat="1" x14ac:dyDescent="0.25"/>
    <row r="331" s="141" customFormat="1" x14ac:dyDescent="0.25"/>
    <row r="332" s="141" customFormat="1" x14ac:dyDescent="0.25"/>
    <row r="333" s="141" customFormat="1" x14ac:dyDescent="0.25"/>
    <row r="334" s="141" customFormat="1" x14ac:dyDescent="0.25"/>
    <row r="335" s="141" customFormat="1" x14ac:dyDescent="0.25"/>
    <row r="336" s="141" customFormat="1" x14ac:dyDescent="0.25"/>
    <row r="337" s="141" customFormat="1" x14ac:dyDescent="0.25"/>
    <row r="338" s="141" customFormat="1" x14ac:dyDescent="0.25"/>
    <row r="339" s="141" customFormat="1" x14ac:dyDescent="0.25"/>
    <row r="340" s="141" customFormat="1" x14ac:dyDescent="0.25"/>
    <row r="341" s="141" customFormat="1" x14ac:dyDescent="0.25"/>
    <row r="342" s="141" customFormat="1" x14ac:dyDescent="0.25"/>
    <row r="343" s="141" customFormat="1" x14ac:dyDescent="0.25"/>
    <row r="344" s="141" customFormat="1" x14ac:dyDescent="0.25"/>
    <row r="345" s="141" customFormat="1" x14ac:dyDescent="0.25"/>
    <row r="346" s="141" customFormat="1" x14ac:dyDescent="0.25"/>
    <row r="347" s="141" customFormat="1" x14ac:dyDescent="0.25"/>
    <row r="348" s="141" customFormat="1" x14ac:dyDescent="0.25"/>
    <row r="349" s="141" customFormat="1" x14ac:dyDescent="0.25"/>
    <row r="350" s="141" customFormat="1" x14ac:dyDescent="0.25"/>
    <row r="351" s="141" customFormat="1" x14ac:dyDescent="0.25"/>
    <row r="352" s="141" customFormat="1" x14ac:dyDescent="0.25"/>
    <row r="353" s="141" customFormat="1" x14ac:dyDescent="0.25"/>
    <row r="354" s="141" customFormat="1" x14ac:dyDescent="0.25"/>
    <row r="355" s="141" customFormat="1" x14ac:dyDescent="0.25"/>
    <row r="356" s="141" customFormat="1" x14ac:dyDescent="0.25"/>
    <row r="357" s="141" customFormat="1" x14ac:dyDescent="0.25"/>
    <row r="358" s="141" customFormat="1" x14ac:dyDescent="0.25"/>
    <row r="359" s="141" customFormat="1" x14ac:dyDescent="0.25"/>
    <row r="360" s="141" customFormat="1" x14ac:dyDescent="0.25"/>
    <row r="361" s="141" customFormat="1" x14ac:dyDescent="0.25"/>
    <row r="362" s="141" customFormat="1" x14ac:dyDescent="0.25"/>
    <row r="363" s="141" customFormat="1" x14ac:dyDescent="0.25"/>
    <row r="364" s="141" customFormat="1" x14ac:dyDescent="0.25"/>
    <row r="365" s="141" customFormat="1" x14ac:dyDescent="0.25"/>
    <row r="366" s="141" customFormat="1" x14ac:dyDescent="0.25"/>
    <row r="367" s="141" customFormat="1" x14ac:dyDescent="0.25"/>
    <row r="368" s="141" customFormat="1" x14ac:dyDescent="0.25"/>
    <row r="369" s="141" customFormat="1" x14ac:dyDescent="0.25"/>
    <row r="370" s="141" customFormat="1" x14ac:dyDescent="0.25"/>
    <row r="371" s="141" customFormat="1" x14ac:dyDescent="0.25"/>
    <row r="372" s="141" customFormat="1" x14ac:dyDescent="0.25"/>
    <row r="373" s="141" customFormat="1" x14ac:dyDescent="0.25"/>
    <row r="374" s="141" customFormat="1" x14ac:dyDescent="0.25"/>
    <row r="375" s="141" customFormat="1" x14ac:dyDescent="0.25"/>
    <row r="376" s="141" customFormat="1" x14ac:dyDescent="0.25"/>
    <row r="377" s="141" customFormat="1" x14ac:dyDescent="0.25"/>
    <row r="378" s="141" customFormat="1" x14ac:dyDescent="0.25"/>
    <row r="379" s="141" customFormat="1" x14ac:dyDescent="0.25"/>
    <row r="380" s="141" customFormat="1" x14ac:dyDescent="0.25"/>
    <row r="381" s="141" customFormat="1" x14ac:dyDescent="0.25"/>
    <row r="382" s="141" customFormat="1" x14ac:dyDescent="0.25"/>
    <row r="383" s="141" customFormat="1" x14ac:dyDescent="0.25"/>
    <row r="384" s="141" customFormat="1" x14ac:dyDescent="0.25"/>
    <row r="385" s="141" customFormat="1" x14ac:dyDescent="0.25"/>
    <row r="386" s="141" customFormat="1" x14ac:dyDescent="0.25"/>
    <row r="387" s="141" customFormat="1" x14ac:dyDescent="0.25"/>
    <row r="388" s="141" customFormat="1" x14ac:dyDescent="0.25"/>
    <row r="389" s="141" customFormat="1" x14ac:dyDescent="0.25"/>
    <row r="390" s="141" customFormat="1" x14ac:dyDescent="0.25"/>
    <row r="391" s="141" customFormat="1" x14ac:dyDescent="0.25"/>
    <row r="392" s="141" customFormat="1" x14ac:dyDescent="0.25"/>
    <row r="393" s="141" customFormat="1" x14ac:dyDescent="0.25"/>
    <row r="394" s="141" customFormat="1" x14ac:dyDescent="0.25"/>
    <row r="395" s="141" customFormat="1" x14ac:dyDescent="0.25"/>
    <row r="396" s="141" customFormat="1" x14ac:dyDescent="0.25"/>
    <row r="397" s="141" customFormat="1" x14ac:dyDescent="0.25"/>
    <row r="398" s="141" customFormat="1" x14ac:dyDescent="0.25"/>
    <row r="399" s="141" customFormat="1" x14ac:dyDescent="0.25"/>
    <row r="400" s="141" customFormat="1" x14ac:dyDescent="0.25"/>
    <row r="401" s="141" customFormat="1" x14ac:dyDescent="0.25"/>
    <row r="402" s="141" customFormat="1" x14ac:dyDescent="0.25"/>
    <row r="403" s="141" customFormat="1" x14ac:dyDescent="0.25"/>
    <row r="404" s="141" customFormat="1" x14ac:dyDescent="0.25"/>
    <row r="405" s="141" customFormat="1" x14ac:dyDescent="0.25"/>
    <row r="406" s="141" customFormat="1" x14ac:dyDescent="0.25"/>
    <row r="407" s="141" customFormat="1" x14ac:dyDescent="0.25"/>
    <row r="408" s="141" customFormat="1" x14ac:dyDescent="0.25"/>
    <row r="409" s="141" customFormat="1" x14ac:dyDescent="0.25"/>
    <row r="410" s="141" customFormat="1" x14ac:dyDescent="0.25"/>
    <row r="411" s="141" customFormat="1" x14ac:dyDescent="0.25"/>
    <row r="412" s="141" customFormat="1" x14ac:dyDescent="0.25"/>
    <row r="413" s="141" customFormat="1" x14ac:dyDescent="0.25"/>
    <row r="414" s="141" customFormat="1" x14ac:dyDescent="0.25"/>
    <row r="415" s="141" customFormat="1" x14ac:dyDescent="0.25"/>
    <row r="416" s="141" customFormat="1" x14ac:dyDescent="0.25"/>
    <row r="417" s="141" customFormat="1" x14ac:dyDescent="0.25"/>
    <row r="418" s="141" customFormat="1" x14ac:dyDescent="0.25"/>
    <row r="419" s="141" customFormat="1" x14ac:dyDescent="0.25"/>
    <row r="420" s="141" customFormat="1" x14ac:dyDescent="0.25"/>
    <row r="421" s="141" customFormat="1" x14ac:dyDescent="0.25"/>
    <row r="422" s="141" customFormat="1" x14ac:dyDescent="0.25"/>
    <row r="423" s="141" customFormat="1" x14ac:dyDescent="0.25"/>
    <row r="424" s="141" customFormat="1" x14ac:dyDescent="0.25"/>
    <row r="425" s="141" customFormat="1" x14ac:dyDescent="0.25"/>
    <row r="426" s="141" customFormat="1" x14ac:dyDescent="0.25"/>
    <row r="427" s="141" customFormat="1" x14ac:dyDescent="0.25"/>
    <row r="428" s="141" customFormat="1" x14ac:dyDescent="0.25"/>
    <row r="429" s="141" customFormat="1" x14ac:dyDescent="0.25"/>
    <row r="430" s="141" customFormat="1" x14ac:dyDescent="0.25"/>
    <row r="431" s="141" customFormat="1" x14ac:dyDescent="0.25"/>
    <row r="432" s="141" customFormat="1" x14ac:dyDescent="0.25"/>
    <row r="433" s="141" customFormat="1" x14ac:dyDescent="0.25"/>
    <row r="434" s="141" customFormat="1" x14ac:dyDescent="0.25"/>
    <row r="435" s="141" customFormat="1" x14ac:dyDescent="0.25"/>
    <row r="436" s="141" customFormat="1" x14ac:dyDescent="0.25"/>
    <row r="437" s="141" customFormat="1" x14ac:dyDescent="0.25"/>
    <row r="438" s="141" customFormat="1" x14ac:dyDescent="0.25"/>
    <row r="439" s="141" customFormat="1" x14ac:dyDescent="0.25"/>
    <row r="440" s="141" customFormat="1" x14ac:dyDescent="0.25"/>
    <row r="441" s="141" customFormat="1" x14ac:dyDescent="0.25"/>
    <row r="442" s="141" customFormat="1" x14ac:dyDescent="0.25"/>
    <row r="443" s="141" customFormat="1" x14ac:dyDescent="0.25"/>
    <row r="444" s="141" customFormat="1" x14ac:dyDescent="0.25"/>
    <row r="445" s="141" customFormat="1" x14ac:dyDescent="0.25"/>
    <row r="446" s="141" customFormat="1" x14ac:dyDescent="0.25"/>
    <row r="447" s="141" customFormat="1" x14ac:dyDescent="0.25"/>
    <row r="448" s="141" customFormat="1" x14ac:dyDescent="0.25"/>
    <row r="449" s="141" customFormat="1" x14ac:dyDescent="0.25"/>
    <row r="450" s="141" customFormat="1" x14ac:dyDescent="0.25"/>
    <row r="451" s="141" customFormat="1" x14ac:dyDescent="0.25"/>
    <row r="452" s="141" customFormat="1" x14ac:dyDescent="0.25"/>
    <row r="453" s="141" customFormat="1" x14ac:dyDescent="0.25"/>
    <row r="454" s="141" customFormat="1" x14ac:dyDescent="0.25"/>
    <row r="455" s="141" customFormat="1" x14ac:dyDescent="0.25"/>
    <row r="456" s="141" customFormat="1" x14ac:dyDescent="0.25"/>
    <row r="457" s="141" customFormat="1" x14ac:dyDescent="0.25"/>
    <row r="458" s="141" customFormat="1" x14ac:dyDescent="0.25"/>
    <row r="459" s="141" customFormat="1" x14ac:dyDescent="0.25"/>
    <row r="460" s="141" customFormat="1" x14ac:dyDescent="0.25"/>
    <row r="461" s="141" customFormat="1" x14ac:dyDescent="0.25"/>
    <row r="462" s="141" customFormat="1" x14ac:dyDescent="0.25"/>
    <row r="463" s="141" customFormat="1" x14ac:dyDescent="0.25"/>
    <row r="464" s="141" customFormat="1" x14ac:dyDescent="0.25"/>
    <row r="465" s="141" customFormat="1" x14ac:dyDescent="0.25"/>
    <row r="466" s="141" customFormat="1" x14ac:dyDescent="0.25"/>
    <row r="467" s="141" customFormat="1" x14ac:dyDescent="0.25"/>
    <row r="468" s="141" customFormat="1" x14ac:dyDescent="0.25"/>
    <row r="469" s="141" customFormat="1" x14ac:dyDescent="0.25"/>
    <row r="470" s="141" customFormat="1" x14ac:dyDescent="0.25"/>
    <row r="471" s="141" customFormat="1" x14ac:dyDescent="0.25"/>
    <row r="472" s="141" customFormat="1" x14ac:dyDescent="0.25"/>
    <row r="473" s="141" customFormat="1" x14ac:dyDescent="0.25"/>
    <row r="474" s="141" customFormat="1" x14ac:dyDescent="0.25"/>
    <row r="475" s="141" customFormat="1" x14ac:dyDescent="0.25"/>
    <row r="476" s="141" customFormat="1" x14ac:dyDescent="0.25"/>
    <row r="477" s="141" customFormat="1" x14ac:dyDescent="0.25"/>
    <row r="478" s="141" customFormat="1" x14ac:dyDescent="0.25"/>
    <row r="479" s="141" customFormat="1" x14ac:dyDescent="0.25"/>
    <row r="480" s="141" customFormat="1" x14ac:dyDescent="0.25"/>
    <row r="481" s="141" customFormat="1" x14ac:dyDescent="0.25"/>
    <row r="482" s="141" customFormat="1" x14ac:dyDescent="0.25"/>
    <row r="483" s="141" customFormat="1" x14ac:dyDescent="0.25"/>
    <row r="484" s="141" customFormat="1" x14ac:dyDescent="0.25"/>
    <row r="485" s="141" customFormat="1" x14ac:dyDescent="0.25"/>
    <row r="486" s="141" customFormat="1" x14ac:dyDescent="0.25"/>
    <row r="487" s="141" customFormat="1" x14ac:dyDescent="0.25"/>
    <row r="488" s="141" customFormat="1" x14ac:dyDescent="0.25"/>
    <row r="489" s="141" customFormat="1" x14ac:dyDescent="0.25"/>
    <row r="490" s="141" customFormat="1" x14ac:dyDescent="0.25"/>
    <row r="491" s="141" customFormat="1" x14ac:dyDescent="0.25"/>
    <row r="492" s="141" customFormat="1" x14ac:dyDescent="0.25"/>
    <row r="493" s="141" customFormat="1" x14ac:dyDescent="0.25"/>
    <row r="494" s="141" customFormat="1" x14ac:dyDescent="0.25"/>
    <row r="495" s="141" customFormat="1" x14ac:dyDescent="0.25"/>
    <row r="496" s="141" customFormat="1" x14ac:dyDescent="0.25"/>
    <row r="497" s="141" customFormat="1" x14ac:dyDescent="0.25"/>
    <row r="498" s="141" customFormat="1" x14ac:dyDescent="0.25"/>
    <row r="499" s="141" customFormat="1" x14ac:dyDescent="0.25"/>
    <row r="500" s="141" customFormat="1" x14ac:dyDescent="0.25"/>
    <row r="501" s="141" customFormat="1" x14ac:dyDescent="0.25"/>
    <row r="502" s="141" customFormat="1" x14ac:dyDescent="0.25"/>
    <row r="503" s="141" customFormat="1" x14ac:dyDescent="0.25"/>
    <row r="504" s="141" customFormat="1" x14ac:dyDescent="0.25"/>
    <row r="505" s="141" customFormat="1" x14ac:dyDescent="0.25"/>
    <row r="506" s="141" customFormat="1" x14ac:dyDescent="0.25"/>
    <row r="507" s="141" customFormat="1" x14ac:dyDescent="0.25"/>
    <row r="508" s="141" customFormat="1" x14ac:dyDescent="0.25"/>
    <row r="509" s="141" customFormat="1" x14ac:dyDescent="0.25"/>
    <row r="510" s="141" customFormat="1" x14ac:dyDescent="0.25"/>
    <row r="511" s="141" customFormat="1" x14ac:dyDescent="0.25"/>
    <row r="512" s="141" customFormat="1" x14ac:dyDescent="0.25"/>
    <row r="513" s="141" customFormat="1" x14ac:dyDescent="0.25"/>
    <row r="514" s="141" customFormat="1" x14ac:dyDescent="0.25"/>
    <row r="515" s="141" customFormat="1" x14ac:dyDescent="0.25"/>
    <row r="516" s="141" customFormat="1" x14ac:dyDescent="0.25"/>
    <row r="517" s="141" customFormat="1" x14ac:dyDescent="0.25"/>
    <row r="518" s="141" customFormat="1" x14ac:dyDescent="0.25"/>
    <row r="519" s="141" customFormat="1" x14ac:dyDescent="0.25"/>
    <row r="520" s="141" customFormat="1" x14ac:dyDescent="0.25"/>
    <row r="521" s="141" customFormat="1" x14ac:dyDescent="0.25"/>
    <row r="522" s="141" customFormat="1" x14ac:dyDescent="0.25"/>
    <row r="523" s="141" customFormat="1" x14ac:dyDescent="0.25"/>
    <row r="524" s="141" customFormat="1" x14ac:dyDescent="0.25"/>
    <row r="525" s="141" customFormat="1" x14ac:dyDescent="0.25"/>
    <row r="526" s="141" customFormat="1" x14ac:dyDescent="0.25"/>
    <row r="527" s="141" customFormat="1" x14ac:dyDescent="0.25"/>
    <row r="528" s="141" customFormat="1" x14ac:dyDescent="0.25"/>
    <row r="529" s="141" customFormat="1" x14ac:dyDescent="0.25"/>
    <row r="530" s="141" customFormat="1" x14ac:dyDescent="0.25"/>
    <row r="531" s="141" customFormat="1" x14ac:dyDescent="0.25"/>
    <row r="532" s="141" customFormat="1" x14ac:dyDescent="0.25"/>
    <row r="533" s="141" customFormat="1" x14ac:dyDescent="0.25"/>
    <row r="534" s="141" customFormat="1" x14ac:dyDescent="0.25"/>
    <row r="535" s="141" customFormat="1" x14ac:dyDescent="0.25"/>
    <row r="536" s="141" customFormat="1" x14ac:dyDescent="0.25"/>
    <row r="537" s="141" customFormat="1" x14ac:dyDescent="0.25"/>
    <row r="538" s="141" customFormat="1" x14ac:dyDescent="0.25"/>
    <row r="539" s="141" customFormat="1" x14ac:dyDescent="0.25"/>
    <row r="540" s="141" customFormat="1" x14ac:dyDescent="0.25"/>
    <row r="541" s="141" customFormat="1" x14ac:dyDescent="0.25"/>
    <row r="542" s="141" customFormat="1" x14ac:dyDescent="0.25"/>
    <row r="543" s="141" customFormat="1" x14ac:dyDescent="0.25"/>
    <row r="544" s="141" customFormat="1" x14ac:dyDescent="0.25"/>
    <row r="545" s="141" customFormat="1" x14ac:dyDescent="0.25"/>
    <row r="546" s="141" customFormat="1" x14ac:dyDescent="0.25"/>
    <row r="547" s="141" customFormat="1" x14ac:dyDescent="0.25"/>
    <row r="548" s="141" customFormat="1" x14ac:dyDescent="0.25"/>
    <row r="549" s="141" customFormat="1" x14ac:dyDescent="0.25"/>
    <row r="550" s="141" customFormat="1" x14ac:dyDescent="0.25"/>
    <row r="551" s="141" customFormat="1" x14ac:dyDescent="0.25"/>
    <row r="552" s="141" customFormat="1" x14ac:dyDescent="0.25"/>
    <row r="553" s="141" customFormat="1" x14ac:dyDescent="0.25"/>
    <row r="554" s="141" customFormat="1" x14ac:dyDescent="0.25"/>
    <row r="555" s="141" customFormat="1" x14ac:dyDescent="0.25"/>
    <row r="556" s="141" customFormat="1" x14ac:dyDescent="0.25"/>
    <row r="557" s="141" customFormat="1" x14ac:dyDescent="0.25"/>
    <row r="558" s="141" customFormat="1" x14ac:dyDescent="0.25"/>
    <row r="559" s="141" customFormat="1" x14ac:dyDescent="0.25"/>
    <row r="560" s="141" customFormat="1" x14ac:dyDescent="0.25"/>
    <row r="561" s="141" customFormat="1" x14ac:dyDescent="0.25"/>
    <row r="562" s="141" customFormat="1" x14ac:dyDescent="0.25"/>
    <row r="563" s="141" customFormat="1" x14ac:dyDescent="0.25"/>
    <row r="564" s="141" customFormat="1" x14ac:dyDescent="0.25"/>
    <row r="565" s="141" customFormat="1" x14ac:dyDescent="0.25"/>
    <row r="566" s="141" customFormat="1" x14ac:dyDescent="0.25"/>
    <row r="567" s="141" customFormat="1" x14ac:dyDescent="0.25"/>
    <row r="568" s="141" customFormat="1" x14ac:dyDescent="0.25"/>
    <row r="569" s="141" customFormat="1" x14ac:dyDescent="0.25"/>
    <row r="570" s="141" customFormat="1" x14ac:dyDescent="0.25"/>
    <row r="571" s="141" customFormat="1" x14ac:dyDescent="0.25"/>
    <row r="572" s="141" customFormat="1" x14ac:dyDescent="0.25"/>
    <row r="573" s="141" customFormat="1" x14ac:dyDescent="0.25"/>
    <row r="574" s="141" customFormat="1" x14ac:dyDescent="0.25"/>
    <row r="575" s="141" customFormat="1" x14ac:dyDescent="0.25"/>
    <row r="576" s="141" customFormat="1" x14ac:dyDescent="0.25"/>
    <row r="577" s="141" customFormat="1" x14ac:dyDescent="0.25"/>
    <row r="578" s="141" customFormat="1" x14ac:dyDescent="0.25"/>
    <row r="579" s="141" customFormat="1" x14ac:dyDescent="0.25"/>
    <row r="580" s="141" customFormat="1" x14ac:dyDescent="0.25"/>
    <row r="581" s="141" customFormat="1" x14ac:dyDescent="0.25"/>
    <row r="582" s="141" customFormat="1" x14ac:dyDescent="0.25"/>
    <row r="583" s="141" customFormat="1" x14ac:dyDescent="0.25"/>
    <row r="584" s="141" customFormat="1" x14ac:dyDescent="0.25"/>
    <row r="585" s="141" customFormat="1" x14ac:dyDescent="0.25"/>
    <row r="586" s="141" customFormat="1" x14ac:dyDescent="0.25"/>
    <row r="587" s="141" customFormat="1" x14ac:dyDescent="0.25"/>
    <row r="588" s="141" customFormat="1" x14ac:dyDescent="0.25"/>
    <row r="589" s="141" customFormat="1" x14ac:dyDescent="0.25"/>
    <row r="590" s="141" customFormat="1" x14ac:dyDescent="0.25"/>
    <row r="591" s="141" customFormat="1" x14ac:dyDescent="0.25"/>
    <row r="592" s="141" customFormat="1" x14ac:dyDescent="0.25"/>
    <row r="593" s="141" customFormat="1" x14ac:dyDescent="0.25"/>
    <row r="594" s="141" customFormat="1" x14ac:dyDescent="0.25"/>
    <row r="595" s="141" customFormat="1" x14ac:dyDescent="0.25"/>
    <row r="596" s="141" customFormat="1" x14ac:dyDescent="0.25"/>
    <row r="597" s="141" customFormat="1" x14ac:dyDescent="0.25"/>
    <row r="598" s="141" customFormat="1" x14ac:dyDescent="0.25"/>
    <row r="599" s="141" customFormat="1" x14ac:dyDescent="0.25"/>
    <row r="600" s="141" customFormat="1" x14ac:dyDescent="0.25"/>
    <row r="601" s="141" customFormat="1" x14ac:dyDescent="0.25"/>
    <row r="602" s="141" customFormat="1" x14ac:dyDescent="0.25"/>
    <row r="603" s="141" customFormat="1" x14ac:dyDescent="0.25"/>
    <row r="604" s="141" customFormat="1" x14ac:dyDescent="0.25"/>
    <row r="605" s="141" customFormat="1" x14ac:dyDescent="0.25"/>
    <row r="606" s="141" customFormat="1" x14ac:dyDescent="0.25"/>
    <row r="607" s="141" customFormat="1" x14ac:dyDescent="0.25"/>
    <row r="608" s="141" customFormat="1" x14ac:dyDescent="0.25"/>
    <row r="609" s="141" customFormat="1" x14ac:dyDescent="0.25"/>
    <row r="610" s="141" customFormat="1" x14ac:dyDescent="0.25"/>
    <row r="611" s="141" customFormat="1" x14ac:dyDescent="0.25"/>
    <row r="612" s="141" customFormat="1" x14ac:dyDescent="0.25"/>
    <row r="613" s="141" customFormat="1" x14ac:dyDescent="0.25"/>
    <row r="614" s="141" customFormat="1" x14ac:dyDescent="0.25"/>
    <row r="615" s="141" customFormat="1" x14ac:dyDescent="0.25"/>
    <row r="616" s="141" customFormat="1" x14ac:dyDescent="0.25"/>
    <row r="617" s="141" customFormat="1" x14ac:dyDescent="0.25"/>
    <row r="618" s="141" customFormat="1" x14ac:dyDescent="0.25"/>
    <row r="619" s="141" customFormat="1" x14ac:dyDescent="0.25"/>
    <row r="620" s="141" customFormat="1" x14ac:dyDescent="0.25"/>
    <row r="621" s="141" customFormat="1" x14ac:dyDescent="0.25"/>
    <row r="622" s="141" customFormat="1" x14ac:dyDescent="0.25"/>
    <row r="623" s="141" customFormat="1" x14ac:dyDescent="0.25"/>
    <row r="624" s="141" customFormat="1" x14ac:dyDescent="0.25"/>
    <row r="625" s="141" customFormat="1" x14ac:dyDescent="0.25"/>
    <row r="626" s="141" customFormat="1" x14ac:dyDescent="0.25"/>
    <row r="627" s="141" customFormat="1" x14ac:dyDescent="0.25"/>
    <row r="628" s="141" customFormat="1" x14ac:dyDescent="0.25"/>
    <row r="629" s="141" customFormat="1" x14ac:dyDescent="0.25"/>
    <row r="630" s="141" customFormat="1" x14ac:dyDescent="0.25"/>
    <row r="631" s="141" customFormat="1" x14ac:dyDescent="0.25"/>
    <row r="632" s="141" customFormat="1" x14ac:dyDescent="0.25"/>
    <row r="633" s="141" customFormat="1" x14ac:dyDescent="0.25"/>
    <row r="634" s="141" customFormat="1" x14ac:dyDescent="0.25"/>
    <row r="635" s="141" customFormat="1" x14ac:dyDescent="0.25"/>
    <row r="636" s="141" customFormat="1" x14ac:dyDescent="0.25"/>
    <row r="637" s="141" customFormat="1" x14ac:dyDescent="0.25"/>
    <row r="638" s="141" customFormat="1" x14ac:dyDescent="0.25"/>
    <row r="639" s="141" customFormat="1" x14ac:dyDescent="0.25"/>
    <row r="640" s="141" customFormat="1" x14ac:dyDescent="0.25"/>
    <row r="641" s="141" customFormat="1" x14ac:dyDescent="0.25"/>
    <row r="642" s="141" customFormat="1" x14ac:dyDescent="0.25"/>
    <row r="643" s="141" customFormat="1" x14ac:dyDescent="0.25"/>
    <row r="644" s="141" customFormat="1" x14ac:dyDescent="0.25"/>
    <row r="645" s="141" customFormat="1" x14ac:dyDescent="0.25"/>
    <row r="646" s="141" customFormat="1" x14ac:dyDescent="0.25"/>
    <row r="647" s="141" customFormat="1" x14ac:dyDescent="0.25"/>
    <row r="648" s="141" customFormat="1" x14ac:dyDescent="0.25"/>
    <row r="649" s="141" customFormat="1" x14ac:dyDescent="0.25"/>
    <row r="650" s="141" customFormat="1" x14ac:dyDescent="0.25"/>
    <row r="651" s="141" customFormat="1" x14ac:dyDescent="0.25"/>
    <row r="652" s="141" customFormat="1" x14ac:dyDescent="0.25"/>
    <row r="653" s="141" customFormat="1" x14ac:dyDescent="0.25"/>
    <row r="654" s="141" customFormat="1" x14ac:dyDescent="0.25"/>
    <row r="655" s="141" customFormat="1" x14ac:dyDescent="0.25"/>
    <row r="656" s="141" customFormat="1" x14ac:dyDescent="0.25"/>
    <row r="657" s="141" customFormat="1" x14ac:dyDescent="0.25"/>
    <row r="658" s="141" customFormat="1" x14ac:dyDescent="0.25"/>
    <row r="659" s="141" customFormat="1" x14ac:dyDescent="0.25"/>
    <row r="660" s="141" customFormat="1" x14ac:dyDescent="0.25"/>
    <row r="661" s="141" customFormat="1" x14ac:dyDescent="0.25"/>
    <row r="662" s="141" customFormat="1" x14ac:dyDescent="0.25"/>
    <row r="663" s="141" customFormat="1" x14ac:dyDescent="0.25"/>
    <row r="664" s="141" customFormat="1" x14ac:dyDescent="0.25"/>
    <row r="665" s="141" customFormat="1" x14ac:dyDescent="0.25"/>
    <row r="666" s="141" customFormat="1" x14ac:dyDescent="0.25"/>
    <row r="667" s="141" customFormat="1" x14ac:dyDescent="0.25"/>
    <row r="668" s="141" customFormat="1" x14ac:dyDescent="0.25"/>
    <row r="669" s="141" customFormat="1" x14ac:dyDescent="0.25"/>
    <row r="670" s="141" customFormat="1" x14ac:dyDescent="0.25"/>
    <row r="671" s="141" customFormat="1" x14ac:dyDescent="0.25"/>
    <row r="672" s="141" customFormat="1" x14ac:dyDescent="0.25"/>
    <row r="673" s="141" customFormat="1" x14ac:dyDescent="0.25"/>
    <row r="674" s="141" customFormat="1" x14ac:dyDescent="0.25"/>
    <row r="675" s="141" customFormat="1" x14ac:dyDescent="0.25"/>
    <row r="676" s="141" customFormat="1" x14ac:dyDescent="0.25"/>
    <row r="677" s="141" customFormat="1" x14ac:dyDescent="0.25"/>
    <row r="678" s="141" customFormat="1" x14ac:dyDescent="0.25"/>
    <row r="679" s="141" customFormat="1" x14ac:dyDescent="0.25"/>
    <row r="680" s="141" customFormat="1" x14ac:dyDescent="0.25"/>
    <row r="681" s="141" customFormat="1" x14ac:dyDescent="0.25"/>
    <row r="682" s="141" customFormat="1" x14ac:dyDescent="0.25"/>
    <row r="683" s="141" customFormat="1" x14ac:dyDescent="0.25"/>
    <row r="684" s="141" customFormat="1" x14ac:dyDescent="0.25"/>
    <row r="685" s="141" customFormat="1" x14ac:dyDescent="0.25"/>
    <row r="686" s="141" customFormat="1" x14ac:dyDescent="0.25"/>
    <row r="687" s="141" customFormat="1" x14ac:dyDescent="0.25"/>
    <row r="688" s="141" customFormat="1" x14ac:dyDescent="0.25"/>
    <row r="689" s="141" customFormat="1" x14ac:dyDescent="0.25"/>
    <row r="690" s="141" customFormat="1" x14ac:dyDescent="0.25"/>
    <row r="691" s="141" customFormat="1" x14ac:dyDescent="0.25"/>
    <row r="692" s="141" customFormat="1" x14ac:dyDescent="0.25"/>
    <row r="693" s="141" customFormat="1" x14ac:dyDescent="0.25"/>
    <row r="694" s="141" customFormat="1" x14ac:dyDescent="0.25"/>
    <row r="695" s="141" customFormat="1" x14ac:dyDescent="0.25"/>
    <row r="696" s="141" customFormat="1" x14ac:dyDescent="0.25"/>
    <row r="697" s="141" customFormat="1" x14ac:dyDescent="0.25"/>
    <row r="698" s="141" customFormat="1" x14ac:dyDescent="0.25"/>
    <row r="699" s="141" customFormat="1" x14ac:dyDescent="0.25"/>
    <row r="700" s="141" customFormat="1" x14ac:dyDescent="0.25"/>
    <row r="701" s="141" customFormat="1" x14ac:dyDescent="0.25"/>
    <row r="702" s="141" customFormat="1" x14ac:dyDescent="0.25"/>
    <row r="703" s="141" customFormat="1" x14ac:dyDescent="0.25"/>
    <row r="704" s="141" customFormat="1" x14ac:dyDescent="0.25"/>
    <row r="705" s="141" customFormat="1" x14ac:dyDescent="0.25"/>
    <row r="706" s="141" customFormat="1" x14ac:dyDescent="0.25"/>
    <row r="707" s="141" customFormat="1" x14ac:dyDescent="0.25"/>
    <row r="708" s="141" customFormat="1" x14ac:dyDescent="0.25"/>
    <row r="709" s="141" customFormat="1" x14ac:dyDescent="0.25"/>
    <row r="710" s="141" customFormat="1" x14ac:dyDescent="0.25"/>
    <row r="711" s="141" customFormat="1" x14ac:dyDescent="0.25"/>
    <row r="712" s="141" customFormat="1" x14ac:dyDescent="0.25"/>
    <row r="713" s="141" customFormat="1" x14ac:dyDescent="0.25"/>
    <row r="714" s="141" customFormat="1" x14ac:dyDescent="0.25"/>
    <row r="715" s="141" customFormat="1" x14ac:dyDescent="0.25"/>
    <row r="716" s="141" customFormat="1" x14ac:dyDescent="0.25"/>
    <row r="717" s="141" customFormat="1" x14ac:dyDescent="0.25"/>
    <row r="718" s="141" customFormat="1" x14ac:dyDescent="0.25"/>
    <row r="719" s="141" customFormat="1" x14ac:dyDescent="0.25"/>
    <row r="720" s="141" customFormat="1" x14ac:dyDescent="0.25"/>
    <row r="721" s="141" customFormat="1" x14ac:dyDescent="0.25"/>
    <row r="722" s="141" customFormat="1" x14ac:dyDescent="0.25"/>
    <row r="723" s="141" customFormat="1" x14ac:dyDescent="0.25"/>
    <row r="724" s="141" customFormat="1" x14ac:dyDescent="0.25"/>
    <row r="725" s="141" customFormat="1" x14ac:dyDescent="0.25"/>
    <row r="726" s="141" customFormat="1" x14ac:dyDescent="0.25"/>
    <row r="727" s="141" customFormat="1" x14ac:dyDescent="0.25"/>
    <row r="728" s="141" customFormat="1" x14ac:dyDescent="0.25"/>
    <row r="729" s="141" customFormat="1" x14ac:dyDescent="0.25"/>
    <row r="730" s="141" customFormat="1" x14ac:dyDescent="0.25"/>
    <row r="731" s="141" customFormat="1" x14ac:dyDescent="0.25"/>
    <row r="732" s="141" customFormat="1" x14ac:dyDescent="0.25"/>
    <row r="733" s="141" customFormat="1" x14ac:dyDescent="0.25"/>
    <row r="734" s="141" customFormat="1" x14ac:dyDescent="0.25"/>
    <row r="735" s="141" customFormat="1" x14ac:dyDescent="0.25"/>
  </sheetData>
  <mergeCells count="1">
    <mergeCell ref="B2:D2"/>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249977111117893"/>
  </sheetPr>
  <dimension ref="A1:IX260"/>
  <sheetViews>
    <sheetView zoomScale="67" zoomScaleNormal="67" workbookViewId="0">
      <selection activeCell="D62" sqref="D62"/>
    </sheetView>
  </sheetViews>
  <sheetFormatPr baseColWidth="10" defaultRowHeight="15" x14ac:dyDescent="0.25"/>
  <cols>
    <col min="2" max="2" width="40.42578125" customWidth="1"/>
    <col min="3" max="3" width="74.85546875" hidden="1" customWidth="1"/>
    <col min="4" max="4" width="147.85546875" customWidth="1"/>
    <col min="5" max="5" width="26.140625" style="153" customWidth="1"/>
    <col min="11" max="258" width="11.42578125" style="7"/>
  </cols>
  <sheetData>
    <row r="1" spans="1:10" s="7" customFormat="1" x14ac:dyDescent="0.25">
      <c r="E1" s="158"/>
    </row>
    <row r="2" spans="1:10" ht="33.75" x14ac:dyDescent="0.25">
      <c r="A2" s="7"/>
      <c r="B2" s="449" t="s">
        <v>119</v>
      </c>
      <c r="C2" s="449"/>
      <c r="D2" s="449"/>
      <c r="E2" s="449"/>
      <c r="F2" s="7"/>
      <c r="G2" s="7"/>
      <c r="H2" s="7"/>
      <c r="I2" s="7"/>
      <c r="J2" s="7"/>
    </row>
    <row r="3" spans="1:10" x14ac:dyDescent="0.25">
      <c r="A3" s="7"/>
      <c r="B3" s="130"/>
      <c r="C3" s="130"/>
      <c r="D3" s="130"/>
      <c r="E3" s="158"/>
      <c r="F3" s="7"/>
      <c r="G3" s="7"/>
      <c r="H3" s="7"/>
      <c r="I3" s="7"/>
      <c r="J3" s="7"/>
    </row>
    <row r="4" spans="1:10" ht="60" x14ac:dyDescent="0.25">
      <c r="A4" s="7"/>
      <c r="B4" s="25"/>
      <c r="C4" s="131" t="s">
        <v>120</v>
      </c>
      <c r="D4" s="131" t="s">
        <v>121</v>
      </c>
      <c r="E4" s="158"/>
      <c r="F4" s="7"/>
      <c r="G4" s="7"/>
      <c r="H4" s="7"/>
      <c r="I4" s="7"/>
      <c r="J4" s="7"/>
    </row>
    <row r="5" spans="1:10" ht="76.5" customHeight="1" x14ac:dyDescent="0.25">
      <c r="A5" s="26" t="s">
        <v>122</v>
      </c>
      <c r="B5" s="132" t="s">
        <v>301</v>
      </c>
      <c r="C5" s="133" t="s">
        <v>123</v>
      </c>
      <c r="D5" s="134" t="s">
        <v>47</v>
      </c>
      <c r="E5" s="159">
        <v>0.2</v>
      </c>
      <c r="F5" s="7"/>
      <c r="G5" s="7"/>
      <c r="H5" s="7"/>
      <c r="I5" s="7"/>
      <c r="J5" s="7"/>
    </row>
    <row r="6" spans="1:10" ht="99" x14ac:dyDescent="0.25">
      <c r="A6" s="26" t="s">
        <v>124</v>
      </c>
      <c r="B6" s="135" t="s">
        <v>124</v>
      </c>
      <c r="C6" s="136" t="s">
        <v>125</v>
      </c>
      <c r="D6" s="137" t="s">
        <v>48</v>
      </c>
      <c r="E6" s="159">
        <v>0.4</v>
      </c>
      <c r="F6" s="7"/>
      <c r="G6" s="7"/>
      <c r="H6" s="7"/>
      <c r="I6" s="7"/>
      <c r="J6" s="7"/>
    </row>
    <row r="7" spans="1:10" ht="66" x14ac:dyDescent="0.25">
      <c r="A7" s="26" t="s">
        <v>127</v>
      </c>
      <c r="B7" s="138" t="s">
        <v>302</v>
      </c>
      <c r="C7" s="136" t="s">
        <v>128</v>
      </c>
      <c r="D7" s="137" t="s">
        <v>129</v>
      </c>
      <c r="E7" s="159">
        <v>0.6</v>
      </c>
      <c r="F7" s="7"/>
      <c r="G7" s="7"/>
      <c r="H7" s="7"/>
      <c r="I7" s="7"/>
      <c r="J7" s="7"/>
    </row>
    <row r="8" spans="1:10" ht="66" x14ac:dyDescent="0.25">
      <c r="A8" s="26" t="s">
        <v>130</v>
      </c>
      <c r="B8" s="139" t="s">
        <v>303</v>
      </c>
      <c r="C8" s="136" t="s">
        <v>131</v>
      </c>
      <c r="D8" s="137" t="s">
        <v>346</v>
      </c>
      <c r="E8" s="159">
        <v>0.8</v>
      </c>
      <c r="F8" s="7"/>
      <c r="G8" s="7"/>
      <c r="H8" s="7"/>
      <c r="I8" s="7"/>
      <c r="J8" s="7"/>
    </row>
    <row r="9" spans="1:10" ht="66" x14ac:dyDescent="0.25">
      <c r="A9" s="26" t="s">
        <v>132</v>
      </c>
      <c r="B9" s="140" t="s">
        <v>304</v>
      </c>
      <c r="C9" s="136" t="s">
        <v>133</v>
      </c>
      <c r="D9" s="137" t="s">
        <v>50</v>
      </c>
      <c r="E9" s="159">
        <v>1</v>
      </c>
      <c r="F9" s="7"/>
      <c r="G9" s="7"/>
      <c r="H9" s="7"/>
      <c r="I9" s="7"/>
      <c r="J9" s="7"/>
    </row>
    <row r="10" spans="1:10" ht="20.25" x14ac:dyDescent="0.25">
      <c r="A10" s="26"/>
      <c r="B10" s="26"/>
      <c r="C10" s="27"/>
      <c r="D10" s="27"/>
      <c r="E10" s="158"/>
      <c r="F10" s="7"/>
      <c r="G10" s="7"/>
      <c r="H10" s="7"/>
      <c r="I10" s="7"/>
      <c r="J10" s="7"/>
    </row>
    <row r="11" spans="1:10" ht="60" x14ac:dyDescent="0.25">
      <c r="A11" s="26"/>
      <c r="B11" s="25"/>
      <c r="C11" s="131" t="s">
        <v>120</v>
      </c>
      <c r="D11" s="131" t="s">
        <v>319</v>
      </c>
      <c r="E11" s="158"/>
      <c r="F11" s="7"/>
      <c r="G11" s="7"/>
      <c r="H11" s="7"/>
      <c r="I11" s="7"/>
      <c r="J11" s="7"/>
    </row>
    <row r="12" spans="1:10" ht="79.5" customHeight="1" x14ac:dyDescent="0.25">
      <c r="A12" s="26"/>
      <c r="B12" s="132" t="s">
        <v>301</v>
      </c>
      <c r="C12" s="133" t="s">
        <v>123</v>
      </c>
      <c r="D12" s="165" t="s">
        <v>325</v>
      </c>
      <c r="E12" s="159">
        <v>0.2</v>
      </c>
      <c r="F12" s="7"/>
      <c r="G12" s="7"/>
      <c r="H12" s="7"/>
      <c r="I12" s="7"/>
      <c r="J12" s="7"/>
    </row>
    <row r="13" spans="1:10" ht="33" x14ac:dyDescent="0.25">
      <c r="A13" s="26"/>
      <c r="B13" s="135" t="s">
        <v>124</v>
      </c>
      <c r="C13" s="136" t="s">
        <v>125</v>
      </c>
      <c r="D13" s="165" t="s">
        <v>326</v>
      </c>
      <c r="E13" s="159">
        <v>0.4</v>
      </c>
      <c r="F13" s="7"/>
      <c r="G13" s="7"/>
      <c r="H13" s="7"/>
      <c r="I13" s="7"/>
      <c r="J13" s="7"/>
    </row>
    <row r="14" spans="1:10" ht="33" x14ac:dyDescent="0.25">
      <c r="A14" s="26"/>
      <c r="B14" s="138" t="s">
        <v>302</v>
      </c>
      <c r="C14" s="136" t="s">
        <v>128</v>
      </c>
      <c r="D14" s="165" t="s">
        <v>327</v>
      </c>
      <c r="E14" s="159">
        <v>0.6</v>
      </c>
      <c r="F14" s="7"/>
      <c r="G14" s="7"/>
      <c r="H14" s="7"/>
      <c r="I14" s="7"/>
      <c r="J14" s="7"/>
    </row>
    <row r="15" spans="1:10" ht="33" x14ac:dyDescent="0.25">
      <c r="A15" s="26"/>
      <c r="B15" s="139" t="s">
        <v>303</v>
      </c>
      <c r="C15" s="136" t="s">
        <v>131</v>
      </c>
      <c r="D15" s="165" t="s">
        <v>328</v>
      </c>
      <c r="E15" s="159">
        <v>0.8</v>
      </c>
      <c r="F15" s="7"/>
      <c r="G15" s="7"/>
      <c r="H15" s="7"/>
      <c r="I15" s="7"/>
      <c r="J15" s="7"/>
    </row>
    <row r="16" spans="1:10" ht="46.5" customHeight="1" x14ac:dyDescent="0.25">
      <c r="A16" s="26"/>
      <c r="B16" s="140" t="s">
        <v>304</v>
      </c>
      <c r="C16" s="136" t="s">
        <v>133</v>
      </c>
      <c r="D16" s="165" t="s">
        <v>329</v>
      </c>
      <c r="E16" s="159">
        <v>1</v>
      </c>
      <c r="F16" s="7"/>
      <c r="G16" s="7"/>
      <c r="H16" s="7"/>
      <c r="I16" s="7"/>
      <c r="J16" s="7"/>
    </row>
    <row r="17" spans="1:10" ht="20.25" x14ac:dyDescent="0.25">
      <c r="A17" s="26"/>
      <c r="B17" s="26"/>
      <c r="C17" s="27"/>
      <c r="D17" s="27"/>
      <c r="E17" s="158"/>
      <c r="F17" s="7"/>
      <c r="G17" s="7"/>
      <c r="H17" s="7"/>
      <c r="I17" s="7"/>
      <c r="J17" s="7"/>
    </row>
    <row r="18" spans="1:10" ht="16.5" x14ac:dyDescent="0.25">
      <c r="A18" s="26"/>
      <c r="B18" s="28"/>
      <c r="C18" s="28"/>
      <c r="D18" s="28"/>
      <c r="E18" s="158"/>
      <c r="F18" s="7"/>
      <c r="G18" s="7"/>
      <c r="H18" s="7"/>
      <c r="I18" s="7"/>
      <c r="J18" s="7"/>
    </row>
    <row r="19" spans="1:10" ht="60" x14ac:dyDescent="0.25">
      <c r="A19" s="26"/>
      <c r="B19" s="25"/>
      <c r="C19" s="131" t="s">
        <v>120</v>
      </c>
      <c r="D19" s="131" t="s">
        <v>342</v>
      </c>
      <c r="E19" s="158"/>
      <c r="F19" s="7"/>
      <c r="G19" s="7"/>
      <c r="H19" s="7"/>
      <c r="I19" s="7"/>
      <c r="J19" s="7"/>
    </row>
    <row r="20" spans="1:10" ht="57.75" customHeight="1" x14ac:dyDescent="0.25">
      <c r="A20" s="26"/>
      <c r="B20" s="132" t="s">
        <v>301</v>
      </c>
      <c r="C20" s="133" t="s">
        <v>123</v>
      </c>
      <c r="D20" s="165" t="s">
        <v>320</v>
      </c>
      <c r="E20" s="159">
        <v>0.2</v>
      </c>
      <c r="F20" s="7"/>
      <c r="G20" s="7"/>
      <c r="H20" s="7"/>
      <c r="I20" s="7"/>
      <c r="J20" s="7"/>
    </row>
    <row r="21" spans="1:10" ht="54" customHeight="1" x14ac:dyDescent="0.25">
      <c r="A21" s="26"/>
      <c r="B21" s="135" t="s">
        <v>124</v>
      </c>
      <c r="C21" s="136" t="s">
        <v>125</v>
      </c>
      <c r="D21" s="165" t="s">
        <v>321</v>
      </c>
      <c r="E21" s="159">
        <v>0.4</v>
      </c>
      <c r="F21" s="7"/>
      <c r="G21" s="7"/>
      <c r="H21" s="7"/>
      <c r="I21" s="7"/>
      <c r="J21" s="7"/>
    </row>
    <row r="22" spans="1:10" ht="64.5" customHeight="1" x14ac:dyDescent="0.25">
      <c r="A22" s="26"/>
      <c r="B22" s="138" t="s">
        <v>302</v>
      </c>
      <c r="C22" s="136" t="s">
        <v>128</v>
      </c>
      <c r="D22" s="165" t="s">
        <v>322</v>
      </c>
      <c r="E22" s="159">
        <v>0.6</v>
      </c>
      <c r="F22" s="7"/>
      <c r="G22" s="7"/>
      <c r="H22" s="7"/>
      <c r="I22" s="7"/>
      <c r="J22" s="7"/>
    </row>
    <row r="23" spans="1:10" ht="51.75" customHeight="1" x14ac:dyDescent="0.25">
      <c r="A23" s="26"/>
      <c r="B23" s="139" t="s">
        <v>303</v>
      </c>
      <c r="C23" s="136" t="s">
        <v>131</v>
      </c>
      <c r="D23" s="165" t="s">
        <v>323</v>
      </c>
      <c r="E23" s="159">
        <v>0.8</v>
      </c>
      <c r="F23" s="7"/>
      <c r="G23" s="7"/>
      <c r="H23" s="7"/>
      <c r="I23" s="7"/>
      <c r="J23" s="7"/>
    </row>
    <row r="24" spans="1:10" ht="51.75" customHeight="1" x14ac:dyDescent="0.25">
      <c r="A24" s="26"/>
      <c r="B24" s="140" t="s">
        <v>304</v>
      </c>
      <c r="C24" s="136" t="s">
        <v>133</v>
      </c>
      <c r="D24" s="165" t="s">
        <v>324</v>
      </c>
      <c r="E24" s="159">
        <v>1</v>
      </c>
      <c r="F24" s="7"/>
      <c r="G24" s="7"/>
      <c r="H24" s="7"/>
      <c r="I24" s="7"/>
      <c r="J24" s="7"/>
    </row>
    <row r="25" spans="1:10" ht="16.5" x14ac:dyDescent="0.25">
      <c r="A25" s="26"/>
      <c r="B25" s="28"/>
      <c r="C25" s="28"/>
      <c r="D25" s="28"/>
      <c r="E25" s="158"/>
      <c r="F25" s="7"/>
      <c r="G25" s="7"/>
      <c r="H25" s="7"/>
      <c r="I25" s="7"/>
      <c r="J25" s="7"/>
    </row>
    <row r="26" spans="1:10" ht="16.5" x14ac:dyDescent="0.25">
      <c r="A26" s="26"/>
      <c r="B26" s="28"/>
      <c r="C26" s="28"/>
      <c r="D26" s="28"/>
      <c r="E26" s="158"/>
      <c r="F26" s="7"/>
      <c r="G26" s="7"/>
      <c r="H26" s="7"/>
      <c r="I26" s="7"/>
      <c r="J26" s="7"/>
    </row>
    <row r="27" spans="1:10" ht="16.5" x14ac:dyDescent="0.25">
      <c r="A27" s="26"/>
      <c r="B27" s="28"/>
      <c r="C27" s="28"/>
      <c r="D27" s="28"/>
      <c r="E27" s="158"/>
      <c r="F27" s="7"/>
      <c r="G27" s="7"/>
      <c r="H27" s="7"/>
      <c r="I27" s="7"/>
      <c r="J27" s="7"/>
    </row>
    <row r="28" spans="1:10" ht="16.5" x14ac:dyDescent="0.25">
      <c r="A28" s="26"/>
      <c r="B28" s="28"/>
      <c r="C28" s="28"/>
      <c r="D28" s="28"/>
      <c r="E28" s="158"/>
      <c r="F28" s="7"/>
      <c r="G28" s="7"/>
      <c r="H28" s="7"/>
      <c r="I28" s="7"/>
      <c r="J28" s="7"/>
    </row>
    <row r="29" spans="1:10" ht="60" x14ac:dyDescent="0.25">
      <c r="A29" s="26"/>
      <c r="B29" s="25"/>
      <c r="C29" s="131" t="s">
        <v>120</v>
      </c>
      <c r="D29" s="131" t="s">
        <v>330</v>
      </c>
      <c r="E29" s="158"/>
      <c r="F29" s="7"/>
      <c r="G29" s="7"/>
      <c r="H29" s="7"/>
      <c r="I29" s="7"/>
      <c r="J29" s="7"/>
    </row>
    <row r="30" spans="1:10" ht="75.75" customHeight="1" x14ac:dyDescent="0.25">
      <c r="A30" s="26"/>
      <c r="B30" s="132" t="s">
        <v>301</v>
      </c>
      <c r="C30" s="133" t="s">
        <v>123</v>
      </c>
      <c r="D30" s="165" t="s">
        <v>349</v>
      </c>
      <c r="E30" s="159">
        <v>0.2</v>
      </c>
      <c r="F30" s="7"/>
      <c r="G30" s="7"/>
      <c r="H30" s="7"/>
      <c r="I30" s="7"/>
      <c r="J30" s="7"/>
    </row>
    <row r="31" spans="1:10" ht="65.25" customHeight="1" x14ac:dyDescent="0.25">
      <c r="A31" s="26"/>
      <c r="B31" s="135" t="s">
        <v>124</v>
      </c>
      <c r="C31" s="136" t="s">
        <v>125</v>
      </c>
      <c r="D31" s="165" t="s">
        <v>350</v>
      </c>
      <c r="E31" s="159">
        <v>0.4</v>
      </c>
      <c r="F31" s="7"/>
      <c r="G31" s="7"/>
      <c r="H31" s="7"/>
      <c r="I31" s="7"/>
      <c r="J31" s="7"/>
    </row>
    <row r="32" spans="1:10" ht="57" customHeight="1" x14ac:dyDescent="0.25">
      <c r="A32" s="26"/>
      <c r="B32" s="138" t="s">
        <v>302</v>
      </c>
      <c r="C32" s="136" t="s">
        <v>128</v>
      </c>
      <c r="D32" s="165" t="s">
        <v>331</v>
      </c>
      <c r="E32" s="159">
        <v>0.6</v>
      </c>
      <c r="F32" s="7"/>
      <c r="G32" s="7"/>
      <c r="H32" s="7"/>
      <c r="I32" s="7"/>
      <c r="J32" s="7"/>
    </row>
    <row r="33" spans="1:10" ht="66.75" customHeight="1" x14ac:dyDescent="0.25">
      <c r="A33" s="26"/>
      <c r="B33" s="139" t="s">
        <v>303</v>
      </c>
      <c r="C33" s="136" t="s">
        <v>131</v>
      </c>
      <c r="D33" s="165" t="s">
        <v>351</v>
      </c>
      <c r="E33" s="159">
        <v>0.8</v>
      </c>
      <c r="F33" s="7"/>
      <c r="G33" s="7"/>
      <c r="H33" s="7"/>
      <c r="I33" s="7"/>
      <c r="J33" s="7"/>
    </row>
    <row r="34" spans="1:10" ht="79.5" customHeight="1" x14ac:dyDescent="0.25">
      <c r="A34" s="26"/>
      <c r="B34" s="140" t="s">
        <v>304</v>
      </c>
      <c r="C34" s="136" t="s">
        <v>133</v>
      </c>
      <c r="D34" s="165" t="s">
        <v>352</v>
      </c>
      <c r="E34" s="159">
        <v>1</v>
      </c>
      <c r="F34" s="7"/>
      <c r="G34" s="7"/>
      <c r="H34" s="7"/>
      <c r="I34" s="7"/>
      <c r="J34" s="7"/>
    </row>
    <row r="35" spans="1:10" x14ac:dyDescent="0.25">
      <c r="A35" s="26"/>
      <c r="B35" s="26"/>
      <c r="C35" s="26" t="s">
        <v>134</v>
      </c>
      <c r="D35" s="26" t="s">
        <v>135</v>
      </c>
      <c r="E35" s="158"/>
      <c r="F35" s="7"/>
      <c r="G35" s="7"/>
      <c r="H35" s="7"/>
      <c r="I35" s="7"/>
      <c r="J35" s="7"/>
    </row>
    <row r="36" spans="1:10" x14ac:dyDescent="0.25">
      <c r="A36" s="26"/>
      <c r="B36" s="26"/>
      <c r="C36" s="26"/>
      <c r="D36" s="26"/>
      <c r="E36" s="158"/>
      <c r="F36" s="7"/>
      <c r="G36" s="7"/>
      <c r="H36" s="7"/>
      <c r="I36" s="7"/>
      <c r="J36" s="7"/>
    </row>
    <row r="37" spans="1:10" x14ac:dyDescent="0.25">
      <c r="A37" s="26"/>
      <c r="B37" s="26"/>
      <c r="C37" s="26"/>
      <c r="D37" s="26"/>
      <c r="E37" s="158"/>
      <c r="F37" s="7"/>
      <c r="G37" s="7"/>
      <c r="H37" s="7"/>
      <c r="I37" s="7"/>
      <c r="J37" s="7"/>
    </row>
    <row r="38" spans="1:10" ht="60" x14ac:dyDescent="0.25">
      <c r="A38" s="26"/>
      <c r="B38" s="25"/>
      <c r="C38" s="131" t="s">
        <v>120</v>
      </c>
      <c r="D38" s="131" t="s">
        <v>385</v>
      </c>
      <c r="E38" s="158"/>
      <c r="F38" s="7"/>
      <c r="G38" s="7"/>
      <c r="H38" s="7"/>
      <c r="I38" s="7"/>
      <c r="J38" s="7"/>
    </row>
    <row r="39" spans="1:10" ht="99" x14ac:dyDescent="0.25">
      <c r="A39" s="26"/>
      <c r="B39" s="132" t="s">
        <v>301</v>
      </c>
      <c r="C39" s="133" t="s">
        <v>123</v>
      </c>
      <c r="D39" s="166" t="s">
        <v>381</v>
      </c>
      <c r="E39" s="159">
        <v>0.2</v>
      </c>
      <c r="F39" s="7"/>
      <c r="G39" s="7"/>
      <c r="H39" s="7"/>
      <c r="I39" s="7"/>
      <c r="J39" s="7"/>
    </row>
    <row r="40" spans="1:10" ht="99" x14ac:dyDescent="0.25">
      <c r="A40" s="26"/>
      <c r="B40" s="135" t="s">
        <v>124</v>
      </c>
      <c r="C40" s="136" t="s">
        <v>125</v>
      </c>
      <c r="D40" s="166" t="s">
        <v>382</v>
      </c>
      <c r="E40" s="159">
        <v>0.4</v>
      </c>
      <c r="F40" s="7"/>
      <c r="G40" s="7"/>
      <c r="H40" s="7"/>
      <c r="I40" s="7"/>
      <c r="J40" s="7"/>
    </row>
    <row r="41" spans="1:10" ht="99" x14ac:dyDescent="0.25">
      <c r="A41" s="26"/>
      <c r="B41" s="138" t="s">
        <v>302</v>
      </c>
      <c r="C41" s="136" t="s">
        <v>128</v>
      </c>
      <c r="D41" s="166" t="s">
        <v>383</v>
      </c>
      <c r="E41" s="159">
        <v>0.6</v>
      </c>
      <c r="F41" s="7"/>
      <c r="G41" s="7"/>
      <c r="H41" s="7"/>
      <c r="I41" s="7"/>
      <c r="J41" s="7"/>
    </row>
    <row r="42" spans="1:10" ht="99" x14ac:dyDescent="0.25">
      <c r="A42" s="26"/>
      <c r="B42" s="139" t="s">
        <v>303</v>
      </c>
      <c r="C42" s="136" t="s">
        <v>131</v>
      </c>
      <c r="D42" s="166" t="s">
        <v>384</v>
      </c>
      <c r="E42" s="159">
        <v>0.8</v>
      </c>
      <c r="F42" s="7"/>
      <c r="G42" s="7"/>
      <c r="H42" s="7"/>
      <c r="I42" s="7"/>
      <c r="J42" s="7"/>
    </row>
    <row r="43" spans="1:10" ht="99" x14ac:dyDescent="0.25">
      <c r="A43" s="26"/>
      <c r="B43" s="140" t="s">
        <v>304</v>
      </c>
      <c r="C43" s="136" t="s">
        <v>133</v>
      </c>
      <c r="D43" s="166" t="s">
        <v>386</v>
      </c>
      <c r="E43" s="159">
        <v>1</v>
      </c>
      <c r="F43" s="7"/>
      <c r="G43" s="7"/>
      <c r="H43" s="7"/>
      <c r="I43" s="7"/>
      <c r="J43" s="7"/>
    </row>
    <row r="44" spans="1:10" x14ac:dyDescent="0.25">
      <c r="A44" s="26"/>
      <c r="B44" s="26"/>
      <c r="C44" s="26"/>
      <c r="D44" s="26"/>
      <c r="E44" s="158"/>
      <c r="F44" s="7"/>
      <c r="G44" s="7"/>
      <c r="H44" s="7"/>
      <c r="I44" s="7"/>
      <c r="J44" s="7"/>
    </row>
    <row r="45" spans="1:10" ht="56.25" customHeight="1" x14ac:dyDescent="0.25">
      <c r="A45" s="26"/>
      <c r="B45" s="26"/>
      <c r="C45" s="26"/>
      <c r="D45" s="131" t="s">
        <v>316</v>
      </c>
      <c r="E45" s="158"/>
      <c r="F45" s="7"/>
      <c r="G45" s="7"/>
      <c r="H45" s="7"/>
      <c r="I45" s="7"/>
      <c r="J45" s="7"/>
    </row>
    <row r="46" spans="1:10" ht="94.5" customHeight="1" x14ac:dyDescent="0.25">
      <c r="A46" s="26"/>
      <c r="B46" s="139" t="s">
        <v>303</v>
      </c>
      <c r="C46" s="26"/>
      <c r="D46" s="137" t="s">
        <v>468</v>
      </c>
      <c r="E46" s="159">
        <v>0.8</v>
      </c>
      <c r="F46" s="7"/>
      <c r="G46" s="7"/>
      <c r="H46" s="7"/>
      <c r="I46" s="7"/>
      <c r="J46" s="7"/>
    </row>
    <row r="47" spans="1:10" ht="105.75" customHeight="1" x14ac:dyDescent="0.25">
      <c r="A47" s="26"/>
      <c r="B47" s="140" t="s">
        <v>304</v>
      </c>
      <c r="C47" s="27"/>
      <c r="D47" s="137" t="s">
        <v>469</v>
      </c>
      <c r="E47" s="159">
        <v>1</v>
      </c>
      <c r="F47" s="7"/>
      <c r="G47" s="7"/>
      <c r="H47" s="7"/>
      <c r="I47" s="7"/>
      <c r="J47" s="7"/>
    </row>
    <row r="48" spans="1:10" x14ac:dyDescent="0.25">
      <c r="A48" s="26"/>
      <c r="B48" s="23"/>
      <c r="C48" s="23"/>
      <c r="D48" s="23"/>
      <c r="E48" s="158"/>
      <c r="F48" s="7"/>
      <c r="G48" s="7"/>
      <c r="H48" s="7"/>
      <c r="I48" s="7"/>
      <c r="J48" s="7"/>
    </row>
    <row r="49" spans="1:10" x14ac:dyDescent="0.25">
      <c r="A49" s="26"/>
      <c r="B49" s="23"/>
      <c r="C49" s="23"/>
      <c r="D49" s="23"/>
      <c r="E49" s="158"/>
      <c r="F49" s="7"/>
      <c r="G49" s="7"/>
      <c r="H49" s="7"/>
      <c r="I49" s="7"/>
      <c r="J49" s="7"/>
    </row>
    <row r="50" spans="1:10" ht="20.25" x14ac:dyDescent="0.25">
      <c r="A50" s="26"/>
      <c r="B50" s="26"/>
      <c r="C50" s="27"/>
      <c r="D50" s="27"/>
      <c r="E50" s="158"/>
      <c r="F50" s="7"/>
      <c r="G50" s="7"/>
      <c r="H50" s="7"/>
      <c r="I50" s="7"/>
      <c r="J50" s="7"/>
    </row>
    <row r="51" spans="1:10" ht="46.5" customHeight="1" x14ac:dyDescent="0.25">
      <c r="A51" s="26"/>
      <c r="B51" s="26"/>
      <c r="C51" s="26"/>
      <c r="D51" s="131" t="s">
        <v>470</v>
      </c>
      <c r="E51" s="158"/>
      <c r="F51" s="7"/>
      <c r="G51" s="7"/>
      <c r="H51" s="7"/>
      <c r="I51" s="7"/>
      <c r="J51" s="7"/>
    </row>
    <row r="52" spans="1:10" ht="90" customHeight="1" x14ac:dyDescent="0.25">
      <c r="A52" s="26"/>
      <c r="B52" s="139" t="s">
        <v>303</v>
      </c>
      <c r="C52" s="26"/>
      <c r="D52" s="137" t="s">
        <v>347</v>
      </c>
      <c r="E52" s="159">
        <v>0.8</v>
      </c>
      <c r="F52" s="7"/>
      <c r="G52" s="7"/>
      <c r="H52" s="7"/>
      <c r="I52" s="7"/>
      <c r="J52" s="7"/>
    </row>
    <row r="53" spans="1:10" ht="66" x14ac:dyDescent="0.25">
      <c r="A53" s="26"/>
      <c r="B53" s="140" t="s">
        <v>304</v>
      </c>
      <c r="C53" s="27"/>
      <c r="D53" s="137" t="s">
        <v>348</v>
      </c>
      <c r="E53" s="159">
        <v>1</v>
      </c>
      <c r="F53" s="7"/>
      <c r="G53" s="7"/>
      <c r="H53" s="7"/>
      <c r="I53" s="7"/>
      <c r="J53" s="7"/>
    </row>
    <row r="54" spans="1:10" ht="20.25" x14ac:dyDescent="0.25">
      <c r="A54" s="26"/>
      <c r="B54" s="26"/>
      <c r="C54" s="27"/>
      <c r="D54" s="27"/>
      <c r="E54" s="158"/>
      <c r="F54" s="7"/>
      <c r="G54" s="7"/>
      <c r="H54" s="7"/>
      <c r="I54" s="7"/>
      <c r="J54" s="7"/>
    </row>
    <row r="55" spans="1:10" ht="20.25" x14ac:dyDescent="0.25">
      <c r="A55" s="26"/>
      <c r="B55" s="26"/>
      <c r="C55" s="27"/>
      <c r="D55" s="27"/>
      <c r="E55" s="158"/>
      <c r="F55" s="7"/>
      <c r="G55" s="7"/>
      <c r="H55" s="7"/>
      <c r="I55" s="7"/>
      <c r="J55" s="7"/>
    </row>
    <row r="56" spans="1:10" ht="20.25" x14ac:dyDescent="0.25">
      <c r="A56" s="26"/>
      <c r="B56" s="26"/>
      <c r="C56" s="27"/>
      <c r="D56" s="27"/>
      <c r="E56" s="158"/>
      <c r="F56" s="7"/>
      <c r="G56" s="7"/>
      <c r="H56" s="7"/>
      <c r="I56" s="7"/>
      <c r="J56" s="7"/>
    </row>
    <row r="57" spans="1:10" ht="20.25" x14ac:dyDescent="0.25">
      <c r="A57" s="26"/>
      <c r="B57" s="26"/>
      <c r="C57" s="27"/>
      <c r="D57" s="27"/>
      <c r="E57" s="158"/>
      <c r="F57" s="7"/>
      <c r="G57" s="7"/>
      <c r="H57" s="7"/>
      <c r="I57" s="7"/>
      <c r="J57" s="7"/>
    </row>
    <row r="58" spans="1:10" ht="20.25" x14ac:dyDescent="0.25">
      <c r="A58" s="26"/>
      <c r="B58" s="26"/>
      <c r="C58" s="27"/>
      <c r="D58" s="27"/>
      <c r="E58" s="158"/>
      <c r="F58" s="7"/>
      <c r="G58" s="7"/>
      <c r="H58" s="7"/>
      <c r="I58" s="7"/>
      <c r="J58" s="7"/>
    </row>
    <row r="59" spans="1:10" ht="20.25" x14ac:dyDescent="0.25">
      <c r="A59" s="26"/>
      <c r="B59" s="26"/>
      <c r="C59" s="27"/>
      <c r="D59" s="27"/>
      <c r="E59" s="158"/>
      <c r="F59" s="7"/>
      <c r="G59" s="7"/>
      <c r="H59" s="7"/>
      <c r="I59" s="7"/>
      <c r="J59" s="7"/>
    </row>
    <row r="60" spans="1:10" ht="20.25" x14ac:dyDescent="0.25">
      <c r="A60" s="26"/>
      <c r="B60" s="26"/>
      <c r="C60" s="27"/>
      <c r="D60" s="27"/>
      <c r="E60" s="158"/>
      <c r="F60" s="7"/>
      <c r="G60" s="7"/>
      <c r="H60" s="7"/>
      <c r="I60" s="7"/>
      <c r="J60" s="7"/>
    </row>
    <row r="61" spans="1:10" ht="20.25" x14ac:dyDescent="0.25">
      <c r="A61" s="26"/>
      <c r="B61" s="26"/>
      <c r="C61" s="27"/>
      <c r="D61" s="27"/>
      <c r="E61" s="158"/>
      <c r="F61" s="7"/>
      <c r="G61" s="7"/>
      <c r="H61" s="7"/>
      <c r="I61" s="7"/>
      <c r="J61" s="7"/>
    </row>
    <row r="62" spans="1:10" ht="20.25" x14ac:dyDescent="0.25">
      <c r="A62" s="26"/>
      <c r="B62" s="26"/>
      <c r="C62" s="27"/>
      <c r="D62" s="27"/>
      <c r="E62" s="158"/>
      <c r="F62" s="7"/>
      <c r="G62" s="7"/>
      <c r="H62" s="7"/>
      <c r="I62" s="7"/>
      <c r="J62" s="7"/>
    </row>
    <row r="63" spans="1:10" ht="20.25" x14ac:dyDescent="0.25">
      <c r="A63" s="26"/>
      <c r="B63" s="26"/>
      <c r="C63" s="27"/>
      <c r="D63" s="27"/>
      <c r="E63" s="158"/>
      <c r="F63" s="7"/>
      <c r="G63" s="7"/>
      <c r="H63" s="7"/>
      <c r="I63" s="7"/>
      <c r="J63" s="7"/>
    </row>
    <row r="64" spans="1:10" ht="20.25" x14ac:dyDescent="0.25">
      <c r="A64" s="26"/>
      <c r="B64" s="26"/>
      <c r="C64" s="27"/>
      <c r="D64" s="27"/>
      <c r="E64" s="158"/>
      <c r="F64" s="7"/>
      <c r="G64" s="7"/>
      <c r="H64" s="7"/>
      <c r="I64" s="7"/>
      <c r="J64" s="7"/>
    </row>
    <row r="65" spans="1:10" ht="20.25" x14ac:dyDescent="0.25">
      <c r="A65" s="26"/>
      <c r="B65" s="26"/>
      <c r="C65" s="27"/>
      <c r="D65" s="27"/>
      <c r="E65" s="158"/>
      <c r="F65" s="7"/>
      <c r="G65" s="7"/>
      <c r="H65" s="7"/>
      <c r="I65" s="7"/>
      <c r="J65" s="7"/>
    </row>
    <row r="66" spans="1:10" ht="20.25" x14ac:dyDescent="0.25">
      <c r="A66" s="26"/>
      <c r="B66" s="26"/>
      <c r="C66" s="27"/>
      <c r="D66" s="27"/>
      <c r="E66" s="158"/>
      <c r="F66" s="7"/>
      <c r="G66" s="7"/>
      <c r="H66" s="7"/>
      <c r="I66" s="7"/>
      <c r="J66" s="7"/>
    </row>
    <row r="67" spans="1:10" ht="20.25" x14ac:dyDescent="0.25">
      <c r="A67" s="26"/>
      <c r="B67" s="26"/>
      <c r="C67" s="27"/>
      <c r="D67" s="27"/>
      <c r="E67" s="158"/>
      <c r="F67" s="7"/>
      <c r="G67" s="7"/>
      <c r="H67" s="7"/>
      <c r="I67" s="7"/>
      <c r="J67" s="7"/>
    </row>
    <row r="68" spans="1:10" ht="20.25" x14ac:dyDescent="0.25">
      <c r="A68" s="26"/>
      <c r="B68" s="26"/>
      <c r="C68" s="27"/>
      <c r="D68" s="27"/>
      <c r="E68" s="158"/>
      <c r="F68" s="7"/>
      <c r="G68" s="7"/>
      <c r="H68" s="7"/>
      <c r="I68" s="7"/>
      <c r="J68" s="7"/>
    </row>
    <row r="69" spans="1:10" ht="20.25" x14ac:dyDescent="0.25">
      <c r="A69" s="26"/>
      <c r="B69" s="26"/>
      <c r="C69" s="27"/>
      <c r="D69" s="27"/>
      <c r="E69" s="158"/>
      <c r="F69" s="7"/>
      <c r="G69" s="7"/>
      <c r="H69" s="7"/>
      <c r="I69" s="7"/>
      <c r="J69" s="7"/>
    </row>
    <row r="70" spans="1:10" ht="20.25" x14ac:dyDescent="0.25">
      <c r="A70" s="26"/>
      <c r="B70" s="26"/>
      <c r="C70" s="27"/>
      <c r="D70" s="27"/>
      <c r="E70" s="158"/>
      <c r="F70" s="7"/>
      <c r="G70" s="7"/>
      <c r="H70" s="7"/>
      <c r="I70" s="7"/>
      <c r="J70" s="7"/>
    </row>
    <row r="71" spans="1:10" ht="20.25" x14ac:dyDescent="0.25">
      <c r="A71" s="26"/>
      <c r="B71" s="26"/>
      <c r="C71" s="27"/>
      <c r="D71" s="27"/>
      <c r="E71" s="158"/>
      <c r="F71" s="7"/>
      <c r="G71" s="7"/>
      <c r="H71" s="7"/>
      <c r="I71" s="7"/>
      <c r="J71" s="7"/>
    </row>
    <row r="72" spans="1:10" ht="20.25" x14ac:dyDescent="0.25">
      <c r="A72" s="26"/>
      <c r="B72" s="26"/>
      <c r="C72" s="27"/>
      <c r="D72" s="27"/>
      <c r="E72" s="158"/>
      <c r="F72" s="7"/>
      <c r="G72" s="7"/>
      <c r="H72" s="7"/>
      <c r="I72" s="7"/>
      <c r="J72" s="7"/>
    </row>
    <row r="73" spans="1:10" ht="20.25" x14ac:dyDescent="0.25">
      <c r="A73" s="26"/>
      <c r="B73" s="26"/>
      <c r="C73" s="27"/>
      <c r="D73" s="27"/>
      <c r="E73" s="158"/>
      <c r="F73" s="7"/>
      <c r="G73" s="7"/>
      <c r="H73" s="7"/>
      <c r="I73" s="7"/>
      <c r="J73" s="7"/>
    </row>
    <row r="74" spans="1:10" ht="20.25" x14ac:dyDescent="0.25">
      <c r="A74" s="26"/>
      <c r="B74" s="26"/>
      <c r="C74" s="27"/>
      <c r="D74" s="27"/>
      <c r="E74" s="158"/>
      <c r="F74" s="7"/>
      <c r="G74" s="7"/>
      <c r="H74" s="7"/>
      <c r="I74" s="7"/>
      <c r="J74" s="7"/>
    </row>
    <row r="75" spans="1:10" ht="20.25" x14ac:dyDescent="0.25">
      <c r="A75" s="26"/>
      <c r="B75" s="26"/>
      <c r="C75" s="27"/>
      <c r="D75" s="27"/>
      <c r="E75" s="158"/>
      <c r="F75" s="7"/>
      <c r="G75" s="7"/>
      <c r="H75" s="7"/>
      <c r="I75" s="7"/>
      <c r="J75" s="7"/>
    </row>
    <row r="76" spans="1:10" ht="20.25" x14ac:dyDescent="0.25">
      <c r="A76" s="26"/>
      <c r="B76" s="26"/>
      <c r="C76" s="27"/>
      <c r="D76" s="27"/>
      <c r="E76" s="158"/>
      <c r="F76" s="7"/>
      <c r="G76" s="7"/>
      <c r="H76" s="7"/>
      <c r="I76" s="7"/>
      <c r="J76" s="7"/>
    </row>
    <row r="77" spans="1:10" ht="20.25" x14ac:dyDescent="0.25">
      <c r="A77" s="26"/>
      <c r="B77" s="26"/>
      <c r="C77" s="27"/>
      <c r="D77" s="27"/>
      <c r="E77" s="158"/>
      <c r="F77" s="7"/>
      <c r="G77" s="7"/>
      <c r="H77" s="7"/>
      <c r="I77" s="7"/>
      <c r="J77" s="7"/>
    </row>
    <row r="78" spans="1:10" ht="20.25" x14ac:dyDescent="0.25">
      <c r="A78" s="26"/>
      <c r="B78" s="26"/>
      <c r="C78" s="27"/>
      <c r="D78" s="27"/>
      <c r="E78" s="158"/>
      <c r="F78" s="7"/>
      <c r="G78" s="7"/>
      <c r="H78" s="7"/>
      <c r="I78" s="7"/>
      <c r="J78" s="7"/>
    </row>
    <row r="79" spans="1:10" ht="20.25" x14ac:dyDescent="0.25">
      <c r="A79" s="26"/>
      <c r="B79" s="26"/>
      <c r="C79" s="27"/>
      <c r="D79" s="27"/>
      <c r="E79" s="158"/>
      <c r="F79" s="7"/>
      <c r="G79" s="7"/>
      <c r="H79" s="7"/>
      <c r="I79" s="7"/>
      <c r="J79" s="7"/>
    </row>
    <row r="80" spans="1:10" s="7" customFormat="1" ht="20.25" x14ac:dyDescent="0.25">
      <c r="A80" s="26"/>
      <c r="B80" s="26"/>
      <c r="C80" s="27"/>
      <c r="D80" s="27"/>
      <c r="E80" s="158"/>
    </row>
    <row r="81" spans="1:5" s="7" customFormat="1" ht="20.25" x14ac:dyDescent="0.25">
      <c r="A81" s="26"/>
      <c r="B81" s="26"/>
      <c r="C81" s="27"/>
      <c r="D81" s="27"/>
      <c r="E81" s="158"/>
    </row>
    <row r="82" spans="1:5" s="7" customFormat="1" ht="20.25" x14ac:dyDescent="0.25">
      <c r="A82" s="26"/>
      <c r="B82" s="26"/>
      <c r="C82" s="27"/>
      <c r="D82" s="27"/>
      <c r="E82" s="158"/>
    </row>
    <row r="83" spans="1:5" s="7" customFormat="1" ht="20.25" x14ac:dyDescent="0.25">
      <c r="A83" s="26"/>
      <c r="B83" s="26"/>
      <c r="C83" s="27"/>
      <c r="D83" s="27"/>
      <c r="E83" s="158"/>
    </row>
    <row r="84" spans="1:5" s="7" customFormat="1" ht="20.25" x14ac:dyDescent="0.25">
      <c r="A84" s="26"/>
      <c r="B84" s="26"/>
      <c r="C84" s="27"/>
      <c r="D84" s="27"/>
      <c r="E84" s="158"/>
    </row>
    <row r="85" spans="1:5" s="7" customFormat="1" ht="20.25" x14ac:dyDescent="0.25">
      <c r="A85" s="26"/>
      <c r="B85" s="26"/>
      <c r="C85" s="27"/>
      <c r="D85" s="27"/>
      <c r="E85" s="158"/>
    </row>
    <row r="86" spans="1:5" s="7" customFormat="1" ht="20.25" x14ac:dyDescent="0.25">
      <c r="A86" s="26"/>
      <c r="B86" s="26"/>
      <c r="C86" s="27"/>
      <c r="D86" s="27"/>
      <c r="E86" s="158"/>
    </row>
    <row r="87" spans="1:5" s="7" customFormat="1" ht="20.25" x14ac:dyDescent="0.25">
      <c r="A87" s="26"/>
      <c r="B87" s="26"/>
      <c r="C87" s="27"/>
      <c r="D87" s="27"/>
      <c r="E87" s="158"/>
    </row>
    <row r="88" spans="1:5" s="7" customFormat="1" ht="20.25" x14ac:dyDescent="0.25">
      <c r="A88" s="26"/>
      <c r="B88" s="26"/>
      <c r="C88" s="27"/>
      <c r="D88" s="27"/>
      <c r="E88" s="158"/>
    </row>
    <row r="89" spans="1:5" s="7" customFormat="1" ht="20.25" x14ac:dyDescent="0.25">
      <c r="A89" s="26"/>
      <c r="B89" s="26"/>
      <c r="C89" s="27"/>
      <c r="D89" s="27"/>
      <c r="E89" s="158"/>
    </row>
    <row r="90" spans="1:5" s="7" customFormat="1" ht="20.25" x14ac:dyDescent="0.25">
      <c r="A90" s="26"/>
      <c r="B90" s="26"/>
      <c r="C90" s="27"/>
      <c r="D90" s="27"/>
      <c r="E90" s="158"/>
    </row>
    <row r="91" spans="1:5" s="7" customFormat="1" ht="20.25" x14ac:dyDescent="0.25">
      <c r="A91" s="26"/>
      <c r="B91" s="26"/>
      <c r="C91" s="27"/>
      <c r="D91" s="27"/>
      <c r="E91" s="158"/>
    </row>
    <row r="92" spans="1:5" s="7" customFormat="1" ht="20.25" x14ac:dyDescent="0.25">
      <c r="A92" s="26"/>
      <c r="B92" s="26"/>
      <c r="C92" s="27"/>
      <c r="D92" s="27"/>
      <c r="E92" s="158"/>
    </row>
    <row r="93" spans="1:5" s="7" customFormat="1" ht="20.25" x14ac:dyDescent="0.25">
      <c r="A93" s="26"/>
      <c r="B93" s="26"/>
      <c r="C93" s="27"/>
      <c r="D93" s="27"/>
      <c r="E93" s="158"/>
    </row>
    <row r="94" spans="1:5" s="7" customFormat="1" ht="20.25" x14ac:dyDescent="0.25">
      <c r="A94" s="26"/>
      <c r="B94" s="26"/>
      <c r="C94" s="27"/>
      <c r="D94" s="27"/>
      <c r="E94" s="158"/>
    </row>
    <row r="95" spans="1:5" s="7" customFormat="1" ht="20.25" x14ac:dyDescent="0.25">
      <c r="A95" s="26"/>
      <c r="B95" s="26"/>
      <c r="C95" s="27"/>
      <c r="D95" s="27"/>
      <c r="E95" s="158"/>
    </row>
    <row r="96" spans="1:5" s="7" customFormat="1" ht="20.25" x14ac:dyDescent="0.25">
      <c r="A96" s="26"/>
      <c r="B96" s="26"/>
      <c r="C96" s="27"/>
      <c r="D96" s="27"/>
      <c r="E96" s="158"/>
    </row>
    <row r="97" spans="1:5" s="7" customFormat="1" ht="20.25" x14ac:dyDescent="0.25">
      <c r="A97" s="26"/>
      <c r="B97" s="26"/>
      <c r="C97" s="27"/>
      <c r="D97" s="27"/>
      <c r="E97" s="158"/>
    </row>
    <row r="98" spans="1:5" s="7" customFormat="1" ht="20.25" x14ac:dyDescent="0.25">
      <c r="A98" s="26"/>
      <c r="B98" s="26"/>
      <c r="C98" s="27"/>
      <c r="D98" s="27"/>
      <c r="E98" s="158"/>
    </row>
    <row r="99" spans="1:5" s="7" customFormat="1" ht="20.25" x14ac:dyDescent="0.25">
      <c r="A99" s="26"/>
      <c r="B99" s="26"/>
      <c r="C99" s="27"/>
      <c r="D99" s="27"/>
      <c r="E99" s="158"/>
    </row>
    <row r="100" spans="1:5" s="7" customFormat="1" ht="20.25" x14ac:dyDescent="0.25">
      <c r="A100" s="26"/>
      <c r="B100" s="26"/>
      <c r="C100" s="27"/>
      <c r="D100" s="27"/>
      <c r="E100" s="158"/>
    </row>
    <row r="101" spans="1:5" s="7" customFormat="1" ht="20.25" x14ac:dyDescent="0.25">
      <c r="A101" s="26"/>
      <c r="B101" s="26"/>
      <c r="C101" s="27"/>
      <c r="D101" s="27"/>
      <c r="E101" s="158"/>
    </row>
    <row r="102" spans="1:5" s="7" customFormat="1" ht="20.25" x14ac:dyDescent="0.25">
      <c r="A102" s="26"/>
      <c r="B102" s="26"/>
      <c r="C102" s="27"/>
      <c r="D102" s="27"/>
      <c r="E102" s="158"/>
    </row>
    <row r="103" spans="1:5" s="7" customFormat="1" ht="20.25" x14ac:dyDescent="0.25">
      <c r="A103" s="26"/>
      <c r="B103" s="26"/>
      <c r="C103" s="27"/>
      <c r="D103" s="27"/>
      <c r="E103" s="158"/>
    </row>
    <row r="104" spans="1:5" s="7" customFormat="1" ht="20.25" x14ac:dyDescent="0.25">
      <c r="A104" s="26"/>
      <c r="B104" s="26"/>
      <c r="C104" s="27"/>
      <c r="D104" s="27"/>
      <c r="E104" s="158"/>
    </row>
    <row r="105" spans="1:5" s="7" customFormat="1" ht="20.25" x14ac:dyDescent="0.25">
      <c r="A105" s="26"/>
      <c r="B105" s="26"/>
      <c r="C105" s="27"/>
      <c r="D105" s="27"/>
      <c r="E105" s="158"/>
    </row>
    <row r="106" spans="1:5" s="7" customFormat="1" ht="20.25" x14ac:dyDescent="0.25">
      <c r="A106" s="26"/>
      <c r="B106" s="26"/>
      <c r="C106" s="27"/>
      <c r="D106" s="27"/>
      <c r="E106" s="158"/>
    </row>
    <row r="107" spans="1:5" s="7" customFormat="1" ht="20.25" x14ac:dyDescent="0.25">
      <c r="A107" s="26"/>
      <c r="B107" s="26"/>
      <c r="C107" s="27"/>
      <c r="D107" s="27"/>
      <c r="E107" s="158"/>
    </row>
    <row r="108" spans="1:5" s="7" customFormat="1" ht="20.25" x14ac:dyDescent="0.25">
      <c r="A108" s="26"/>
      <c r="B108" s="26"/>
      <c r="C108" s="27"/>
      <c r="D108" s="27"/>
      <c r="E108" s="158"/>
    </row>
    <row r="109" spans="1:5" s="7" customFormat="1" ht="20.25" x14ac:dyDescent="0.25">
      <c r="A109" s="26"/>
      <c r="B109" s="26"/>
      <c r="C109" s="27"/>
      <c r="D109" s="27"/>
      <c r="E109" s="158"/>
    </row>
    <row r="110" spans="1:5" s="7" customFormat="1" ht="20.25" x14ac:dyDescent="0.25">
      <c r="A110" s="26"/>
      <c r="B110" s="26"/>
      <c r="C110" s="27"/>
      <c r="D110" s="27"/>
      <c r="E110" s="158"/>
    </row>
    <row r="111" spans="1:5" s="7" customFormat="1" ht="20.25" x14ac:dyDescent="0.25">
      <c r="A111" s="26"/>
      <c r="B111" s="26"/>
      <c r="C111" s="27"/>
      <c r="D111" s="27"/>
      <c r="E111" s="158"/>
    </row>
    <row r="112" spans="1:5" s="7" customFormat="1" ht="20.25" x14ac:dyDescent="0.25">
      <c r="A112" s="26"/>
      <c r="B112" s="26"/>
      <c r="C112" s="27"/>
      <c r="D112" s="27"/>
      <c r="E112" s="158"/>
    </row>
    <row r="113" spans="1:5" s="7" customFormat="1" ht="20.25" x14ac:dyDescent="0.25">
      <c r="A113" s="26"/>
      <c r="B113" s="26"/>
      <c r="C113" s="27"/>
      <c r="D113" s="27"/>
      <c r="E113" s="158"/>
    </row>
    <row r="114" spans="1:5" s="7" customFormat="1" ht="20.25" x14ac:dyDescent="0.25">
      <c r="A114" s="26"/>
      <c r="B114" s="26"/>
      <c r="C114" s="27"/>
      <c r="D114" s="27"/>
      <c r="E114" s="158"/>
    </row>
    <row r="115" spans="1:5" s="7" customFormat="1" ht="20.25" x14ac:dyDescent="0.25">
      <c r="A115" s="26"/>
      <c r="B115" s="26"/>
      <c r="C115" s="27"/>
      <c r="D115" s="27"/>
      <c r="E115" s="158"/>
    </row>
    <row r="116" spans="1:5" s="7" customFormat="1" ht="20.25" x14ac:dyDescent="0.25">
      <c r="A116" s="26"/>
      <c r="B116" s="26"/>
      <c r="C116" s="27"/>
      <c r="D116" s="27"/>
      <c r="E116" s="158"/>
    </row>
    <row r="117" spans="1:5" s="7" customFormat="1" ht="20.25" x14ac:dyDescent="0.25">
      <c r="A117" s="26"/>
      <c r="B117" s="26"/>
      <c r="C117" s="27"/>
      <c r="D117" s="27"/>
      <c r="E117" s="158"/>
    </row>
    <row r="118" spans="1:5" s="7" customFormat="1" ht="20.25" x14ac:dyDescent="0.25">
      <c r="A118" s="26"/>
      <c r="B118" s="26"/>
      <c r="C118" s="27"/>
      <c r="D118" s="27"/>
      <c r="E118" s="158"/>
    </row>
    <row r="119" spans="1:5" s="7" customFormat="1" ht="20.25" x14ac:dyDescent="0.25">
      <c r="A119" s="26"/>
      <c r="B119" s="26"/>
      <c r="C119" s="27"/>
      <c r="D119" s="27"/>
      <c r="E119" s="158"/>
    </row>
    <row r="120" spans="1:5" s="7" customFormat="1" ht="20.25" x14ac:dyDescent="0.25">
      <c r="A120" s="26"/>
      <c r="B120" s="26"/>
      <c r="C120" s="27"/>
      <c r="D120" s="27"/>
      <c r="E120" s="158"/>
    </row>
    <row r="121" spans="1:5" s="7" customFormat="1" ht="20.25" x14ac:dyDescent="0.25">
      <c r="A121" s="26"/>
      <c r="B121" s="26"/>
      <c r="C121" s="27"/>
      <c r="D121" s="27"/>
      <c r="E121" s="158"/>
    </row>
    <row r="122" spans="1:5" s="7" customFormat="1" ht="20.25" x14ac:dyDescent="0.25">
      <c r="A122" s="26"/>
      <c r="B122" s="26"/>
      <c r="C122" s="27"/>
      <c r="D122" s="27"/>
      <c r="E122" s="158"/>
    </row>
    <row r="123" spans="1:5" s="7" customFormat="1" ht="20.25" x14ac:dyDescent="0.25">
      <c r="A123" s="26"/>
      <c r="B123" s="26"/>
      <c r="C123" s="27"/>
      <c r="D123" s="27"/>
      <c r="E123" s="158"/>
    </row>
    <row r="124" spans="1:5" s="7" customFormat="1" ht="20.25" x14ac:dyDescent="0.25">
      <c r="A124" s="26"/>
      <c r="B124" s="26"/>
      <c r="C124" s="27"/>
      <c r="D124" s="27"/>
      <c r="E124" s="158"/>
    </row>
    <row r="125" spans="1:5" s="7" customFormat="1" ht="20.25" x14ac:dyDescent="0.25">
      <c r="A125" s="26"/>
      <c r="B125" s="26"/>
      <c r="C125" s="27"/>
      <c r="D125" s="27"/>
      <c r="E125" s="158"/>
    </row>
    <row r="126" spans="1:5" s="7" customFormat="1" ht="20.25" x14ac:dyDescent="0.25">
      <c r="A126" s="26"/>
      <c r="B126" s="26"/>
      <c r="C126" s="27"/>
      <c r="D126" s="27"/>
      <c r="E126" s="158"/>
    </row>
    <row r="127" spans="1:5" s="7" customFormat="1" ht="20.25" x14ac:dyDescent="0.25">
      <c r="A127" s="26"/>
      <c r="B127" s="26"/>
      <c r="C127" s="27"/>
      <c r="D127" s="27"/>
      <c r="E127" s="158"/>
    </row>
    <row r="128" spans="1:5" s="7" customFormat="1" ht="20.25" x14ac:dyDescent="0.25">
      <c r="A128" s="26"/>
      <c r="B128" s="26"/>
      <c r="C128" s="27"/>
      <c r="D128" s="27"/>
      <c r="E128" s="158"/>
    </row>
    <row r="129" spans="1:5" s="7" customFormat="1" ht="20.25" x14ac:dyDescent="0.25">
      <c r="A129" s="26"/>
      <c r="B129" s="26"/>
      <c r="C129" s="27"/>
      <c r="D129" s="27"/>
      <c r="E129" s="158"/>
    </row>
    <row r="130" spans="1:5" s="7" customFormat="1" ht="20.25" x14ac:dyDescent="0.25">
      <c r="A130" s="26"/>
      <c r="B130" s="26"/>
      <c r="C130" s="27"/>
      <c r="D130" s="27"/>
      <c r="E130" s="158"/>
    </row>
    <row r="131" spans="1:5" s="7" customFormat="1" ht="20.25" x14ac:dyDescent="0.25">
      <c r="A131" s="26"/>
      <c r="B131" s="26"/>
      <c r="C131" s="27"/>
      <c r="D131" s="27"/>
      <c r="E131" s="158"/>
    </row>
    <row r="132" spans="1:5" s="7" customFormat="1" ht="20.25" x14ac:dyDescent="0.25">
      <c r="A132" s="26"/>
      <c r="B132" s="26"/>
      <c r="C132" s="27"/>
      <c r="D132" s="27"/>
      <c r="E132" s="158"/>
    </row>
    <row r="133" spans="1:5" s="7" customFormat="1" ht="20.25" x14ac:dyDescent="0.25">
      <c r="A133" s="26"/>
      <c r="B133" s="26"/>
      <c r="C133" s="27"/>
      <c r="D133" s="27"/>
      <c r="E133" s="158"/>
    </row>
    <row r="134" spans="1:5" s="7" customFormat="1" ht="20.25" x14ac:dyDescent="0.25">
      <c r="A134" s="26"/>
      <c r="B134" s="26"/>
      <c r="C134" s="27"/>
      <c r="D134" s="27"/>
      <c r="E134" s="158"/>
    </row>
    <row r="135" spans="1:5" s="7" customFormat="1" ht="20.25" x14ac:dyDescent="0.25">
      <c r="A135" s="26"/>
      <c r="B135" s="26"/>
      <c r="C135" s="27"/>
      <c r="D135" s="27"/>
      <c r="E135" s="158"/>
    </row>
    <row r="136" spans="1:5" s="7" customFormat="1" ht="20.25" x14ac:dyDescent="0.25">
      <c r="A136" s="26"/>
      <c r="B136" s="26"/>
      <c r="C136" s="27"/>
      <c r="D136" s="27"/>
      <c r="E136" s="158"/>
    </row>
    <row r="137" spans="1:5" s="7" customFormat="1" ht="20.25" x14ac:dyDescent="0.25">
      <c r="A137" s="26"/>
      <c r="B137" s="26"/>
      <c r="C137" s="27"/>
      <c r="D137" s="27"/>
      <c r="E137" s="158"/>
    </row>
    <row r="138" spans="1:5" s="7" customFormat="1" ht="20.25" x14ac:dyDescent="0.25">
      <c r="A138" s="26"/>
      <c r="B138" s="26"/>
      <c r="C138" s="27"/>
      <c r="D138" s="27"/>
      <c r="E138" s="158"/>
    </row>
    <row r="139" spans="1:5" s="7" customFormat="1" ht="20.25" x14ac:dyDescent="0.25">
      <c r="A139" s="26"/>
      <c r="B139" s="26"/>
      <c r="C139" s="27"/>
      <c r="D139" s="27"/>
      <c r="E139" s="158"/>
    </row>
    <row r="140" spans="1:5" s="7" customFormat="1" ht="20.25" x14ac:dyDescent="0.25">
      <c r="A140" s="26"/>
      <c r="B140" s="26"/>
      <c r="C140" s="27"/>
      <c r="D140" s="27"/>
      <c r="E140" s="158"/>
    </row>
    <row r="141" spans="1:5" s="7" customFormat="1" ht="20.25" x14ac:dyDescent="0.25">
      <c r="A141" s="26"/>
      <c r="B141" s="26"/>
      <c r="C141" s="27"/>
      <c r="D141" s="27"/>
      <c r="E141" s="158"/>
    </row>
    <row r="142" spans="1:5" s="7" customFormat="1" ht="20.25" x14ac:dyDescent="0.25">
      <c r="A142" s="26"/>
      <c r="B142" s="26"/>
      <c r="C142" s="27"/>
      <c r="D142" s="27"/>
      <c r="E142" s="158"/>
    </row>
    <row r="143" spans="1:5" s="7" customFormat="1" ht="20.25" x14ac:dyDescent="0.25">
      <c r="A143" s="26"/>
      <c r="B143" s="26"/>
      <c r="C143" s="27"/>
      <c r="D143" s="27"/>
      <c r="E143" s="158"/>
    </row>
    <row r="144" spans="1:5" s="7" customFormat="1" ht="20.25" x14ac:dyDescent="0.25">
      <c r="A144" s="26"/>
      <c r="B144" s="26"/>
      <c r="C144" s="27"/>
      <c r="D144" s="27"/>
      <c r="E144" s="158"/>
    </row>
    <row r="145" spans="1:5" s="7" customFormat="1" ht="20.25" x14ac:dyDescent="0.25">
      <c r="A145" s="26"/>
      <c r="B145" s="26"/>
      <c r="C145" s="27"/>
      <c r="D145" s="27"/>
      <c r="E145" s="158"/>
    </row>
    <row r="146" spans="1:5" s="7" customFormat="1" ht="20.25" x14ac:dyDescent="0.25">
      <c r="A146" s="26"/>
      <c r="B146" s="26"/>
      <c r="C146" s="27"/>
      <c r="D146" s="27"/>
      <c r="E146" s="158"/>
    </row>
    <row r="147" spans="1:5" s="7" customFormat="1" ht="20.25" x14ac:dyDescent="0.25">
      <c r="A147" s="26"/>
      <c r="B147" s="26"/>
      <c r="C147" s="27"/>
      <c r="D147" s="27"/>
      <c r="E147" s="158"/>
    </row>
    <row r="148" spans="1:5" s="7" customFormat="1" ht="20.25" x14ac:dyDescent="0.25">
      <c r="A148" s="26"/>
      <c r="B148" s="26"/>
      <c r="C148" s="27"/>
      <c r="D148" s="27"/>
      <c r="E148" s="158"/>
    </row>
    <row r="149" spans="1:5" s="7" customFormat="1" ht="20.25" x14ac:dyDescent="0.25">
      <c r="A149" s="26"/>
      <c r="B149" s="26"/>
      <c r="C149" s="27"/>
      <c r="D149" s="27"/>
      <c r="E149" s="158"/>
    </row>
    <row r="150" spans="1:5" s="7" customFormat="1" ht="20.25" x14ac:dyDescent="0.25">
      <c r="A150" s="26"/>
      <c r="B150" s="26"/>
      <c r="C150" s="27"/>
      <c r="D150" s="27"/>
      <c r="E150" s="158"/>
    </row>
    <row r="151" spans="1:5" s="7" customFormat="1" ht="20.25" x14ac:dyDescent="0.25">
      <c r="A151" s="26"/>
      <c r="B151" s="26"/>
      <c r="C151" s="27"/>
      <c r="D151" s="27"/>
      <c r="E151" s="158"/>
    </row>
    <row r="152" spans="1:5" s="7" customFormat="1" ht="20.25" x14ac:dyDescent="0.25">
      <c r="A152" s="26"/>
      <c r="B152" s="26"/>
      <c r="C152" s="27"/>
      <c r="D152" s="27"/>
      <c r="E152" s="158"/>
    </row>
    <row r="153" spans="1:5" s="7" customFormat="1" ht="20.25" x14ac:dyDescent="0.25">
      <c r="A153" s="26"/>
      <c r="B153" s="26"/>
      <c r="C153" s="27"/>
      <c r="D153" s="27"/>
      <c r="E153" s="158"/>
    </row>
    <row r="154" spans="1:5" s="7" customFormat="1" ht="20.25" x14ac:dyDescent="0.25">
      <c r="A154" s="26"/>
      <c r="B154" s="26"/>
      <c r="C154" s="27"/>
      <c r="D154" s="27"/>
      <c r="E154" s="158"/>
    </row>
    <row r="155" spans="1:5" s="7" customFormat="1" ht="20.25" x14ac:dyDescent="0.25">
      <c r="A155" s="26"/>
      <c r="B155" s="26"/>
      <c r="C155" s="27"/>
      <c r="D155" s="27"/>
      <c r="E155" s="158"/>
    </row>
    <row r="156" spans="1:5" s="7" customFormat="1" ht="20.25" x14ac:dyDescent="0.25">
      <c r="A156" s="26"/>
      <c r="B156" s="26"/>
      <c r="C156" s="27"/>
      <c r="D156" s="27"/>
      <c r="E156" s="158"/>
    </row>
    <row r="157" spans="1:5" s="7" customFormat="1" ht="20.25" x14ac:dyDescent="0.25">
      <c r="A157" s="26"/>
      <c r="B157" s="26"/>
      <c r="C157" s="27"/>
      <c r="D157" s="27"/>
      <c r="E157" s="158"/>
    </row>
    <row r="158" spans="1:5" s="7" customFormat="1" ht="20.25" x14ac:dyDescent="0.25">
      <c r="A158" s="26"/>
      <c r="B158" s="26"/>
      <c r="C158" s="27"/>
      <c r="D158" s="27"/>
      <c r="E158" s="158"/>
    </row>
    <row r="159" spans="1:5" s="7" customFormat="1" ht="20.25" x14ac:dyDescent="0.25">
      <c r="A159" s="26"/>
      <c r="B159" s="26"/>
      <c r="C159" s="27"/>
      <c r="D159" s="27"/>
      <c r="E159" s="158"/>
    </row>
    <row r="160" spans="1:5" s="7" customFormat="1" ht="20.25" x14ac:dyDescent="0.25">
      <c r="A160" s="26"/>
      <c r="B160" s="26"/>
      <c r="C160" s="27"/>
      <c r="D160" s="27"/>
      <c r="E160" s="158"/>
    </row>
    <row r="161" spans="1:5" s="7" customFormat="1" ht="20.25" x14ac:dyDescent="0.25">
      <c r="A161" s="26"/>
      <c r="B161" s="26"/>
      <c r="C161" s="27"/>
      <c r="D161" s="27"/>
      <c r="E161" s="158"/>
    </row>
    <row r="162" spans="1:5" s="7" customFormat="1" ht="20.25" x14ac:dyDescent="0.25">
      <c r="A162" s="26"/>
      <c r="B162" s="26"/>
      <c r="C162" s="27"/>
      <c r="D162" s="27"/>
      <c r="E162" s="158"/>
    </row>
    <row r="163" spans="1:5" s="7" customFormat="1" ht="20.25" x14ac:dyDescent="0.25">
      <c r="A163" s="26"/>
      <c r="B163" s="26"/>
      <c r="C163" s="27"/>
      <c r="D163" s="27"/>
      <c r="E163" s="158"/>
    </row>
    <row r="164" spans="1:5" s="7" customFormat="1" ht="20.25" x14ac:dyDescent="0.25">
      <c r="A164" s="26"/>
      <c r="B164" s="26"/>
      <c r="C164" s="27"/>
      <c r="D164" s="27"/>
      <c r="E164" s="158"/>
    </row>
    <row r="165" spans="1:5" s="7" customFormat="1" ht="20.25" x14ac:dyDescent="0.25">
      <c r="A165" s="26"/>
      <c r="B165" s="26"/>
      <c r="C165" s="27"/>
      <c r="D165" s="27"/>
      <c r="E165" s="158"/>
    </row>
    <row r="166" spans="1:5" s="7" customFormat="1" ht="20.25" x14ac:dyDescent="0.25">
      <c r="A166" s="26"/>
      <c r="B166" s="26"/>
      <c r="C166" s="27"/>
      <c r="D166" s="27"/>
      <c r="E166" s="158"/>
    </row>
    <row r="167" spans="1:5" s="7" customFormat="1" ht="20.25" x14ac:dyDescent="0.25">
      <c r="A167" s="26"/>
      <c r="B167" s="26"/>
      <c r="C167" s="27"/>
      <c r="D167" s="27"/>
      <c r="E167" s="158"/>
    </row>
    <row r="168" spans="1:5" s="7" customFormat="1" ht="20.25" x14ac:dyDescent="0.25">
      <c r="A168" s="26"/>
      <c r="B168" s="26"/>
      <c r="C168" s="27"/>
      <c r="D168" s="27"/>
      <c r="E168" s="158"/>
    </row>
    <row r="169" spans="1:5" s="7" customFormat="1" ht="20.25" x14ac:dyDescent="0.25">
      <c r="A169" s="26"/>
      <c r="B169" s="26"/>
      <c r="C169" s="27"/>
      <c r="D169" s="27"/>
      <c r="E169" s="158"/>
    </row>
    <row r="170" spans="1:5" s="7" customFormat="1" ht="20.25" x14ac:dyDescent="0.25">
      <c r="A170" s="26"/>
      <c r="B170" s="26"/>
      <c r="C170" s="27"/>
      <c r="D170" s="27"/>
      <c r="E170" s="158"/>
    </row>
    <row r="171" spans="1:5" s="7" customFormat="1" ht="20.25" x14ac:dyDescent="0.25">
      <c r="A171" s="26"/>
      <c r="B171" s="26"/>
      <c r="C171" s="27"/>
      <c r="D171" s="27"/>
      <c r="E171" s="158"/>
    </row>
    <row r="172" spans="1:5" s="7" customFormat="1" ht="20.25" x14ac:dyDescent="0.25">
      <c r="A172" s="26"/>
      <c r="B172" s="26"/>
      <c r="C172" s="27"/>
      <c r="D172" s="27"/>
      <c r="E172" s="158"/>
    </row>
    <row r="173" spans="1:5" s="7" customFormat="1" ht="20.25" x14ac:dyDescent="0.25">
      <c r="A173" s="26"/>
      <c r="B173" s="26"/>
      <c r="C173" s="27"/>
      <c r="D173" s="27"/>
      <c r="E173" s="158"/>
    </row>
    <row r="174" spans="1:5" s="7" customFormat="1" ht="20.25" x14ac:dyDescent="0.25">
      <c r="A174" s="26"/>
      <c r="B174" s="26"/>
      <c r="C174" s="27"/>
      <c r="D174" s="27"/>
      <c r="E174" s="158"/>
    </row>
    <row r="175" spans="1:5" s="7" customFormat="1" ht="20.25" x14ac:dyDescent="0.25">
      <c r="A175" s="26"/>
      <c r="B175" s="26"/>
      <c r="C175" s="27"/>
      <c r="D175" s="27"/>
      <c r="E175" s="158"/>
    </row>
    <row r="176" spans="1:5" s="7" customFormat="1" ht="20.25" x14ac:dyDescent="0.25">
      <c r="A176" s="26"/>
      <c r="B176" s="26"/>
      <c r="C176" s="27"/>
      <c r="D176" s="27"/>
      <c r="E176" s="158"/>
    </row>
    <row r="177" spans="1:5" s="7" customFormat="1" ht="20.25" x14ac:dyDescent="0.25">
      <c r="A177" s="26"/>
      <c r="B177" s="26"/>
      <c r="C177" s="27"/>
      <c r="D177" s="27"/>
      <c r="E177" s="158"/>
    </row>
    <row r="178" spans="1:5" s="7" customFormat="1" ht="20.25" x14ac:dyDescent="0.25">
      <c r="A178" s="26"/>
      <c r="B178" s="26"/>
      <c r="C178" s="27"/>
      <c r="D178" s="27"/>
      <c r="E178" s="158"/>
    </row>
    <row r="179" spans="1:5" s="7" customFormat="1" ht="20.25" x14ac:dyDescent="0.25">
      <c r="A179" s="26"/>
      <c r="B179" s="26"/>
      <c r="C179" s="27"/>
      <c r="D179" s="27"/>
      <c r="E179" s="158"/>
    </row>
    <row r="180" spans="1:5" s="7" customFormat="1" ht="20.25" x14ac:dyDescent="0.25">
      <c r="A180" s="26"/>
      <c r="B180" s="26"/>
      <c r="C180" s="27"/>
      <c r="D180" s="27"/>
      <c r="E180" s="158"/>
    </row>
    <row r="181" spans="1:5" s="7" customFormat="1" ht="20.25" x14ac:dyDescent="0.25">
      <c r="A181" s="26"/>
      <c r="B181" s="26"/>
      <c r="C181" s="27"/>
      <c r="D181" s="27"/>
      <c r="E181" s="158"/>
    </row>
    <row r="182" spans="1:5" s="7" customFormat="1" ht="20.25" x14ac:dyDescent="0.25">
      <c r="A182" s="26"/>
      <c r="B182" s="26"/>
      <c r="C182" s="27"/>
      <c r="D182" s="27"/>
      <c r="E182" s="158"/>
    </row>
    <row r="183" spans="1:5" s="7" customFormat="1" ht="20.25" x14ac:dyDescent="0.25">
      <c r="A183" s="26"/>
      <c r="B183" s="26"/>
      <c r="C183" s="27"/>
      <c r="D183" s="27"/>
      <c r="E183" s="158"/>
    </row>
    <row r="184" spans="1:5" s="7" customFormat="1" ht="20.25" x14ac:dyDescent="0.25">
      <c r="A184" s="26"/>
      <c r="B184" s="26"/>
      <c r="C184" s="27"/>
      <c r="D184" s="27"/>
      <c r="E184" s="158"/>
    </row>
    <row r="185" spans="1:5" s="7" customFormat="1" ht="20.25" x14ac:dyDescent="0.25">
      <c r="A185" s="26"/>
      <c r="B185" s="26"/>
      <c r="C185" s="27"/>
      <c r="D185" s="27"/>
      <c r="E185" s="158"/>
    </row>
    <row r="186" spans="1:5" s="7" customFormat="1" ht="20.25" x14ac:dyDescent="0.25">
      <c r="A186" s="26"/>
      <c r="B186" s="26"/>
      <c r="C186" s="27"/>
      <c r="D186" s="27"/>
      <c r="E186" s="158"/>
    </row>
    <row r="187" spans="1:5" s="7" customFormat="1" ht="20.25" x14ac:dyDescent="0.25">
      <c r="A187" s="26"/>
      <c r="B187" s="26"/>
      <c r="C187" s="27"/>
      <c r="D187" s="27"/>
      <c r="E187" s="158"/>
    </row>
    <row r="188" spans="1:5" s="7" customFormat="1" ht="20.25" x14ac:dyDescent="0.25">
      <c r="A188" s="26"/>
      <c r="B188" s="26"/>
      <c r="C188" s="27"/>
      <c r="D188" s="27"/>
      <c r="E188" s="158"/>
    </row>
    <row r="189" spans="1:5" s="7" customFormat="1" ht="20.25" x14ac:dyDescent="0.25">
      <c r="A189" s="26"/>
      <c r="B189" s="26"/>
      <c r="C189" s="27"/>
      <c r="D189" s="27"/>
      <c r="E189" s="158"/>
    </row>
    <row r="190" spans="1:5" s="7" customFormat="1" ht="20.25" x14ac:dyDescent="0.25">
      <c r="A190" s="26"/>
      <c r="B190" s="26"/>
      <c r="C190" s="27"/>
      <c r="D190" s="27"/>
      <c r="E190" s="158"/>
    </row>
    <row r="191" spans="1:5" s="7" customFormat="1" ht="20.25" x14ac:dyDescent="0.25">
      <c r="A191" s="26"/>
      <c r="B191" s="26"/>
      <c r="C191" s="27"/>
      <c r="D191" s="27"/>
      <c r="E191" s="158"/>
    </row>
    <row r="192" spans="1:5" s="7" customFormat="1" ht="20.25" x14ac:dyDescent="0.25">
      <c r="A192" s="26"/>
      <c r="B192" s="26"/>
      <c r="C192" s="27"/>
      <c r="D192" s="27"/>
      <c r="E192" s="158"/>
    </row>
    <row r="193" spans="1:5" s="7" customFormat="1" ht="20.25" x14ac:dyDescent="0.25">
      <c r="A193" s="26"/>
      <c r="B193" s="26"/>
      <c r="C193" s="27"/>
      <c r="D193" s="27"/>
      <c r="E193" s="158"/>
    </row>
    <row r="194" spans="1:5" s="7" customFormat="1" ht="20.25" x14ac:dyDescent="0.25">
      <c r="A194" s="26"/>
      <c r="B194" s="26"/>
      <c r="C194" s="27"/>
      <c r="D194" s="27"/>
      <c r="E194" s="158"/>
    </row>
    <row r="195" spans="1:5" s="7" customFormat="1" ht="20.25" x14ac:dyDescent="0.25">
      <c r="A195" s="26"/>
      <c r="B195" s="26"/>
      <c r="C195" s="27"/>
      <c r="D195" s="27"/>
      <c r="E195" s="158"/>
    </row>
    <row r="196" spans="1:5" s="7" customFormat="1" ht="20.25" x14ac:dyDescent="0.25">
      <c r="A196" s="26"/>
      <c r="B196" s="26"/>
      <c r="C196" s="27"/>
      <c r="D196" s="27"/>
      <c r="E196" s="158"/>
    </row>
    <row r="197" spans="1:5" s="7" customFormat="1" ht="20.25" x14ac:dyDescent="0.25">
      <c r="A197" s="26"/>
      <c r="B197" s="26"/>
      <c r="C197" s="27"/>
      <c r="D197" s="27"/>
      <c r="E197" s="158"/>
    </row>
    <row r="198" spans="1:5" s="7" customFormat="1" ht="20.25" x14ac:dyDescent="0.25">
      <c r="A198" s="26"/>
      <c r="B198" s="26"/>
      <c r="C198" s="27"/>
      <c r="D198" s="27"/>
      <c r="E198" s="158"/>
    </row>
    <row r="199" spans="1:5" s="7" customFormat="1" ht="20.25" x14ac:dyDescent="0.25">
      <c r="A199" s="26"/>
      <c r="B199" s="26"/>
      <c r="C199" s="27"/>
      <c r="D199" s="27"/>
      <c r="E199" s="158"/>
    </row>
    <row r="200" spans="1:5" s="7" customFormat="1" ht="20.25" x14ac:dyDescent="0.25">
      <c r="A200" s="26"/>
      <c r="B200" s="26"/>
      <c r="C200" s="27"/>
      <c r="D200" s="27"/>
      <c r="E200" s="158"/>
    </row>
    <row r="201" spans="1:5" s="7" customFormat="1" ht="20.25" x14ac:dyDescent="0.25">
      <c r="A201" s="26"/>
      <c r="B201" s="26"/>
      <c r="C201" s="27"/>
      <c r="D201" s="27"/>
      <c r="E201" s="158"/>
    </row>
    <row r="202" spans="1:5" s="7" customFormat="1" ht="20.25" x14ac:dyDescent="0.25">
      <c r="A202" s="26"/>
      <c r="B202" s="26"/>
      <c r="C202" s="27"/>
      <c r="D202" s="27"/>
      <c r="E202" s="158"/>
    </row>
    <row r="203" spans="1:5" s="7" customFormat="1" ht="20.25" x14ac:dyDescent="0.25">
      <c r="A203" s="26"/>
      <c r="B203" s="26"/>
      <c r="C203" s="27"/>
      <c r="D203" s="27"/>
      <c r="E203" s="158"/>
    </row>
    <row r="204" spans="1:5" s="7" customFormat="1" ht="20.25" x14ac:dyDescent="0.25">
      <c r="A204" s="26"/>
      <c r="B204" s="26"/>
      <c r="C204" s="27"/>
      <c r="D204" s="27"/>
      <c r="E204" s="158"/>
    </row>
    <row r="205" spans="1:5" s="7" customFormat="1" ht="20.25" x14ac:dyDescent="0.25">
      <c r="A205" s="26"/>
      <c r="B205" s="26"/>
      <c r="C205" s="27"/>
      <c r="D205" s="27"/>
      <c r="E205" s="158"/>
    </row>
    <row r="206" spans="1:5" s="7" customFormat="1" ht="20.25" x14ac:dyDescent="0.25">
      <c r="A206" s="26"/>
      <c r="B206" s="26"/>
      <c r="C206" s="27"/>
      <c r="D206" s="27"/>
      <c r="E206" s="158"/>
    </row>
    <row r="207" spans="1:5" s="7" customFormat="1" ht="20.25" x14ac:dyDescent="0.25">
      <c r="A207" s="26"/>
      <c r="B207" s="26"/>
      <c r="C207" s="27"/>
      <c r="D207" s="27"/>
      <c r="E207" s="158"/>
    </row>
    <row r="208" spans="1:5" s="7" customFormat="1" ht="20.25" x14ac:dyDescent="0.25">
      <c r="A208" s="26"/>
      <c r="B208" s="26"/>
      <c r="C208" s="27"/>
      <c r="D208" s="27"/>
      <c r="E208" s="158"/>
    </row>
    <row r="209" spans="1:5" s="7" customFormat="1" ht="20.25" x14ac:dyDescent="0.25">
      <c r="A209" s="26"/>
      <c r="B209" s="26"/>
      <c r="C209" s="27"/>
      <c r="D209" s="27"/>
      <c r="E209" s="158"/>
    </row>
    <row r="210" spans="1:5" s="7" customFormat="1" ht="20.25" x14ac:dyDescent="0.25">
      <c r="A210" s="26"/>
      <c r="B210" s="26"/>
      <c r="C210" s="27"/>
      <c r="D210" s="27"/>
      <c r="E210" s="158"/>
    </row>
    <row r="211" spans="1:5" s="7" customFormat="1" ht="20.25" x14ac:dyDescent="0.25">
      <c r="A211" s="26"/>
      <c r="B211" s="26"/>
      <c r="C211" s="27"/>
      <c r="D211" s="27"/>
      <c r="E211" s="158"/>
    </row>
    <row r="212" spans="1:5" s="7" customFormat="1" ht="20.25" x14ac:dyDescent="0.25">
      <c r="A212" s="26"/>
      <c r="B212" s="26"/>
      <c r="C212" s="27"/>
      <c r="D212" s="27"/>
      <c r="E212" s="158"/>
    </row>
    <row r="213" spans="1:5" s="7" customFormat="1" ht="20.25" x14ac:dyDescent="0.25">
      <c r="A213" s="26"/>
      <c r="B213" s="26"/>
      <c r="C213" s="27"/>
      <c r="D213" s="27"/>
      <c r="E213" s="158"/>
    </row>
    <row r="214" spans="1:5" s="7" customFormat="1" ht="20.25" x14ac:dyDescent="0.25">
      <c r="A214" s="26"/>
      <c r="B214" s="26"/>
      <c r="C214" s="27"/>
      <c r="D214" s="27"/>
      <c r="E214" s="158"/>
    </row>
    <row r="215" spans="1:5" s="7" customFormat="1" ht="20.25" x14ac:dyDescent="0.25">
      <c r="A215" s="26"/>
      <c r="B215" s="26"/>
      <c r="C215" s="27"/>
      <c r="D215" s="27"/>
      <c r="E215" s="158"/>
    </row>
    <row r="216" spans="1:5" s="7" customFormat="1" ht="20.25" x14ac:dyDescent="0.25">
      <c r="A216" s="26"/>
      <c r="B216" s="26"/>
      <c r="C216" s="27"/>
      <c r="D216" s="27"/>
      <c r="E216" s="158"/>
    </row>
    <row r="217" spans="1:5" s="7" customFormat="1" ht="20.25" x14ac:dyDescent="0.25">
      <c r="A217" s="26"/>
      <c r="B217" s="26"/>
      <c r="C217" s="27"/>
      <c r="D217" s="27"/>
      <c r="E217" s="158"/>
    </row>
    <row r="218" spans="1:5" s="7" customFormat="1" ht="20.25" x14ac:dyDescent="0.25">
      <c r="A218" s="26"/>
      <c r="B218" s="26"/>
      <c r="C218" s="27"/>
      <c r="D218" s="27"/>
      <c r="E218" s="158"/>
    </row>
    <row r="219" spans="1:5" s="7" customFormat="1" ht="20.25" x14ac:dyDescent="0.25">
      <c r="A219" s="26"/>
      <c r="B219" s="26"/>
      <c r="C219" s="27"/>
      <c r="D219" s="27"/>
      <c r="E219" s="158"/>
    </row>
    <row r="220" spans="1:5" s="7" customFormat="1" ht="20.25" x14ac:dyDescent="0.25">
      <c r="A220" s="26"/>
      <c r="B220" s="26"/>
      <c r="C220" s="27"/>
      <c r="D220" s="27"/>
      <c r="E220" s="158"/>
    </row>
    <row r="221" spans="1:5" s="7" customFormat="1" ht="20.25" x14ac:dyDescent="0.25">
      <c r="A221" s="26"/>
      <c r="B221" s="26"/>
      <c r="C221" s="27"/>
      <c r="D221" s="27"/>
      <c r="E221" s="158"/>
    </row>
    <row r="222" spans="1:5" s="7" customFormat="1" ht="20.25" x14ac:dyDescent="0.25">
      <c r="A222" s="26"/>
      <c r="B222" s="26"/>
      <c r="C222" s="27"/>
      <c r="D222" s="27"/>
      <c r="E222" s="158"/>
    </row>
    <row r="223" spans="1:5" s="7" customFormat="1" ht="20.25" x14ac:dyDescent="0.25">
      <c r="A223" s="26"/>
      <c r="B223" s="26"/>
      <c r="C223" s="27"/>
      <c r="D223" s="27"/>
      <c r="E223" s="158"/>
    </row>
    <row r="224" spans="1:5" s="7" customFormat="1" ht="20.25" x14ac:dyDescent="0.25">
      <c r="A224" s="26"/>
      <c r="B224" s="26"/>
      <c r="C224" s="27"/>
      <c r="D224" s="27"/>
      <c r="E224" s="158"/>
    </row>
    <row r="225" spans="1:7" s="7" customFormat="1" ht="20.25" x14ac:dyDescent="0.25">
      <c r="A225" s="26"/>
      <c r="B225" s="26"/>
      <c r="C225" s="27"/>
      <c r="D225" s="27"/>
      <c r="E225" s="158"/>
    </row>
    <row r="226" spans="1:7" s="7" customFormat="1" ht="20.25" x14ac:dyDescent="0.25">
      <c r="A226" s="26"/>
      <c r="B226" s="26"/>
      <c r="C226" s="27"/>
      <c r="D226" s="27"/>
      <c r="E226" s="158"/>
    </row>
    <row r="227" spans="1:7" s="7" customFormat="1" ht="20.25" x14ac:dyDescent="0.25">
      <c r="A227" s="26"/>
      <c r="B227" s="26"/>
      <c r="C227" s="27"/>
      <c r="D227" s="27"/>
      <c r="E227" s="158"/>
    </row>
    <row r="228" spans="1:7" s="7" customFormat="1" ht="20.25" x14ac:dyDescent="0.25">
      <c r="A228" s="26"/>
      <c r="B228" s="26"/>
      <c r="C228" s="27"/>
      <c r="D228" s="27"/>
      <c r="E228" s="158"/>
    </row>
    <row r="229" spans="1:7" s="7" customFormat="1" ht="20.25" x14ac:dyDescent="0.25">
      <c r="A229" s="26"/>
      <c r="B229" s="26"/>
      <c r="C229" s="27"/>
      <c r="D229" s="27"/>
      <c r="E229" s="158"/>
    </row>
    <row r="230" spans="1:7" s="7" customFormat="1" ht="20.25" x14ac:dyDescent="0.25">
      <c r="A230" s="26"/>
      <c r="B230" s="26"/>
      <c r="C230" s="27"/>
      <c r="D230" s="27"/>
      <c r="E230" s="158"/>
    </row>
    <row r="231" spans="1:7" ht="20.25" x14ac:dyDescent="0.25">
      <c r="A231" s="26"/>
      <c r="B231" s="29"/>
      <c r="C231" s="30"/>
      <c r="D231" s="30"/>
    </row>
    <row r="232" spans="1:7" ht="20.25" x14ac:dyDescent="0.25">
      <c r="A232" s="26"/>
      <c r="B232" s="29"/>
      <c r="C232" s="30"/>
      <c r="D232" s="30"/>
    </row>
    <row r="233" spans="1:7" ht="20.25" x14ac:dyDescent="0.25">
      <c r="A233" s="26"/>
      <c r="B233" s="29"/>
      <c r="C233" s="30"/>
      <c r="D233" s="30"/>
    </row>
    <row r="234" spans="1:7" ht="20.25" x14ac:dyDescent="0.25">
      <c r="A234" s="26"/>
      <c r="B234" s="29"/>
      <c r="C234" s="30"/>
      <c r="D234" s="30"/>
    </row>
    <row r="235" spans="1:7" ht="20.25" x14ac:dyDescent="0.25">
      <c r="A235" s="26"/>
      <c r="B235" s="29"/>
      <c r="C235" s="30"/>
      <c r="D235" s="30"/>
    </row>
    <row r="236" spans="1:7" x14ac:dyDescent="0.25">
      <c r="A236" s="7"/>
      <c r="B236" s="29"/>
      <c r="C236" s="29"/>
      <c r="D236" s="29"/>
    </row>
    <row r="237" spans="1:7" ht="20.25" x14ac:dyDescent="0.25">
      <c r="A237" s="7"/>
      <c r="B237" s="31" t="s">
        <v>136</v>
      </c>
      <c r="C237" s="31" t="s">
        <v>137</v>
      </c>
      <c r="D237" t="s">
        <v>136</v>
      </c>
      <c r="E237" s="153" t="s">
        <v>137</v>
      </c>
    </row>
    <row r="238" spans="1:7" ht="21" x14ac:dyDescent="0.35">
      <c r="A238" s="7"/>
      <c r="B238" s="32" t="s">
        <v>138</v>
      </c>
      <c r="C238" s="32" t="s">
        <v>139</v>
      </c>
      <c r="D238" t="s">
        <v>138</v>
      </c>
      <c r="F238" t="s">
        <v>138</v>
      </c>
      <c r="G238" t="str">
        <f ca="1">IF(NOT(ISERROR(MATCH(F238,_xlfn.ANCHORARRAY(B249),0))),#REF!&amp;"Por favor no seleccionar los criterios de impacto",F238)</f>
        <v>Afectación Económica o presupuestal</v>
      </c>
    </row>
    <row r="239" spans="1:7" ht="21" x14ac:dyDescent="0.35">
      <c r="A239" s="7"/>
      <c r="B239" s="32" t="s">
        <v>138</v>
      </c>
      <c r="C239" s="32" t="s">
        <v>125</v>
      </c>
      <c r="E239" s="153" t="s">
        <v>139</v>
      </c>
    </row>
    <row r="240" spans="1:7" ht="21" x14ac:dyDescent="0.35">
      <c r="A240" s="7"/>
      <c r="B240" s="32" t="s">
        <v>138</v>
      </c>
      <c r="C240" s="32" t="s">
        <v>128</v>
      </c>
      <c r="E240" s="153" t="s">
        <v>125</v>
      </c>
    </row>
    <row r="241" spans="1:5" ht="21" x14ac:dyDescent="0.35">
      <c r="A241" s="7"/>
      <c r="B241" s="32" t="s">
        <v>138</v>
      </c>
      <c r="C241" s="32" t="s">
        <v>131</v>
      </c>
      <c r="E241" s="153" t="s">
        <v>128</v>
      </c>
    </row>
    <row r="242" spans="1:5" ht="21" x14ac:dyDescent="0.35">
      <c r="A242" s="7"/>
      <c r="B242" s="32" t="s">
        <v>138</v>
      </c>
      <c r="C242" s="32" t="s">
        <v>133</v>
      </c>
      <c r="E242" s="153" t="s">
        <v>131</v>
      </c>
    </row>
    <row r="243" spans="1:5" ht="21" x14ac:dyDescent="0.35">
      <c r="A243" s="7"/>
      <c r="B243" s="32" t="s">
        <v>121</v>
      </c>
      <c r="C243" s="32" t="s">
        <v>47</v>
      </c>
      <c r="E243" s="153" t="s">
        <v>133</v>
      </c>
    </row>
    <row r="244" spans="1:5" ht="21" x14ac:dyDescent="0.35">
      <c r="A244" s="7"/>
      <c r="B244" s="32" t="s">
        <v>121</v>
      </c>
      <c r="C244" s="32" t="s">
        <v>126</v>
      </c>
      <c r="D244" t="s">
        <v>121</v>
      </c>
    </row>
    <row r="245" spans="1:5" ht="21" x14ac:dyDescent="0.35">
      <c r="A245" s="7"/>
      <c r="B245" s="32" t="s">
        <v>121</v>
      </c>
      <c r="C245" s="32" t="s">
        <v>129</v>
      </c>
      <c r="E245" s="153" t="s">
        <v>47</v>
      </c>
    </row>
    <row r="246" spans="1:5" ht="21" x14ac:dyDescent="0.35">
      <c r="A246" s="7"/>
      <c r="B246" s="32" t="s">
        <v>121</v>
      </c>
      <c r="C246" s="32" t="s">
        <v>49</v>
      </c>
      <c r="E246" s="153" t="s">
        <v>126</v>
      </c>
    </row>
    <row r="247" spans="1:5" ht="21" x14ac:dyDescent="0.35">
      <c r="A247" s="7"/>
      <c r="B247" s="32" t="s">
        <v>121</v>
      </c>
      <c r="C247" s="32" t="s">
        <v>50</v>
      </c>
      <c r="E247" s="153" t="s">
        <v>129</v>
      </c>
    </row>
    <row r="248" spans="1:5" x14ac:dyDescent="0.25">
      <c r="A248" s="7"/>
      <c r="B248" s="33"/>
      <c r="C248" s="33"/>
      <c r="E248" s="153" t="s">
        <v>49</v>
      </c>
    </row>
    <row r="249" spans="1:5" x14ac:dyDescent="0.25">
      <c r="A249" s="7"/>
      <c r="B249" s="33" t="e" cm="1">
        <f t="array" aca="1" ref="B249:B251" ca="1">_xlfn.UNIQUE(Tabla13[[#All],[Criterios]])</f>
        <v>#NAME?</v>
      </c>
      <c r="C249" s="33"/>
      <c r="E249" s="153" t="s">
        <v>50</v>
      </c>
    </row>
    <row r="250" spans="1:5" x14ac:dyDescent="0.25">
      <c r="A250" s="7"/>
      <c r="B250" s="33" t="e">
        <f ca="1"/>
        <v>#NAME?</v>
      </c>
      <c r="C250" s="33"/>
    </row>
    <row r="251" spans="1:5" x14ac:dyDescent="0.25">
      <c r="B251" s="33" t="e">
        <f ca="1"/>
        <v>#NAME?</v>
      </c>
      <c r="C251" s="33"/>
    </row>
    <row r="252" spans="1:5" x14ac:dyDescent="0.25">
      <c r="B252" s="34"/>
      <c r="C252" s="34"/>
    </row>
    <row r="253" spans="1:5" x14ac:dyDescent="0.25">
      <c r="B253" s="34"/>
      <c r="C253" s="34"/>
    </row>
    <row r="254" spans="1:5" x14ac:dyDescent="0.25">
      <c r="B254" s="34"/>
      <c r="C254" s="34"/>
    </row>
    <row r="255" spans="1:5" x14ac:dyDescent="0.25">
      <c r="B255" s="34"/>
      <c r="C255" s="34"/>
      <c r="D255" s="34"/>
    </row>
    <row r="256" spans="1:5" x14ac:dyDescent="0.25">
      <c r="B256" s="34"/>
      <c r="C256" s="34"/>
      <c r="D256" s="34"/>
    </row>
    <row r="257" spans="2:4" x14ac:dyDescent="0.25">
      <c r="B257" s="34"/>
      <c r="C257" s="34"/>
      <c r="D257" s="34"/>
    </row>
    <row r="258" spans="2:4" x14ac:dyDescent="0.25">
      <c r="B258" s="34"/>
      <c r="C258" s="34"/>
      <c r="D258" s="34"/>
    </row>
    <row r="259" spans="2:4" x14ac:dyDescent="0.25">
      <c r="B259" s="34"/>
      <c r="C259" s="34"/>
      <c r="D259" s="34"/>
    </row>
    <row r="260" spans="2:4" x14ac:dyDescent="0.25">
      <c r="B260" s="34"/>
      <c r="C260" s="34"/>
      <c r="D260" s="34"/>
    </row>
  </sheetData>
  <mergeCells count="1">
    <mergeCell ref="B2:E2"/>
  </mergeCells>
  <dataValidations count="1">
    <dataValidation type="list" allowBlank="1" showInputMessage="1" showErrorMessage="1" sqref="F238" xr:uid="{00000000-0002-0000-0700-000000000000}">
      <formula1>#REF!</formula1>
    </dataValidation>
  </dataValidations>
  <pageMargins left="0.7" right="0.7" top="0.75" bottom="0.75" header="0.3" footer="0.3"/>
  <pageSetup orientation="portrait"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249977111117893"/>
  </sheetPr>
  <dimension ref="B1:K16"/>
  <sheetViews>
    <sheetView topLeftCell="B1" workbookViewId="0">
      <selection activeCell="I7" sqref="I7"/>
    </sheetView>
  </sheetViews>
  <sheetFormatPr baseColWidth="10" defaultColWidth="14.28515625" defaultRowHeight="12.75" x14ac:dyDescent="0.2"/>
  <cols>
    <col min="1" max="2" width="14.28515625" style="35"/>
    <col min="3" max="3" width="17" style="35" customWidth="1"/>
    <col min="4" max="4" width="14.28515625" style="35"/>
    <col min="5" max="5" width="46" style="35" customWidth="1"/>
    <col min="6" max="16384" width="14.28515625" style="35"/>
  </cols>
  <sheetData>
    <row r="1" spans="2:11" ht="24" customHeight="1" thickBot="1" x14ac:dyDescent="0.25">
      <c r="B1" s="451" t="s">
        <v>140</v>
      </c>
      <c r="C1" s="452"/>
      <c r="D1" s="452"/>
      <c r="E1" s="452"/>
      <c r="F1" s="453"/>
    </row>
    <row r="2" spans="2:11" ht="16.5" thickBot="1" x14ac:dyDescent="0.3">
      <c r="B2" s="36"/>
      <c r="C2" s="36"/>
      <c r="D2" s="36"/>
      <c r="E2" s="36"/>
      <c r="F2" s="36"/>
      <c r="I2" s="162"/>
      <c r="J2" s="176" t="s">
        <v>56</v>
      </c>
      <c r="K2" s="176" t="s">
        <v>57</v>
      </c>
    </row>
    <row r="3" spans="2:11" ht="16.5" thickBot="1" x14ac:dyDescent="0.25">
      <c r="B3" s="454" t="s">
        <v>141</v>
      </c>
      <c r="C3" s="455"/>
      <c r="D3" s="455"/>
      <c r="E3" s="37" t="s">
        <v>142</v>
      </c>
      <c r="F3" s="38" t="s">
        <v>143</v>
      </c>
      <c r="I3" s="175" t="s">
        <v>52</v>
      </c>
      <c r="J3" s="164">
        <v>0.5</v>
      </c>
      <c r="K3" s="164">
        <v>0.45</v>
      </c>
    </row>
    <row r="4" spans="2:11" ht="31.5" x14ac:dyDescent="0.2">
      <c r="B4" s="456" t="s">
        <v>144</v>
      </c>
      <c r="C4" s="458" t="s">
        <v>31</v>
      </c>
      <c r="D4" s="39" t="s">
        <v>52</v>
      </c>
      <c r="E4" s="40" t="s">
        <v>145</v>
      </c>
      <c r="F4" s="41">
        <v>0.25</v>
      </c>
      <c r="I4" s="176" t="s">
        <v>53</v>
      </c>
      <c r="J4" s="164">
        <v>0.4</v>
      </c>
      <c r="K4" s="164">
        <v>0.35</v>
      </c>
    </row>
    <row r="5" spans="2:11" ht="47.25" x14ac:dyDescent="0.2">
      <c r="B5" s="457"/>
      <c r="C5" s="459"/>
      <c r="D5" s="42" t="s">
        <v>53</v>
      </c>
      <c r="E5" s="43" t="s">
        <v>146</v>
      </c>
      <c r="F5" s="44">
        <v>0.15</v>
      </c>
      <c r="I5" s="176" t="s">
        <v>54</v>
      </c>
      <c r="J5" s="164">
        <v>0.35</v>
      </c>
      <c r="K5" s="164">
        <v>0.3</v>
      </c>
    </row>
    <row r="6" spans="2:11" ht="47.25" x14ac:dyDescent="0.2">
      <c r="B6" s="457"/>
      <c r="C6" s="459"/>
      <c r="D6" s="42" t="s">
        <v>54</v>
      </c>
      <c r="E6" s="43" t="s">
        <v>147</v>
      </c>
      <c r="F6" s="44">
        <v>0.1</v>
      </c>
    </row>
    <row r="7" spans="2:11" ht="63" x14ac:dyDescent="0.2">
      <c r="B7" s="457"/>
      <c r="C7" s="459" t="s">
        <v>32</v>
      </c>
      <c r="D7" s="42" t="s">
        <v>56</v>
      </c>
      <c r="E7" s="43" t="s">
        <v>148</v>
      </c>
      <c r="F7" s="44">
        <v>0.25</v>
      </c>
      <c r="G7" s="163"/>
    </row>
    <row r="8" spans="2:11" ht="31.5" x14ac:dyDescent="0.2">
      <c r="B8" s="457"/>
      <c r="C8" s="459"/>
      <c r="D8" s="42" t="s">
        <v>57</v>
      </c>
      <c r="E8" s="43" t="s">
        <v>149</v>
      </c>
      <c r="F8" s="44">
        <v>0.2</v>
      </c>
      <c r="G8" s="163"/>
    </row>
    <row r="9" spans="2:11" ht="47.25" x14ac:dyDescent="0.2">
      <c r="B9" s="457" t="s">
        <v>150</v>
      </c>
      <c r="C9" s="459" t="s">
        <v>34</v>
      </c>
      <c r="D9" s="42" t="s">
        <v>59</v>
      </c>
      <c r="E9" s="43" t="s">
        <v>151</v>
      </c>
      <c r="F9" s="45" t="s">
        <v>152</v>
      </c>
    </row>
    <row r="10" spans="2:11" ht="63" x14ac:dyDescent="0.2">
      <c r="B10" s="457"/>
      <c r="C10" s="459"/>
      <c r="D10" s="42" t="s">
        <v>153</v>
      </c>
      <c r="E10" s="43" t="s">
        <v>154</v>
      </c>
      <c r="F10" s="45" t="s">
        <v>152</v>
      </c>
    </row>
    <row r="11" spans="2:11" ht="47.25" x14ac:dyDescent="0.2">
      <c r="B11" s="457"/>
      <c r="C11" s="459" t="s">
        <v>35</v>
      </c>
      <c r="D11" s="42" t="s">
        <v>62</v>
      </c>
      <c r="E11" s="43" t="s">
        <v>155</v>
      </c>
      <c r="F11" s="45" t="s">
        <v>152</v>
      </c>
    </row>
    <row r="12" spans="2:11" ht="47.25" x14ac:dyDescent="0.2">
      <c r="B12" s="457"/>
      <c r="C12" s="459"/>
      <c r="D12" s="42" t="s">
        <v>63</v>
      </c>
      <c r="E12" s="43" t="s">
        <v>156</v>
      </c>
      <c r="F12" s="45" t="s">
        <v>152</v>
      </c>
    </row>
    <row r="13" spans="2:11" ht="31.5" x14ac:dyDescent="0.2">
      <c r="B13" s="457"/>
      <c r="C13" s="459" t="s">
        <v>36</v>
      </c>
      <c r="D13" s="42" t="s">
        <v>65</v>
      </c>
      <c r="E13" s="43" t="s">
        <v>157</v>
      </c>
      <c r="F13" s="45" t="s">
        <v>152</v>
      </c>
    </row>
    <row r="14" spans="2:11" ht="32.25" thickBot="1" x14ac:dyDescent="0.25">
      <c r="B14" s="460"/>
      <c r="C14" s="461"/>
      <c r="D14" s="46" t="s">
        <v>66</v>
      </c>
      <c r="E14" s="47" t="s">
        <v>158</v>
      </c>
      <c r="F14" s="48" t="s">
        <v>152</v>
      </c>
    </row>
    <row r="15" spans="2:11" ht="49.5" customHeight="1" x14ac:dyDescent="0.2">
      <c r="B15" s="450" t="s">
        <v>159</v>
      </c>
      <c r="C15" s="450"/>
      <c r="D15" s="450"/>
      <c r="E15" s="450"/>
      <c r="F15" s="450"/>
    </row>
    <row r="16" spans="2:11" ht="27" customHeight="1" x14ac:dyDescent="0.25">
      <c r="B16" s="49"/>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030A0"/>
  </sheetPr>
  <dimension ref="B4:AU63"/>
  <sheetViews>
    <sheetView topLeftCell="A6" workbookViewId="0">
      <selection activeCell="AN28" sqref="AN28:AS37"/>
    </sheetView>
  </sheetViews>
  <sheetFormatPr baseColWidth="10" defaultRowHeight="15" x14ac:dyDescent="0.25"/>
  <cols>
    <col min="1" max="1" width="3.7109375" style="7" customWidth="1"/>
    <col min="2" max="2" width="6.7109375" style="7" customWidth="1"/>
    <col min="3" max="3" width="0.5703125" style="7" hidden="1" customWidth="1"/>
    <col min="4" max="4" width="11.42578125" style="7" hidden="1" customWidth="1"/>
    <col min="5" max="5" width="9.85546875" style="7" customWidth="1"/>
    <col min="6" max="8" width="11.42578125" style="7" hidden="1" customWidth="1"/>
    <col min="9" max="9" width="8.42578125" style="7" customWidth="1"/>
    <col min="10" max="11" width="11.42578125" style="7"/>
    <col min="12" max="12" width="0.140625" style="7" customWidth="1"/>
    <col min="13" max="13" width="0.28515625" style="7" hidden="1" customWidth="1"/>
    <col min="14" max="15" width="11.42578125" style="7" hidden="1" customWidth="1"/>
    <col min="16" max="16" width="11.42578125" style="7"/>
    <col min="17" max="17" width="10.28515625" style="7" customWidth="1"/>
    <col min="18" max="18" width="11.42578125" style="7" hidden="1" customWidth="1"/>
    <col min="19" max="19" width="0.85546875" style="7" hidden="1" customWidth="1"/>
    <col min="20" max="20" width="11.42578125" style="7" hidden="1" customWidth="1"/>
    <col min="21" max="21" width="0.140625" style="7" hidden="1" customWidth="1"/>
    <col min="22" max="22" width="11.42578125" style="7"/>
    <col min="23" max="23" width="10.140625" style="7" customWidth="1"/>
    <col min="24" max="24" width="3.85546875" style="7" hidden="1" customWidth="1"/>
    <col min="25" max="25" width="4.42578125" style="7" hidden="1" customWidth="1"/>
    <col min="26" max="27" width="11.42578125" style="7" hidden="1" customWidth="1"/>
    <col min="28" max="28" width="11.42578125" style="7"/>
    <col min="29" max="29" width="9.7109375" style="7" customWidth="1"/>
    <col min="30" max="30" width="1.5703125" style="7" hidden="1" customWidth="1"/>
    <col min="31" max="32" width="11.42578125" style="7" hidden="1" customWidth="1"/>
    <col min="33" max="33" width="0.85546875" style="7" hidden="1" customWidth="1"/>
    <col min="34" max="34" width="11.42578125" style="7"/>
    <col min="35" max="35" width="13" style="7" customWidth="1"/>
    <col min="36" max="37" width="1.5703125" style="7" hidden="1" customWidth="1"/>
    <col min="38" max="38" width="1" style="7" customWidth="1"/>
    <col min="39" max="40" width="11.42578125" style="7"/>
    <col min="41" max="41" width="4.5703125" style="7" customWidth="1"/>
    <col min="42" max="42" width="2.42578125" style="7" hidden="1" customWidth="1"/>
    <col min="43" max="45" width="11.42578125" style="7" hidden="1" customWidth="1"/>
    <col min="46" max="46" width="11.42578125" style="7"/>
    <col min="47" max="47" width="15.7109375" style="7" customWidth="1"/>
    <col min="48" max="16384" width="11.42578125" style="7"/>
  </cols>
  <sheetData>
    <row r="4" spans="2:47" x14ac:dyDescent="0.25">
      <c r="B4" s="492" t="s">
        <v>423</v>
      </c>
      <c r="C4" s="492"/>
      <c r="D4" s="492"/>
      <c r="E4" s="492"/>
      <c r="F4" s="492"/>
      <c r="G4" s="492"/>
      <c r="H4" s="492"/>
      <c r="I4" s="492"/>
      <c r="J4" s="493" t="s">
        <v>8</v>
      </c>
      <c r="K4" s="493"/>
      <c r="L4" s="493"/>
      <c r="M4" s="493"/>
      <c r="N4" s="493"/>
      <c r="O4" s="493"/>
      <c r="P4" s="493"/>
      <c r="Q4" s="493"/>
      <c r="R4" s="493"/>
      <c r="S4" s="493"/>
      <c r="T4" s="493"/>
      <c r="U4" s="493"/>
      <c r="V4" s="493"/>
      <c r="W4" s="493"/>
      <c r="X4" s="493"/>
      <c r="Y4" s="493"/>
      <c r="Z4" s="493"/>
      <c r="AA4" s="493"/>
      <c r="AB4" s="493"/>
      <c r="AC4" s="493"/>
      <c r="AD4" s="493"/>
      <c r="AE4" s="493"/>
      <c r="AF4" s="493"/>
      <c r="AG4" s="493"/>
      <c r="AH4" s="493"/>
      <c r="AI4" s="493"/>
      <c r="AJ4" s="493"/>
      <c r="AK4" s="493"/>
      <c r="AL4" s="493"/>
      <c r="AT4" s="494" t="s">
        <v>25</v>
      </c>
      <c r="AU4" s="494"/>
    </row>
    <row r="5" spans="2:47" x14ac:dyDescent="0.25">
      <c r="B5" s="492"/>
      <c r="C5" s="492"/>
      <c r="D5" s="492"/>
      <c r="E5" s="492"/>
      <c r="F5" s="492"/>
      <c r="G5" s="492"/>
      <c r="H5" s="492"/>
      <c r="I5" s="492"/>
      <c r="J5" s="493"/>
      <c r="K5" s="493"/>
      <c r="L5" s="493"/>
      <c r="M5" s="493"/>
      <c r="N5" s="493"/>
      <c r="O5" s="493"/>
      <c r="P5" s="493"/>
      <c r="Q5" s="493"/>
      <c r="R5" s="493"/>
      <c r="S5" s="493"/>
      <c r="T5" s="493"/>
      <c r="U5" s="493"/>
      <c r="V5" s="493"/>
      <c r="W5" s="493"/>
      <c r="X5" s="493"/>
      <c r="Y5" s="493"/>
      <c r="Z5" s="493"/>
      <c r="AA5" s="493"/>
      <c r="AB5" s="493"/>
      <c r="AC5" s="493"/>
      <c r="AD5" s="493"/>
      <c r="AE5" s="493"/>
      <c r="AF5" s="493"/>
      <c r="AG5" s="493"/>
      <c r="AH5" s="493"/>
      <c r="AI5" s="493"/>
      <c r="AJ5" s="493"/>
      <c r="AK5" s="493"/>
      <c r="AL5" s="493"/>
      <c r="AT5" s="494"/>
      <c r="AU5" s="494"/>
    </row>
    <row r="6" spans="2:47" x14ac:dyDescent="0.25">
      <c r="B6" s="492"/>
      <c r="C6" s="492"/>
      <c r="D6" s="492"/>
      <c r="E6" s="492"/>
      <c r="F6" s="492"/>
      <c r="G6" s="492"/>
      <c r="H6" s="492"/>
      <c r="I6" s="492"/>
      <c r="J6" s="493"/>
      <c r="K6" s="493"/>
      <c r="L6" s="493"/>
      <c r="M6" s="493"/>
      <c r="N6" s="493"/>
      <c r="O6" s="493"/>
      <c r="P6" s="493"/>
      <c r="Q6" s="493"/>
      <c r="R6" s="493"/>
      <c r="S6" s="493"/>
      <c r="T6" s="493"/>
      <c r="U6" s="493"/>
      <c r="V6" s="493"/>
      <c r="W6" s="493"/>
      <c r="X6" s="493"/>
      <c r="Y6" s="493"/>
      <c r="Z6" s="493"/>
      <c r="AA6" s="493"/>
      <c r="AB6" s="493"/>
      <c r="AC6" s="493"/>
      <c r="AD6" s="493"/>
      <c r="AE6" s="493"/>
      <c r="AF6" s="493"/>
      <c r="AG6" s="493"/>
      <c r="AH6" s="493"/>
      <c r="AI6" s="493"/>
      <c r="AJ6" s="493"/>
      <c r="AK6" s="493"/>
      <c r="AL6" s="493"/>
      <c r="AT6" s="494"/>
      <c r="AU6" s="494"/>
    </row>
    <row r="7" spans="2:47" ht="15.75" thickBot="1" x14ac:dyDescent="0.3"/>
    <row r="8" spans="2:47" ht="15.75" x14ac:dyDescent="0.25">
      <c r="B8" s="495" t="s">
        <v>109</v>
      </c>
      <c r="C8" s="495"/>
      <c r="D8" s="496"/>
      <c r="E8" s="462" t="s">
        <v>160</v>
      </c>
      <c r="F8" s="463"/>
      <c r="G8" s="463"/>
      <c r="H8" s="463"/>
      <c r="I8" s="464"/>
      <c r="J8" s="50" t="s">
        <v>424</v>
      </c>
      <c r="K8" s="51" t="s">
        <v>424</v>
      </c>
      <c r="L8" s="51" t="s">
        <v>424</v>
      </c>
      <c r="M8" s="51" t="s">
        <v>424</v>
      </c>
      <c r="N8" s="51" t="s">
        <v>424</v>
      </c>
      <c r="O8" s="52" t="s">
        <v>424</v>
      </c>
      <c r="P8" s="50" t="s">
        <v>424</v>
      </c>
      <c r="Q8" s="51" t="s">
        <v>424</v>
      </c>
      <c r="R8" s="51" t="s">
        <v>424</v>
      </c>
      <c r="S8" s="51" t="s">
        <v>424</v>
      </c>
      <c r="T8" s="51" t="s">
        <v>424</v>
      </c>
      <c r="U8" s="52" t="s">
        <v>424</v>
      </c>
      <c r="V8" s="50" t="s">
        <v>424</v>
      </c>
      <c r="W8" s="51" t="s">
        <v>424</v>
      </c>
      <c r="X8" s="51" t="s">
        <v>424</v>
      </c>
      <c r="Y8" s="51" t="s">
        <v>424</v>
      </c>
      <c r="Z8" s="51" t="s">
        <v>424</v>
      </c>
      <c r="AA8" s="52" t="s">
        <v>424</v>
      </c>
      <c r="AB8" s="50" t="s">
        <v>424</v>
      </c>
      <c r="AC8" s="51" t="s">
        <v>424</v>
      </c>
      <c r="AD8" s="51" t="s">
        <v>424</v>
      </c>
      <c r="AE8" s="51" t="s">
        <v>424</v>
      </c>
      <c r="AF8" s="51" t="s">
        <v>424</v>
      </c>
      <c r="AG8" s="52" t="s">
        <v>424</v>
      </c>
      <c r="AH8" s="53" t="s">
        <v>424</v>
      </c>
      <c r="AI8" s="54" t="s">
        <v>424</v>
      </c>
      <c r="AJ8" s="54" t="s">
        <v>424</v>
      </c>
      <c r="AK8" s="54" t="s">
        <v>424</v>
      </c>
      <c r="AL8" s="54" t="s">
        <v>424</v>
      </c>
      <c r="AN8" s="497" t="s">
        <v>161</v>
      </c>
      <c r="AO8" s="498"/>
      <c r="AP8" s="498"/>
      <c r="AQ8" s="498"/>
      <c r="AR8" s="498"/>
      <c r="AS8" s="499"/>
      <c r="AT8" s="481" t="s">
        <v>425</v>
      </c>
      <c r="AU8" s="481"/>
    </row>
    <row r="9" spans="2:47" ht="15.75" x14ac:dyDescent="0.25">
      <c r="B9" s="495"/>
      <c r="C9" s="495"/>
      <c r="D9" s="496"/>
      <c r="E9" s="468"/>
      <c r="F9" s="472"/>
      <c r="G9" s="472"/>
      <c r="H9" s="472"/>
      <c r="I9" s="467"/>
      <c r="J9" s="55" t="s">
        <v>424</v>
      </c>
      <c r="K9" s="56" t="s">
        <v>424</v>
      </c>
      <c r="L9" s="56" t="s">
        <v>424</v>
      </c>
      <c r="M9" s="56" t="s">
        <v>424</v>
      </c>
      <c r="N9" s="56" t="s">
        <v>424</v>
      </c>
      <c r="O9" s="57" t="s">
        <v>424</v>
      </c>
      <c r="P9" s="55" t="s">
        <v>424</v>
      </c>
      <c r="Q9" s="56" t="s">
        <v>424</v>
      </c>
      <c r="R9" s="56" t="s">
        <v>424</v>
      </c>
      <c r="S9" s="56" t="s">
        <v>424</v>
      </c>
      <c r="T9" s="56" t="s">
        <v>424</v>
      </c>
      <c r="U9" s="57" t="s">
        <v>424</v>
      </c>
      <c r="V9" s="55" t="s">
        <v>424</v>
      </c>
      <c r="W9" s="56" t="s">
        <v>424</v>
      </c>
      <c r="X9" s="56" t="s">
        <v>424</v>
      </c>
      <c r="Y9" s="56" t="s">
        <v>424</v>
      </c>
      <c r="Z9" s="56" t="s">
        <v>424</v>
      </c>
      <c r="AA9" s="57" t="s">
        <v>424</v>
      </c>
      <c r="AB9" s="55" t="s">
        <v>424</v>
      </c>
      <c r="AC9" s="56" t="s">
        <v>424</v>
      </c>
      <c r="AD9" s="56" t="s">
        <v>424</v>
      </c>
      <c r="AE9" s="56" t="s">
        <v>424</v>
      </c>
      <c r="AF9" s="56" t="s">
        <v>424</v>
      </c>
      <c r="AG9" s="57" t="s">
        <v>424</v>
      </c>
      <c r="AH9" s="58" t="s">
        <v>424</v>
      </c>
      <c r="AI9" s="59" t="s">
        <v>424</v>
      </c>
      <c r="AJ9" s="59" t="s">
        <v>424</v>
      </c>
      <c r="AK9" s="59" t="s">
        <v>424</v>
      </c>
      <c r="AL9" s="59" t="s">
        <v>424</v>
      </c>
      <c r="AN9" s="500"/>
      <c r="AO9" s="501"/>
      <c r="AP9" s="501"/>
      <c r="AQ9" s="501"/>
      <c r="AR9" s="501"/>
      <c r="AS9" s="502"/>
      <c r="AT9" s="481"/>
      <c r="AU9" s="481"/>
    </row>
    <row r="10" spans="2:47" ht="15.75" x14ac:dyDescent="0.25">
      <c r="B10" s="495"/>
      <c r="C10" s="495"/>
      <c r="D10" s="496"/>
      <c r="E10" s="468"/>
      <c r="F10" s="472"/>
      <c r="G10" s="472"/>
      <c r="H10" s="472"/>
      <c r="I10" s="467"/>
      <c r="J10" s="55" t="s">
        <v>424</v>
      </c>
      <c r="K10" s="56" t="s">
        <v>424</v>
      </c>
      <c r="L10" s="56" t="s">
        <v>424</v>
      </c>
      <c r="M10" s="56" t="s">
        <v>424</v>
      </c>
      <c r="N10" s="56" t="s">
        <v>424</v>
      </c>
      <c r="O10" s="57" t="s">
        <v>424</v>
      </c>
      <c r="P10" s="55" t="s">
        <v>424</v>
      </c>
      <c r="Q10" s="56" t="s">
        <v>424</v>
      </c>
      <c r="R10" s="56" t="s">
        <v>424</v>
      </c>
      <c r="S10" s="56" t="s">
        <v>424</v>
      </c>
      <c r="T10" s="56" t="s">
        <v>424</v>
      </c>
      <c r="U10" s="57" t="s">
        <v>424</v>
      </c>
      <c r="V10" s="55" t="s">
        <v>424</v>
      </c>
      <c r="W10" s="56" t="s">
        <v>424</v>
      </c>
      <c r="X10" s="56" t="s">
        <v>424</v>
      </c>
      <c r="Y10" s="56" t="s">
        <v>424</v>
      </c>
      <c r="Z10" s="56" t="s">
        <v>424</v>
      </c>
      <c r="AA10" s="57" t="s">
        <v>424</v>
      </c>
      <c r="AB10" s="55" t="s">
        <v>424</v>
      </c>
      <c r="AC10" s="56" t="s">
        <v>424</v>
      </c>
      <c r="AD10" s="56" t="s">
        <v>424</v>
      </c>
      <c r="AE10" s="56" t="s">
        <v>424</v>
      </c>
      <c r="AF10" s="56" t="s">
        <v>424</v>
      </c>
      <c r="AG10" s="57" t="s">
        <v>424</v>
      </c>
      <c r="AH10" s="58" t="s">
        <v>424</v>
      </c>
      <c r="AI10" s="59" t="s">
        <v>424</v>
      </c>
      <c r="AJ10" s="59" t="s">
        <v>424</v>
      </c>
      <c r="AK10" s="59" t="s">
        <v>424</v>
      </c>
      <c r="AL10" s="59" t="s">
        <v>424</v>
      </c>
      <c r="AN10" s="500"/>
      <c r="AO10" s="501"/>
      <c r="AP10" s="501"/>
      <c r="AQ10" s="501"/>
      <c r="AR10" s="501"/>
      <c r="AS10" s="502"/>
      <c r="AT10" s="481"/>
      <c r="AU10" s="481"/>
    </row>
    <row r="11" spans="2:47" ht="15.75" x14ac:dyDescent="0.25">
      <c r="B11" s="495"/>
      <c r="C11" s="495"/>
      <c r="D11" s="496"/>
      <c r="E11" s="468"/>
      <c r="F11" s="472"/>
      <c r="G11" s="472"/>
      <c r="H11" s="472"/>
      <c r="I11" s="467"/>
      <c r="J11" s="55" t="s">
        <v>424</v>
      </c>
      <c r="K11" s="56" t="s">
        <v>424</v>
      </c>
      <c r="L11" s="56" t="s">
        <v>424</v>
      </c>
      <c r="M11" s="56" t="s">
        <v>424</v>
      </c>
      <c r="N11" s="56" t="s">
        <v>424</v>
      </c>
      <c r="O11" s="57" t="s">
        <v>424</v>
      </c>
      <c r="P11" s="55" t="s">
        <v>424</v>
      </c>
      <c r="Q11" s="56" t="s">
        <v>424</v>
      </c>
      <c r="R11" s="56" t="s">
        <v>424</v>
      </c>
      <c r="S11" s="56" t="s">
        <v>424</v>
      </c>
      <c r="T11" s="56" t="s">
        <v>424</v>
      </c>
      <c r="U11" s="57" t="s">
        <v>424</v>
      </c>
      <c r="V11" s="55" t="s">
        <v>424</v>
      </c>
      <c r="W11" s="56" t="s">
        <v>424</v>
      </c>
      <c r="X11" s="56" t="s">
        <v>424</v>
      </c>
      <c r="Y11" s="56" t="s">
        <v>424</v>
      </c>
      <c r="Z11" s="56" t="s">
        <v>424</v>
      </c>
      <c r="AA11" s="57" t="s">
        <v>424</v>
      </c>
      <c r="AB11" s="55" t="s">
        <v>424</v>
      </c>
      <c r="AC11" s="56" t="s">
        <v>424</v>
      </c>
      <c r="AD11" s="56" t="s">
        <v>424</v>
      </c>
      <c r="AE11" s="56" t="s">
        <v>424</v>
      </c>
      <c r="AF11" s="56" t="s">
        <v>424</v>
      </c>
      <c r="AG11" s="57" t="s">
        <v>424</v>
      </c>
      <c r="AH11" s="58" t="s">
        <v>424</v>
      </c>
      <c r="AI11" s="59" t="s">
        <v>424</v>
      </c>
      <c r="AJ11" s="59" t="s">
        <v>424</v>
      </c>
      <c r="AK11" s="59" t="s">
        <v>424</v>
      </c>
      <c r="AL11" s="59" t="s">
        <v>424</v>
      </c>
      <c r="AN11" s="500"/>
      <c r="AO11" s="501"/>
      <c r="AP11" s="501"/>
      <c r="AQ11" s="501"/>
      <c r="AR11" s="501"/>
      <c r="AS11" s="502"/>
      <c r="AT11" s="481"/>
      <c r="AU11" s="481"/>
    </row>
    <row r="12" spans="2:47" ht="15.75" x14ac:dyDescent="0.25">
      <c r="B12" s="495"/>
      <c r="C12" s="495"/>
      <c r="D12" s="496"/>
      <c r="E12" s="468"/>
      <c r="F12" s="472"/>
      <c r="G12" s="472"/>
      <c r="H12" s="472"/>
      <c r="I12" s="467"/>
      <c r="J12" s="55" t="s">
        <v>424</v>
      </c>
      <c r="K12" s="56" t="s">
        <v>424</v>
      </c>
      <c r="L12" s="56" t="s">
        <v>424</v>
      </c>
      <c r="M12" s="56" t="s">
        <v>424</v>
      </c>
      <c r="N12" s="56" t="s">
        <v>424</v>
      </c>
      <c r="O12" s="57" t="s">
        <v>424</v>
      </c>
      <c r="P12" s="55" t="s">
        <v>424</v>
      </c>
      <c r="Q12" s="56" t="s">
        <v>424</v>
      </c>
      <c r="R12" s="56" t="s">
        <v>424</v>
      </c>
      <c r="S12" s="56" t="s">
        <v>424</v>
      </c>
      <c r="T12" s="56" t="s">
        <v>424</v>
      </c>
      <c r="U12" s="57" t="s">
        <v>424</v>
      </c>
      <c r="V12" s="55" t="s">
        <v>424</v>
      </c>
      <c r="W12" s="56" t="s">
        <v>424</v>
      </c>
      <c r="X12" s="56" t="s">
        <v>424</v>
      </c>
      <c r="Y12" s="56" t="s">
        <v>424</v>
      </c>
      <c r="Z12" s="56" t="s">
        <v>424</v>
      </c>
      <c r="AA12" s="57" t="s">
        <v>424</v>
      </c>
      <c r="AB12" s="55" t="s">
        <v>424</v>
      </c>
      <c r="AC12" s="56" t="s">
        <v>424</v>
      </c>
      <c r="AD12" s="56" t="s">
        <v>424</v>
      </c>
      <c r="AE12" s="56" t="s">
        <v>424</v>
      </c>
      <c r="AF12" s="56" t="s">
        <v>424</v>
      </c>
      <c r="AG12" s="57" t="s">
        <v>424</v>
      </c>
      <c r="AH12" s="58" t="s">
        <v>424</v>
      </c>
      <c r="AI12" s="59" t="s">
        <v>424</v>
      </c>
      <c r="AJ12" s="59" t="s">
        <v>424</v>
      </c>
      <c r="AK12" s="59" t="s">
        <v>424</v>
      </c>
      <c r="AL12" s="59" t="s">
        <v>424</v>
      </c>
      <c r="AN12" s="500"/>
      <c r="AO12" s="501"/>
      <c r="AP12" s="501"/>
      <c r="AQ12" s="501"/>
      <c r="AR12" s="501"/>
      <c r="AS12" s="502"/>
      <c r="AT12" s="481"/>
      <c r="AU12" s="481"/>
    </row>
    <row r="13" spans="2:47" ht="15.75" x14ac:dyDescent="0.25">
      <c r="B13" s="495"/>
      <c r="C13" s="495"/>
      <c r="D13" s="496"/>
      <c r="E13" s="468"/>
      <c r="F13" s="472"/>
      <c r="G13" s="472"/>
      <c r="H13" s="472"/>
      <c r="I13" s="467"/>
      <c r="J13" s="55" t="s">
        <v>424</v>
      </c>
      <c r="K13" s="56" t="s">
        <v>424</v>
      </c>
      <c r="L13" s="56" t="s">
        <v>424</v>
      </c>
      <c r="M13" s="56" t="s">
        <v>424</v>
      </c>
      <c r="N13" s="56" t="s">
        <v>424</v>
      </c>
      <c r="O13" s="57" t="s">
        <v>424</v>
      </c>
      <c r="P13" s="55" t="s">
        <v>424</v>
      </c>
      <c r="Q13" s="56" t="s">
        <v>424</v>
      </c>
      <c r="R13" s="56" t="s">
        <v>424</v>
      </c>
      <c r="S13" s="56" t="s">
        <v>424</v>
      </c>
      <c r="T13" s="56" t="s">
        <v>424</v>
      </c>
      <c r="U13" s="57" t="s">
        <v>424</v>
      </c>
      <c r="V13" s="55" t="s">
        <v>424</v>
      </c>
      <c r="W13" s="56" t="s">
        <v>424</v>
      </c>
      <c r="X13" s="56" t="s">
        <v>424</v>
      </c>
      <c r="Y13" s="56" t="s">
        <v>424</v>
      </c>
      <c r="Z13" s="56" t="s">
        <v>424</v>
      </c>
      <c r="AA13" s="57" t="s">
        <v>424</v>
      </c>
      <c r="AB13" s="55" t="s">
        <v>424</v>
      </c>
      <c r="AC13" s="56" t="s">
        <v>424</v>
      </c>
      <c r="AD13" s="56" t="s">
        <v>424</v>
      </c>
      <c r="AE13" s="56" t="s">
        <v>424</v>
      </c>
      <c r="AF13" s="56" t="s">
        <v>424</v>
      </c>
      <c r="AG13" s="57" t="s">
        <v>424</v>
      </c>
      <c r="AH13" s="58" t="s">
        <v>424</v>
      </c>
      <c r="AI13" s="59" t="s">
        <v>424</v>
      </c>
      <c r="AJ13" s="59" t="s">
        <v>424</v>
      </c>
      <c r="AK13" s="59" t="s">
        <v>424</v>
      </c>
      <c r="AL13" s="59" t="s">
        <v>424</v>
      </c>
      <c r="AN13" s="500"/>
      <c r="AO13" s="501"/>
      <c r="AP13" s="501"/>
      <c r="AQ13" s="501"/>
      <c r="AR13" s="501"/>
      <c r="AS13" s="502"/>
      <c r="AT13" s="481"/>
      <c r="AU13" s="481"/>
    </row>
    <row r="14" spans="2:47" ht="5.25" customHeight="1" thickBot="1" x14ac:dyDescent="0.3">
      <c r="B14" s="495"/>
      <c r="C14" s="495"/>
      <c r="D14" s="496"/>
      <c r="E14" s="468"/>
      <c r="F14" s="472"/>
      <c r="G14" s="472"/>
      <c r="H14" s="472"/>
      <c r="I14" s="467"/>
      <c r="J14" s="55" t="s">
        <v>424</v>
      </c>
      <c r="K14" s="56" t="s">
        <v>424</v>
      </c>
      <c r="L14" s="56" t="s">
        <v>424</v>
      </c>
      <c r="M14" s="56" t="s">
        <v>424</v>
      </c>
      <c r="N14" s="56" t="s">
        <v>424</v>
      </c>
      <c r="O14" s="57" t="s">
        <v>424</v>
      </c>
      <c r="P14" s="55" t="s">
        <v>424</v>
      </c>
      <c r="Q14" s="56" t="s">
        <v>424</v>
      </c>
      <c r="R14" s="56" t="s">
        <v>424</v>
      </c>
      <c r="S14" s="56" t="s">
        <v>424</v>
      </c>
      <c r="T14" s="56" t="s">
        <v>424</v>
      </c>
      <c r="U14" s="57" t="s">
        <v>424</v>
      </c>
      <c r="V14" s="55" t="s">
        <v>424</v>
      </c>
      <c r="W14" s="56" t="s">
        <v>424</v>
      </c>
      <c r="X14" s="56" t="s">
        <v>424</v>
      </c>
      <c r="Y14" s="56" t="s">
        <v>424</v>
      </c>
      <c r="Z14" s="56" t="s">
        <v>424</v>
      </c>
      <c r="AA14" s="57" t="s">
        <v>424</v>
      </c>
      <c r="AB14" s="55" t="s">
        <v>424</v>
      </c>
      <c r="AC14" s="56" t="s">
        <v>424</v>
      </c>
      <c r="AD14" s="56" t="s">
        <v>424</v>
      </c>
      <c r="AE14" s="56" t="s">
        <v>424</v>
      </c>
      <c r="AF14" s="56" t="s">
        <v>424</v>
      </c>
      <c r="AG14" s="57" t="s">
        <v>424</v>
      </c>
      <c r="AH14" s="58" t="s">
        <v>424</v>
      </c>
      <c r="AI14" s="59" t="s">
        <v>424</v>
      </c>
      <c r="AJ14" s="59" t="s">
        <v>424</v>
      </c>
      <c r="AK14" s="59" t="s">
        <v>424</v>
      </c>
      <c r="AL14" s="59" t="s">
        <v>424</v>
      </c>
      <c r="AN14" s="500"/>
      <c r="AO14" s="501"/>
      <c r="AP14" s="501"/>
      <c r="AQ14" s="501"/>
      <c r="AR14" s="501"/>
      <c r="AS14" s="502"/>
      <c r="AT14" s="481"/>
      <c r="AU14" s="481"/>
    </row>
    <row r="15" spans="2:47" ht="16.5" hidden="1" thickBot="1" x14ac:dyDescent="0.3">
      <c r="B15" s="495"/>
      <c r="C15" s="495"/>
      <c r="D15" s="496"/>
      <c r="E15" s="468"/>
      <c r="F15" s="472"/>
      <c r="G15" s="472"/>
      <c r="H15" s="472"/>
      <c r="I15" s="467"/>
      <c r="J15" s="55" t="s">
        <v>424</v>
      </c>
      <c r="K15" s="56" t="s">
        <v>424</v>
      </c>
      <c r="L15" s="56" t="s">
        <v>424</v>
      </c>
      <c r="M15" s="56" t="s">
        <v>424</v>
      </c>
      <c r="N15" s="56" t="s">
        <v>424</v>
      </c>
      <c r="O15" s="57" t="s">
        <v>424</v>
      </c>
      <c r="P15" s="55" t="s">
        <v>424</v>
      </c>
      <c r="Q15" s="56" t="s">
        <v>424</v>
      </c>
      <c r="R15" s="56" t="s">
        <v>424</v>
      </c>
      <c r="S15" s="56" t="s">
        <v>424</v>
      </c>
      <c r="T15" s="56" t="s">
        <v>424</v>
      </c>
      <c r="U15" s="57" t="s">
        <v>424</v>
      </c>
      <c r="V15" s="55" t="s">
        <v>424</v>
      </c>
      <c r="W15" s="56" t="s">
        <v>424</v>
      </c>
      <c r="X15" s="56" t="s">
        <v>424</v>
      </c>
      <c r="Y15" s="56" t="s">
        <v>424</v>
      </c>
      <c r="Z15" s="56" t="s">
        <v>424</v>
      </c>
      <c r="AA15" s="57" t="s">
        <v>424</v>
      </c>
      <c r="AB15" s="55" t="s">
        <v>424</v>
      </c>
      <c r="AC15" s="56" t="s">
        <v>424</v>
      </c>
      <c r="AD15" s="56" t="s">
        <v>424</v>
      </c>
      <c r="AE15" s="56" t="s">
        <v>424</v>
      </c>
      <c r="AF15" s="56" t="s">
        <v>424</v>
      </c>
      <c r="AG15" s="57" t="s">
        <v>424</v>
      </c>
      <c r="AH15" s="58" t="s">
        <v>424</v>
      </c>
      <c r="AI15" s="59" t="s">
        <v>424</v>
      </c>
      <c r="AJ15" s="59" t="s">
        <v>424</v>
      </c>
      <c r="AK15" s="59" t="s">
        <v>424</v>
      </c>
      <c r="AL15" s="59" t="s">
        <v>424</v>
      </c>
      <c r="AN15" s="500"/>
      <c r="AO15" s="501"/>
      <c r="AP15" s="501"/>
      <c r="AQ15" s="501"/>
      <c r="AR15" s="501"/>
      <c r="AS15" s="502"/>
      <c r="AT15" s="36"/>
      <c r="AU15" s="36"/>
    </row>
    <row r="16" spans="2:47" ht="16.5" hidden="1" thickBot="1" x14ac:dyDescent="0.3">
      <c r="B16" s="495"/>
      <c r="C16" s="495"/>
      <c r="D16" s="496"/>
      <c r="E16" s="468"/>
      <c r="F16" s="472"/>
      <c r="G16" s="472"/>
      <c r="H16" s="472"/>
      <c r="I16" s="467"/>
      <c r="J16" s="55" t="s">
        <v>424</v>
      </c>
      <c r="K16" s="56" t="s">
        <v>424</v>
      </c>
      <c r="L16" s="56" t="s">
        <v>424</v>
      </c>
      <c r="M16" s="56" t="s">
        <v>424</v>
      </c>
      <c r="N16" s="56" t="s">
        <v>424</v>
      </c>
      <c r="O16" s="57" t="s">
        <v>424</v>
      </c>
      <c r="P16" s="55" t="s">
        <v>424</v>
      </c>
      <c r="Q16" s="56" t="s">
        <v>424</v>
      </c>
      <c r="R16" s="56" t="s">
        <v>424</v>
      </c>
      <c r="S16" s="56" t="s">
        <v>424</v>
      </c>
      <c r="T16" s="56" t="s">
        <v>424</v>
      </c>
      <c r="U16" s="57" t="s">
        <v>424</v>
      </c>
      <c r="V16" s="55" t="s">
        <v>424</v>
      </c>
      <c r="W16" s="56" t="s">
        <v>424</v>
      </c>
      <c r="X16" s="56" t="s">
        <v>424</v>
      </c>
      <c r="Y16" s="56" t="s">
        <v>424</v>
      </c>
      <c r="Z16" s="56" t="s">
        <v>424</v>
      </c>
      <c r="AA16" s="57" t="s">
        <v>424</v>
      </c>
      <c r="AB16" s="55" t="s">
        <v>424</v>
      </c>
      <c r="AC16" s="56" t="s">
        <v>424</v>
      </c>
      <c r="AD16" s="56" t="s">
        <v>424</v>
      </c>
      <c r="AE16" s="56" t="s">
        <v>424</v>
      </c>
      <c r="AF16" s="56" t="s">
        <v>424</v>
      </c>
      <c r="AG16" s="57" t="s">
        <v>424</v>
      </c>
      <c r="AH16" s="58" t="s">
        <v>424</v>
      </c>
      <c r="AI16" s="59" t="s">
        <v>424</v>
      </c>
      <c r="AJ16" s="59" t="s">
        <v>424</v>
      </c>
      <c r="AK16" s="59" t="s">
        <v>424</v>
      </c>
      <c r="AL16" s="59" t="s">
        <v>424</v>
      </c>
      <c r="AN16" s="500"/>
      <c r="AO16" s="501"/>
      <c r="AP16" s="501"/>
      <c r="AQ16" s="501"/>
      <c r="AR16" s="501"/>
      <c r="AS16" s="502"/>
      <c r="AT16" s="36"/>
      <c r="AU16" s="36"/>
    </row>
    <row r="17" spans="2:47" ht="16.5" hidden="1" thickBot="1" x14ac:dyDescent="0.3">
      <c r="B17" s="495"/>
      <c r="C17" s="495"/>
      <c r="D17" s="496"/>
      <c r="E17" s="469"/>
      <c r="F17" s="470"/>
      <c r="G17" s="470"/>
      <c r="H17" s="470"/>
      <c r="I17" s="471"/>
      <c r="J17" s="60" t="s">
        <v>424</v>
      </c>
      <c r="K17" s="61" t="s">
        <v>424</v>
      </c>
      <c r="L17" s="61" t="s">
        <v>424</v>
      </c>
      <c r="M17" s="61" t="s">
        <v>424</v>
      </c>
      <c r="N17" s="61" t="s">
        <v>424</v>
      </c>
      <c r="O17" s="62" t="s">
        <v>424</v>
      </c>
      <c r="P17" s="55" t="s">
        <v>424</v>
      </c>
      <c r="Q17" s="56" t="s">
        <v>424</v>
      </c>
      <c r="R17" s="56" t="s">
        <v>424</v>
      </c>
      <c r="S17" s="56" t="s">
        <v>424</v>
      </c>
      <c r="T17" s="56" t="s">
        <v>424</v>
      </c>
      <c r="U17" s="57" t="s">
        <v>424</v>
      </c>
      <c r="V17" s="60" t="s">
        <v>424</v>
      </c>
      <c r="W17" s="61" t="s">
        <v>424</v>
      </c>
      <c r="X17" s="61" t="s">
        <v>424</v>
      </c>
      <c r="Y17" s="61" t="s">
        <v>424</v>
      </c>
      <c r="Z17" s="61" t="s">
        <v>424</v>
      </c>
      <c r="AA17" s="62" t="s">
        <v>424</v>
      </c>
      <c r="AB17" s="55" t="s">
        <v>424</v>
      </c>
      <c r="AC17" s="56" t="s">
        <v>424</v>
      </c>
      <c r="AD17" s="56" t="s">
        <v>424</v>
      </c>
      <c r="AE17" s="56" t="s">
        <v>424</v>
      </c>
      <c r="AF17" s="56" t="s">
        <v>424</v>
      </c>
      <c r="AG17" s="57" t="s">
        <v>424</v>
      </c>
      <c r="AH17" s="63" t="s">
        <v>424</v>
      </c>
      <c r="AI17" s="64" t="s">
        <v>424</v>
      </c>
      <c r="AJ17" s="64" t="s">
        <v>424</v>
      </c>
      <c r="AK17" s="64" t="s">
        <v>424</v>
      </c>
      <c r="AL17" s="64" t="s">
        <v>424</v>
      </c>
      <c r="AN17" s="503"/>
      <c r="AO17" s="504"/>
      <c r="AP17" s="504"/>
      <c r="AQ17" s="504"/>
      <c r="AR17" s="504"/>
      <c r="AS17" s="505"/>
      <c r="AT17" s="36"/>
      <c r="AU17" s="36"/>
    </row>
    <row r="18" spans="2:47" ht="15.75" customHeight="1" x14ac:dyDescent="0.25">
      <c r="B18" s="495"/>
      <c r="C18" s="495"/>
      <c r="D18" s="496"/>
      <c r="E18" s="462" t="s">
        <v>162</v>
      </c>
      <c r="F18" s="463"/>
      <c r="G18" s="463"/>
      <c r="H18" s="463"/>
      <c r="I18" s="463"/>
      <c r="J18" s="212" t="s">
        <v>424</v>
      </c>
      <c r="K18" s="213" t="s">
        <v>424</v>
      </c>
      <c r="L18" s="213" t="s">
        <v>424</v>
      </c>
      <c r="M18" s="213" t="s">
        <v>424</v>
      </c>
      <c r="N18" s="213" t="s">
        <v>424</v>
      </c>
      <c r="O18" s="214" t="s">
        <v>424</v>
      </c>
      <c r="P18" s="212" t="s">
        <v>424</v>
      </c>
      <c r="Q18" s="213" t="s">
        <v>424</v>
      </c>
      <c r="R18" s="65" t="s">
        <v>424</v>
      </c>
      <c r="S18" s="65" t="s">
        <v>424</v>
      </c>
      <c r="T18" s="65" t="s">
        <v>424</v>
      </c>
      <c r="U18" s="66" t="s">
        <v>424</v>
      </c>
      <c r="V18" s="50" t="s">
        <v>424</v>
      </c>
      <c r="W18" s="51" t="s">
        <v>424</v>
      </c>
      <c r="X18" s="51" t="s">
        <v>424</v>
      </c>
      <c r="Y18" s="51" t="s">
        <v>424</v>
      </c>
      <c r="Z18" s="51" t="s">
        <v>424</v>
      </c>
      <c r="AA18" s="52" t="s">
        <v>424</v>
      </c>
      <c r="AB18" s="50" t="s">
        <v>424</v>
      </c>
      <c r="AC18" s="51" t="s">
        <v>424</v>
      </c>
      <c r="AD18" s="51" t="s">
        <v>424</v>
      </c>
      <c r="AE18" s="51" t="s">
        <v>424</v>
      </c>
      <c r="AF18" s="51" t="s">
        <v>424</v>
      </c>
      <c r="AG18" s="52" t="s">
        <v>424</v>
      </c>
      <c r="AH18" s="53" t="s">
        <v>424</v>
      </c>
      <c r="AI18" s="54" t="s">
        <v>424</v>
      </c>
      <c r="AJ18" s="54" t="s">
        <v>424</v>
      </c>
      <c r="AK18" s="54" t="s">
        <v>424</v>
      </c>
      <c r="AL18" s="54" t="s">
        <v>424</v>
      </c>
      <c r="AN18" s="506" t="s">
        <v>163</v>
      </c>
      <c r="AO18" s="507"/>
      <c r="AP18" s="507"/>
      <c r="AQ18" s="507"/>
      <c r="AR18" s="507"/>
      <c r="AS18" s="507"/>
      <c r="AT18" s="512" t="s">
        <v>426</v>
      </c>
      <c r="AU18" s="513"/>
    </row>
    <row r="19" spans="2:47" ht="15.75" customHeight="1" x14ac:dyDescent="0.25">
      <c r="B19" s="495"/>
      <c r="C19" s="495"/>
      <c r="D19" s="496"/>
      <c r="E19" s="465"/>
      <c r="F19" s="472"/>
      <c r="G19" s="472"/>
      <c r="H19" s="472"/>
      <c r="I19" s="472"/>
      <c r="J19" s="215" t="s">
        <v>424</v>
      </c>
      <c r="K19" s="216" t="s">
        <v>424</v>
      </c>
      <c r="L19" s="216" t="s">
        <v>424</v>
      </c>
      <c r="M19" s="216" t="s">
        <v>424</v>
      </c>
      <c r="N19" s="216" t="s">
        <v>424</v>
      </c>
      <c r="O19" s="217" t="s">
        <v>424</v>
      </c>
      <c r="P19" s="215" t="s">
        <v>424</v>
      </c>
      <c r="Q19" s="216" t="s">
        <v>424</v>
      </c>
      <c r="R19" s="68" t="s">
        <v>424</v>
      </c>
      <c r="S19" s="68" t="s">
        <v>424</v>
      </c>
      <c r="T19" s="68" t="s">
        <v>424</v>
      </c>
      <c r="U19" s="69" t="s">
        <v>424</v>
      </c>
      <c r="V19" s="55" t="s">
        <v>424</v>
      </c>
      <c r="W19" s="56" t="s">
        <v>424</v>
      </c>
      <c r="X19" s="56" t="s">
        <v>424</v>
      </c>
      <c r="Y19" s="56" t="s">
        <v>424</v>
      </c>
      <c r="Z19" s="56" t="s">
        <v>424</v>
      </c>
      <c r="AA19" s="57" t="s">
        <v>424</v>
      </c>
      <c r="AB19" s="55" t="s">
        <v>424</v>
      </c>
      <c r="AC19" s="56" t="s">
        <v>424</v>
      </c>
      <c r="AD19" s="56" t="s">
        <v>424</v>
      </c>
      <c r="AE19" s="56" t="s">
        <v>424</v>
      </c>
      <c r="AF19" s="56" t="s">
        <v>424</v>
      </c>
      <c r="AG19" s="57" t="s">
        <v>424</v>
      </c>
      <c r="AH19" s="58" t="s">
        <v>424</v>
      </c>
      <c r="AI19" s="59" t="s">
        <v>424</v>
      </c>
      <c r="AJ19" s="59" t="s">
        <v>424</v>
      </c>
      <c r="AK19" s="59" t="s">
        <v>424</v>
      </c>
      <c r="AL19" s="59" t="s">
        <v>424</v>
      </c>
      <c r="AN19" s="508"/>
      <c r="AO19" s="509"/>
      <c r="AP19" s="509"/>
      <c r="AQ19" s="509"/>
      <c r="AR19" s="509"/>
      <c r="AS19" s="509"/>
      <c r="AT19" s="514"/>
      <c r="AU19" s="515"/>
    </row>
    <row r="20" spans="2:47" ht="15.75" customHeight="1" x14ac:dyDescent="0.25">
      <c r="B20" s="495"/>
      <c r="C20" s="495"/>
      <c r="D20" s="496"/>
      <c r="E20" s="468"/>
      <c r="F20" s="472"/>
      <c r="G20" s="472"/>
      <c r="H20" s="472"/>
      <c r="I20" s="472"/>
      <c r="J20" s="215" t="s">
        <v>424</v>
      </c>
      <c r="K20" s="216" t="s">
        <v>424</v>
      </c>
      <c r="L20" s="216" t="s">
        <v>424</v>
      </c>
      <c r="M20" s="216" t="s">
        <v>424</v>
      </c>
      <c r="N20" s="216" t="s">
        <v>424</v>
      </c>
      <c r="O20" s="217" t="s">
        <v>424</v>
      </c>
      <c r="P20" s="215" t="s">
        <v>424</v>
      </c>
      <c r="Q20" s="216" t="s">
        <v>424</v>
      </c>
      <c r="R20" s="68" t="s">
        <v>424</v>
      </c>
      <c r="S20" s="68" t="s">
        <v>424</v>
      </c>
      <c r="T20" s="68" t="s">
        <v>424</v>
      </c>
      <c r="U20" s="69" t="s">
        <v>424</v>
      </c>
      <c r="V20" s="55" t="s">
        <v>424</v>
      </c>
      <c r="W20" s="56" t="s">
        <v>424</v>
      </c>
      <c r="X20" s="56" t="s">
        <v>424</v>
      </c>
      <c r="Y20" s="56" t="s">
        <v>424</v>
      </c>
      <c r="Z20" s="56" t="s">
        <v>424</v>
      </c>
      <c r="AA20" s="57" t="s">
        <v>424</v>
      </c>
      <c r="AB20" s="55" t="s">
        <v>424</v>
      </c>
      <c r="AC20" s="56" t="s">
        <v>424</v>
      </c>
      <c r="AD20" s="56" t="s">
        <v>424</v>
      </c>
      <c r="AE20" s="56" t="s">
        <v>424</v>
      </c>
      <c r="AF20" s="56" t="s">
        <v>424</v>
      </c>
      <c r="AG20" s="57" t="s">
        <v>424</v>
      </c>
      <c r="AH20" s="58" t="s">
        <v>424</v>
      </c>
      <c r="AI20" s="59" t="s">
        <v>424</v>
      </c>
      <c r="AJ20" s="59" t="s">
        <v>424</v>
      </c>
      <c r="AK20" s="59" t="s">
        <v>424</v>
      </c>
      <c r="AL20" s="59" t="s">
        <v>424</v>
      </c>
      <c r="AN20" s="508"/>
      <c r="AO20" s="509"/>
      <c r="AP20" s="509"/>
      <c r="AQ20" s="509"/>
      <c r="AR20" s="509"/>
      <c r="AS20" s="509"/>
      <c r="AT20" s="514"/>
      <c r="AU20" s="515"/>
    </row>
    <row r="21" spans="2:47" ht="15.75" customHeight="1" x14ac:dyDescent="0.25">
      <c r="B21" s="495"/>
      <c r="C21" s="495"/>
      <c r="D21" s="496"/>
      <c r="E21" s="468"/>
      <c r="F21" s="472"/>
      <c r="G21" s="472"/>
      <c r="H21" s="472"/>
      <c r="I21" s="472"/>
      <c r="J21" s="215" t="s">
        <v>424</v>
      </c>
      <c r="K21" s="216" t="s">
        <v>424</v>
      </c>
      <c r="L21" s="216" t="s">
        <v>424</v>
      </c>
      <c r="M21" s="216" t="s">
        <v>424</v>
      </c>
      <c r="N21" s="216" t="s">
        <v>424</v>
      </c>
      <c r="O21" s="217" t="s">
        <v>424</v>
      </c>
      <c r="P21" s="215" t="s">
        <v>424</v>
      </c>
      <c r="Q21" s="216" t="s">
        <v>424</v>
      </c>
      <c r="R21" s="68" t="s">
        <v>424</v>
      </c>
      <c r="S21" s="68" t="s">
        <v>424</v>
      </c>
      <c r="T21" s="68" t="s">
        <v>424</v>
      </c>
      <c r="U21" s="69" t="s">
        <v>424</v>
      </c>
      <c r="V21" s="55" t="s">
        <v>424</v>
      </c>
      <c r="W21" s="56" t="s">
        <v>424</v>
      </c>
      <c r="X21" s="56" t="s">
        <v>424</v>
      </c>
      <c r="Y21" s="56" t="s">
        <v>424</v>
      </c>
      <c r="Z21" s="56" t="s">
        <v>424</v>
      </c>
      <c r="AA21" s="57" t="s">
        <v>424</v>
      </c>
      <c r="AB21" s="55" t="s">
        <v>424</v>
      </c>
      <c r="AC21" s="56" t="s">
        <v>424</v>
      </c>
      <c r="AD21" s="56" t="s">
        <v>424</v>
      </c>
      <c r="AE21" s="56" t="s">
        <v>424</v>
      </c>
      <c r="AF21" s="56" t="s">
        <v>424</v>
      </c>
      <c r="AG21" s="57" t="s">
        <v>424</v>
      </c>
      <c r="AH21" s="58" t="s">
        <v>424</v>
      </c>
      <c r="AI21" s="59" t="s">
        <v>424</v>
      </c>
      <c r="AJ21" s="59" t="s">
        <v>424</v>
      </c>
      <c r="AK21" s="59" t="s">
        <v>424</v>
      </c>
      <c r="AL21" s="59" t="s">
        <v>424</v>
      </c>
      <c r="AN21" s="508"/>
      <c r="AO21" s="509"/>
      <c r="AP21" s="509"/>
      <c r="AQ21" s="509"/>
      <c r="AR21" s="509"/>
      <c r="AS21" s="509"/>
      <c r="AT21" s="514"/>
      <c r="AU21" s="515"/>
    </row>
    <row r="22" spans="2:47" ht="15.75" customHeight="1" x14ac:dyDescent="0.25">
      <c r="B22" s="495"/>
      <c r="C22" s="495"/>
      <c r="D22" s="496"/>
      <c r="E22" s="468"/>
      <c r="F22" s="472"/>
      <c r="G22" s="472"/>
      <c r="H22" s="472"/>
      <c r="I22" s="472"/>
      <c r="J22" s="215" t="s">
        <v>424</v>
      </c>
      <c r="K22" s="216" t="s">
        <v>424</v>
      </c>
      <c r="L22" s="216" t="s">
        <v>424</v>
      </c>
      <c r="M22" s="216" t="s">
        <v>424</v>
      </c>
      <c r="N22" s="216" t="s">
        <v>424</v>
      </c>
      <c r="O22" s="217" t="s">
        <v>424</v>
      </c>
      <c r="P22" s="215" t="s">
        <v>424</v>
      </c>
      <c r="Q22" s="216" t="s">
        <v>424</v>
      </c>
      <c r="R22" s="68" t="s">
        <v>424</v>
      </c>
      <c r="S22" s="68" t="s">
        <v>424</v>
      </c>
      <c r="T22" s="68" t="s">
        <v>424</v>
      </c>
      <c r="U22" s="69" t="s">
        <v>424</v>
      </c>
      <c r="V22" s="55" t="s">
        <v>424</v>
      </c>
      <c r="W22" s="56" t="s">
        <v>424</v>
      </c>
      <c r="X22" s="56" t="s">
        <v>424</v>
      </c>
      <c r="Y22" s="56" t="s">
        <v>424</v>
      </c>
      <c r="Z22" s="56" t="s">
        <v>424</v>
      </c>
      <c r="AA22" s="57" t="s">
        <v>424</v>
      </c>
      <c r="AB22" s="55" t="s">
        <v>424</v>
      </c>
      <c r="AC22" s="56" t="s">
        <v>424</v>
      </c>
      <c r="AD22" s="56" t="s">
        <v>424</v>
      </c>
      <c r="AE22" s="56" t="s">
        <v>424</v>
      </c>
      <c r="AF22" s="56" t="s">
        <v>424</v>
      </c>
      <c r="AG22" s="57" t="s">
        <v>424</v>
      </c>
      <c r="AH22" s="58" t="s">
        <v>424</v>
      </c>
      <c r="AI22" s="59" t="s">
        <v>424</v>
      </c>
      <c r="AJ22" s="59" t="s">
        <v>424</v>
      </c>
      <c r="AK22" s="59" t="s">
        <v>424</v>
      </c>
      <c r="AL22" s="59" t="s">
        <v>424</v>
      </c>
      <c r="AN22" s="508"/>
      <c r="AO22" s="509"/>
      <c r="AP22" s="509"/>
      <c r="AQ22" s="509"/>
      <c r="AR22" s="509"/>
      <c r="AS22" s="509"/>
      <c r="AT22" s="514"/>
      <c r="AU22" s="515"/>
    </row>
    <row r="23" spans="2:47" ht="0.75" customHeight="1" x14ac:dyDescent="0.25">
      <c r="B23" s="495"/>
      <c r="C23" s="495"/>
      <c r="D23" s="496"/>
      <c r="E23" s="468"/>
      <c r="F23" s="472"/>
      <c r="G23" s="472"/>
      <c r="H23" s="472"/>
      <c r="I23" s="472"/>
      <c r="J23" s="215" t="s">
        <v>424</v>
      </c>
      <c r="K23" s="216" t="s">
        <v>424</v>
      </c>
      <c r="L23" s="216" t="s">
        <v>424</v>
      </c>
      <c r="M23" s="216" t="s">
        <v>424</v>
      </c>
      <c r="N23" s="216" t="s">
        <v>424</v>
      </c>
      <c r="O23" s="217" t="s">
        <v>424</v>
      </c>
      <c r="P23" s="215" t="s">
        <v>424</v>
      </c>
      <c r="Q23" s="216" t="s">
        <v>424</v>
      </c>
      <c r="R23" s="68" t="s">
        <v>424</v>
      </c>
      <c r="S23" s="68" t="s">
        <v>424</v>
      </c>
      <c r="T23" s="68" t="s">
        <v>424</v>
      </c>
      <c r="U23" s="69" t="s">
        <v>424</v>
      </c>
      <c r="V23" s="55" t="s">
        <v>424</v>
      </c>
      <c r="W23" s="56" t="s">
        <v>424</v>
      </c>
      <c r="X23" s="56" t="s">
        <v>424</v>
      </c>
      <c r="Y23" s="56" t="s">
        <v>424</v>
      </c>
      <c r="Z23" s="56" t="s">
        <v>424</v>
      </c>
      <c r="AA23" s="57" t="s">
        <v>424</v>
      </c>
      <c r="AB23" s="55" t="s">
        <v>424</v>
      </c>
      <c r="AC23" s="56" t="s">
        <v>424</v>
      </c>
      <c r="AD23" s="56" t="s">
        <v>424</v>
      </c>
      <c r="AE23" s="56" t="s">
        <v>424</v>
      </c>
      <c r="AF23" s="56" t="s">
        <v>424</v>
      </c>
      <c r="AG23" s="57" t="s">
        <v>424</v>
      </c>
      <c r="AH23" s="58" t="s">
        <v>424</v>
      </c>
      <c r="AI23" s="59" t="s">
        <v>424</v>
      </c>
      <c r="AJ23" s="59" t="s">
        <v>424</v>
      </c>
      <c r="AK23" s="59" t="s">
        <v>424</v>
      </c>
      <c r="AL23" s="59" t="s">
        <v>424</v>
      </c>
      <c r="AN23" s="508"/>
      <c r="AO23" s="509"/>
      <c r="AP23" s="509"/>
      <c r="AQ23" s="509"/>
      <c r="AR23" s="509"/>
      <c r="AS23" s="509"/>
      <c r="AT23" s="514"/>
      <c r="AU23" s="515"/>
    </row>
    <row r="24" spans="2:47" ht="15.75" hidden="1" customHeight="1" x14ac:dyDescent="0.25">
      <c r="B24" s="495"/>
      <c r="C24" s="495"/>
      <c r="D24" s="496"/>
      <c r="E24" s="468"/>
      <c r="F24" s="472"/>
      <c r="G24" s="472"/>
      <c r="H24" s="472"/>
      <c r="I24" s="472"/>
      <c r="J24" s="215" t="s">
        <v>424</v>
      </c>
      <c r="K24" s="216" t="s">
        <v>424</v>
      </c>
      <c r="L24" s="216" t="s">
        <v>424</v>
      </c>
      <c r="M24" s="216" t="s">
        <v>424</v>
      </c>
      <c r="N24" s="216" t="s">
        <v>424</v>
      </c>
      <c r="O24" s="217" t="s">
        <v>424</v>
      </c>
      <c r="P24" s="215" t="s">
        <v>424</v>
      </c>
      <c r="Q24" s="216" t="s">
        <v>424</v>
      </c>
      <c r="R24" s="68" t="s">
        <v>424</v>
      </c>
      <c r="S24" s="68" t="s">
        <v>424</v>
      </c>
      <c r="T24" s="68" t="s">
        <v>424</v>
      </c>
      <c r="U24" s="69" t="s">
        <v>424</v>
      </c>
      <c r="V24" s="55" t="s">
        <v>424</v>
      </c>
      <c r="W24" s="56" t="s">
        <v>424</v>
      </c>
      <c r="X24" s="56" t="s">
        <v>424</v>
      </c>
      <c r="Y24" s="56" t="s">
        <v>424</v>
      </c>
      <c r="Z24" s="56" t="s">
        <v>424</v>
      </c>
      <c r="AA24" s="57" t="s">
        <v>424</v>
      </c>
      <c r="AB24" s="55" t="s">
        <v>424</v>
      </c>
      <c r="AC24" s="56" t="s">
        <v>424</v>
      </c>
      <c r="AD24" s="56" t="s">
        <v>424</v>
      </c>
      <c r="AE24" s="56" t="s">
        <v>424</v>
      </c>
      <c r="AF24" s="56" t="s">
        <v>424</v>
      </c>
      <c r="AG24" s="57" t="s">
        <v>424</v>
      </c>
      <c r="AH24" s="58" t="s">
        <v>424</v>
      </c>
      <c r="AI24" s="59" t="s">
        <v>424</v>
      </c>
      <c r="AJ24" s="59" t="s">
        <v>424</v>
      </c>
      <c r="AK24" s="59" t="s">
        <v>424</v>
      </c>
      <c r="AL24" s="59" t="s">
        <v>424</v>
      </c>
      <c r="AN24" s="508"/>
      <c r="AO24" s="509"/>
      <c r="AP24" s="509"/>
      <c r="AQ24" s="509"/>
      <c r="AR24" s="509"/>
      <c r="AS24" s="509"/>
      <c r="AT24" s="514"/>
      <c r="AU24" s="515"/>
    </row>
    <row r="25" spans="2:47" ht="15.75" hidden="1" customHeight="1" thickBot="1" x14ac:dyDescent="0.3">
      <c r="B25" s="495"/>
      <c r="C25" s="495"/>
      <c r="D25" s="496"/>
      <c r="E25" s="468"/>
      <c r="F25" s="472"/>
      <c r="G25" s="472"/>
      <c r="H25" s="472"/>
      <c r="I25" s="472"/>
      <c r="J25" s="215" t="s">
        <v>424</v>
      </c>
      <c r="K25" s="216" t="s">
        <v>424</v>
      </c>
      <c r="L25" s="216" t="s">
        <v>424</v>
      </c>
      <c r="M25" s="216" t="s">
        <v>424</v>
      </c>
      <c r="N25" s="216" t="s">
        <v>424</v>
      </c>
      <c r="O25" s="217" t="s">
        <v>424</v>
      </c>
      <c r="P25" s="215" t="s">
        <v>424</v>
      </c>
      <c r="Q25" s="216" t="s">
        <v>424</v>
      </c>
      <c r="R25" s="68" t="s">
        <v>424</v>
      </c>
      <c r="S25" s="68" t="s">
        <v>424</v>
      </c>
      <c r="T25" s="68" t="s">
        <v>424</v>
      </c>
      <c r="U25" s="69" t="s">
        <v>424</v>
      </c>
      <c r="V25" s="55" t="s">
        <v>424</v>
      </c>
      <c r="W25" s="56" t="s">
        <v>424</v>
      </c>
      <c r="X25" s="56" t="s">
        <v>424</v>
      </c>
      <c r="Y25" s="56" t="s">
        <v>424</v>
      </c>
      <c r="Z25" s="56" t="s">
        <v>424</v>
      </c>
      <c r="AA25" s="57" t="s">
        <v>424</v>
      </c>
      <c r="AB25" s="55" t="s">
        <v>424</v>
      </c>
      <c r="AC25" s="56" t="s">
        <v>424</v>
      </c>
      <c r="AD25" s="56" t="s">
        <v>424</v>
      </c>
      <c r="AE25" s="56" t="s">
        <v>424</v>
      </c>
      <c r="AF25" s="56" t="s">
        <v>424</v>
      </c>
      <c r="AG25" s="57" t="s">
        <v>424</v>
      </c>
      <c r="AH25" s="58" t="s">
        <v>424</v>
      </c>
      <c r="AI25" s="59" t="s">
        <v>424</v>
      </c>
      <c r="AJ25" s="59" t="s">
        <v>424</v>
      </c>
      <c r="AK25" s="59" t="s">
        <v>424</v>
      </c>
      <c r="AL25" s="59" t="s">
        <v>424</v>
      </c>
      <c r="AN25" s="508"/>
      <c r="AO25" s="509"/>
      <c r="AP25" s="509"/>
      <c r="AQ25" s="509"/>
      <c r="AR25" s="509"/>
      <c r="AS25" s="509"/>
      <c r="AT25" s="514"/>
      <c r="AU25" s="515"/>
    </row>
    <row r="26" spans="2:47" ht="15.75" hidden="1" customHeight="1" thickBot="1" x14ac:dyDescent="0.3">
      <c r="B26" s="495"/>
      <c r="C26" s="495"/>
      <c r="D26" s="496"/>
      <c r="E26" s="468"/>
      <c r="F26" s="472"/>
      <c r="G26" s="472"/>
      <c r="H26" s="472"/>
      <c r="I26" s="472"/>
      <c r="J26" s="215" t="s">
        <v>424</v>
      </c>
      <c r="K26" s="216" t="s">
        <v>424</v>
      </c>
      <c r="L26" s="216" t="s">
        <v>424</v>
      </c>
      <c r="M26" s="216" t="s">
        <v>424</v>
      </c>
      <c r="N26" s="216" t="s">
        <v>424</v>
      </c>
      <c r="O26" s="217" t="s">
        <v>424</v>
      </c>
      <c r="P26" s="215" t="s">
        <v>424</v>
      </c>
      <c r="Q26" s="216" t="s">
        <v>424</v>
      </c>
      <c r="R26" s="68" t="s">
        <v>424</v>
      </c>
      <c r="S26" s="68" t="s">
        <v>424</v>
      </c>
      <c r="T26" s="68" t="s">
        <v>424</v>
      </c>
      <c r="U26" s="69" t="s">
        <v>424</v>
      </c>
      <c r="V26" s="55" t="s">
        <v>424</v>
      </c>
      <c r="W26" s="56" t="s">
        <v>424</v>
      </c>
      <c r="X26" s="56" t="s">
        <v>424</v>
      </c>
      <c r="Y26" s="56" t="s">
        <v>424</v>
      </c>
      <c r="Z26" s="56" t="s">
        <v>424</v>
      </c>
      <c r="AA26" s="57" t="s">
        <v>424</v>
      </c>
      <c r="AB26" s="55" t="s">
        <v>424</v>
      </c>
      <c r="AC26" s="56" t="s">
        <v>424</v>
      </c>
      <c r="AD26" s="56" t="s">
        <v>424</v>
      </c>
      <c r="AE26" s="56" t="s">
        <v>424</v>
      </c>
      <c r="AF26" s="56" t="s">
        <v>424</v>
      </c>
      <c r="AG26" s="57" t="s">
        <v>424</v>
      </c>
      <c r="AH26" s="58" t="s">
        <v>424</v>
      </c>
      <c r="AI26" s="59" t="s">
        <v>424</v>
      </c>
      <c r="AJ26" s="59" t="s">
        <v>424</v>
      </c>
      <c r="AK26" s="59" t="s">
        <v>424</v>
      </c>
      <c r="AL26" s="59" t="s">
        <v>424</v>
      </c>
      <c r="AN26" s="508"/>
      <c r="AO26" s="509"/>
      <c r="AP26" s="509"/>
      <c r="AQ26" s="509"/>
      <c r="AR26" s="509"/>
      <c r="AS26" s="509"/>
      <c r="AT26" s="514"/>
      <c r="AU26" s="515"/>
    </row>
    <row r="27" spans="2:47" ht="21" customHeight="1" thickBot="1" x14ac:dyDescent="0.3">
      <c r="B27" s="495"/>
      <c r="C27" s="495"/>
      <c r="D27" s="496"/>
      <c r="E27" s="469"/>
      <c r="F27" s="470"/>
      <c r="G27" s="470"/>
      <c r="H27" s="470"/>
      <c r="I27" s="470"/>
      <c r="J27" s="218" t="s">
        <v>424</v>
      </c>
      <c r="K27" s="219" t="s">
        <v>424</v>
      </c>
      <c r="L27" s="219" t="s">
        <v>424</v>
      </c>
      <c r="M27" s="219" t="s">
        <v>424</v>
      </c>
      <c r="N27" s="219" t="s">
        <v>424</v>
      </c>
      <c r="O27" s="220" t="s">
        <v>424</v>
      </c>
      <c r="P27" s="218" t="s">
        <v>424</v>
      </c>
      <c r="Q27" s="219" t="s">
        <v>424</v>
      </c>
      <c r="R27" s="71" t="s">
        <v>424</v>
      </c>
      <c r="S27" s="71" t="s">
        <v>424</v>
      </c>
      <c r="T27" s="71" t="s">
        <v>424</v>
      </c>
      <c r="U27" s="72" t="s">
        <v>424</v>
      </c>
      <c r="V27" s="60" t="s">
        <v>424</v>
      </c>
      <c r="W27" s="61" t="s">
        <v>424</v>
      </c>
      <c r="X27" s="61" t="s">
        <v>424</v>
      </c>
      <c r="Y27" s="61" t="s">
        <v>424</v>
      </c>
      <c r="Z27" s="61" t="s">
        <v>424</v>
      </c>
      <c r="AA27" s="62" t="s">
        <v>424</v>
      </c>
      <c r="AB27" s="60" t="s">
        <v>424</v>
      </c>
      <c r="AC27" s="61" t="s">
        <v>424</v>
      </c>
      <c r="AD27" s="61" t="s">
        <v>424</v>
      </c>
      <c r="AE27" s="61" t="s">
        <v>424</v>
      </c>
      <c r="AF27" s="61" t="s">
        <v>424</v>
      </c>
      <c r="AG27" s="62" t="s">
        <v>424</v>
      </c>
      <c r="AH27" s="63" t="s">
        <v>424</v>
      </c>
      <c r="AI27" s="64" t="s">
        <v>424</v>
      </c>
      <c r="AJ27" s="64" t="s">
        <v>424</v>
      </c>
      <c r="AK27" s="64" t="s">
        <v>424</v>
      </c>
      <c r="AL27" s="64" t="s">
        <v>424</v>
      </c>
      <c r="AN27" s="510"/>
      <c r="AO27" s="511"/>
      <c r="AP27" s="511"/>
      <c r="AQ27" s="511"/>
      <c r="AR27" s="511"/>
      <c r="AS27" s="511"/>
      <c r="AT27" s="516"/>
      <c r="AU27" s="517"/>
    </row>
    <row r="28" spans="2:47" ht="15.75" customHeight="1" x14ac:dyDescent="0.25">
      <c r="B28" s="495"/>
      <c r="C28" s="495"/>
      <c r="D28" s="496"/>
      <c r="E28" s="462" t="s">
        <v>164</v>
      </c>
      <c r="F28" s="463"/>
      <c r="G28" s="463"/>
      <c r="H28" s="463"/>
      <c r="I28" s="464"/>
      <c r="J28" s="212" t="s">
        <v>424</v>
      </c>
      <c r="K28" s="213" t="s">
        <v>424</v>
      </c>
      <c r="L28" s="213" t="s">
        <v>424</v>
      </c>
      <c r="M28" s="213" t="s">
        <v>424</v>
      </c>
      <c r="N28" s="213" t="s">
        <v>424</v>
      </c>
      <c r="O28" s="214" t="s">
        <v>424</v>
      </c>
      <c r="P28" s="212" t="s">
        <v>424</v>
      </c>
      <c r="Q28" s="213" t="s">
        <v>424</v>
      </c>
      <c r="R28" s="213" t="s">
        <v>424</v>
      </c>
      <c r="S28" s="213" t="s">
        <v>424</v>
      </c>
      <c r="T28" s="213" t="s">
        <v>424</v>
      </c>
      <c r="U28" s="214" t="s">
        <v>424</v>
      </c>
      <c r="V28" s="212" t="s">
        <v>424</v>
      </c>
      <c r="W28" s="213" t="s">
        <v>424</v>
      </c>
      <c r="X28" s="65" t="s">
        <v>424</v>
      </c>
      <c r="Y28" s="65" t="s">
        <v>424</v>
      </c>
      <c r="Z28" s="65" t="s">
        <v>424</v>
      </c>
      <c r="AA28" s="66" t="s">
        <v>424</v>
      </c>
      <c r="AB28" s="50" t="s">
        <v>424</v>
      </c>
      <c r="AC28" s="51" t="s">
        <v>424</v>
      </c>
      <c r="AD28" s="51" t="s">
        <v>424</v>
      </c>
      <c r="AE28" s="51" t="s">
        <v>424</v>
      </c>
      <c r="AF28" s="51" t="s">
        <v>424</v>
      </c>
      <c r="AG28" s="52" t="s">
        <v>424</v>
      </c>
      <c r="AH28" s="53" t="s">
        <v>424</v>
      </c>
      <c r="AI28" s="54" t="s">
        <v>424</v>
      </c>
      <c r="AJ28" s="54" t="s">
        <v>424</v>
      </c>
      <c r="AK28" s="54" t="s">
        <v>424</v>
      </c>
      <c r="AL28" s="54" t="s">
        <v>424</v>
      </c>
      <c r="AN28" s="473" t="s">
        <v>127</v>
      </c>
      <c r="AO28" s="474"/>
      <c r="AP28" s="474"/>
      <c r="AQ28" s="474"/>
      <c r="AR28" s="474"/>
      <c r="AS28" s="474"/>
      <c r="AT28" s="481" t="s">
        <v>427</v>
      </c>
      <c r="AU28" s="481"/>
    </row>
    <row r="29" spans="2:47" ht="15.75" x14ac:dyDescent="0.25">
      <c r="B29" s="495"/>
      <c r="C29" s="495"/>
      <c r="D29" s="496"/>
      <c r="E29" s="465"/>
      <c r="F29" s="472"/>
      <c r="G29" s="472"/>
      <c r="H29" s="472"/>
      <c r="I29" s="467"/>
      <c r="J29" s="215" t="s">
        <v>424</v>
      </c>
      <c r="K29" s="216" t="s">
        <v>424</v>
      </c>
      <c r="L29" s="216" t="s">
        <v>424</v>
      </c>
      <c r="M29" s="216" t="s">
        <v>424</v>
      </c>
      <c r="N29" s="216" t="s">
        <v>424</v>
      </c>
      <c r="O29" s="217" t="s">
        <v>424</v>
      </c>
      <c r="P29" s="215" t="s">
        <v>424</v>
      </c>
      <c r="Q29" s="216" t="s">
        <v>424</v>
      </c>
      <c r="R29" s="216" t="s">
        <v>424</v>
      </c>
      <c r="S29" s="216" t="s">
        <v>424</v>
      </c>
      <c r="T29" s="216" t="s">
        <v>424</v>
      </c>
      <c r="U29" s="217" t="s">
        <v>424</v>
      </c>
      <c r="V29" s="215" t="s">
        <v>424</v>
      </c>
      <c r="W29" s="216" t="s">
        <v>424</v>
      </c>
      <c r="X29" s="68" t="s">
        <v>424</v>
      </c>
      <c r="Y29" s="68" t="s">
        <v>424</v>
      </c>
      <c r="Z29" s="68" t="s">
        <v>424</v>
      </c>
      <c r="AA29" s="69" t="s">
        <v>424</v>
      </c>
      <c r="AB29" s="55" t="s">
        <v>424</v>
      </c>
      <c r="AC29" s="56" t="s">
        <v>424</v>
      </c>
      <c r="AD29" s="56" t="s">
        <v>424</v>
      </c>
      <c r="AE29" s="56" t="s">
        <v>424</v>
      </c>
      <c r="AF29" s="56" t="s">
        <v>424</v>
      </c>
      <c r="AG29" s="57" t="s">
        <v>424</v>
      </c>
      <c r="AH29" s="58" t="s">
        <v>424</v>
      </c>
      <c r="AI29" s="59" t="s">
        <v>424</v>
      </c>
      <c r="AJ29" s="59" t="s">
        <v>424</v>
      </c>
      <c r="AK29" s="59" t="s">
        <v>424</v>
      </c>
      <c r="AL29" s="59" t="s">
        <v>424</v>
      </c>
      <c r="AN29" s="475"/>
      <c r="AO29" s="476"/>
      <c r="AP29" s="476"/>
      <c r="AQ29" s="476"/>
      <c r="AR29" s="476"/>
      <c r="AS29" s="476"/>
      <c r="AT29" s="481"/>
      <c r="AU29" s="481"/>
    </row>
    <row r="30" spans="2:47" ht="15.75" x14ac:dyDescent="0.25">
      <c r="B30" s="495"/>
      <c r="C30" s="495"/>
      <c r="D30" s="496"/>
      <c r="E30" s="468"/>
      <c r="F30" s="472"/>
      <c r="G30" s="472"/>
      <c r="H30" s="472"/>
      <c r="I30" s="467"/>
      <c r="J30" s="215" t="s">
        <v>424</v>
      </c>
      <c r="K30" s="216" t="s">
        <v>424</v>
      </c>
      <c r="L30" s="216" t="s">
        <v>424</v>
      </c>
      <c r="M30" s="216" t="s">
        <v>424</v>
      </c>
      <c r="N30" s="216" t="s">
        <v>424</v>
      </c>
      <c r="O30" s="217" t="s">
        <v>424</v>
      </c>
      <c r="P30" s="215" t="s">
        <v>424</v>
      </c>
      <c r="Q30" s="216" t="s">
        <v>424</v>
      </c>
      <c r="R30" s="216" t="s">
        <v>424</v>
      </c>
      <c r="S30" s="216" t="s">
        <v>424</v>
      </c>
      <c r="T30" s="216" t="s">
        <v>424</v>
      </c>
      <c r="U30" s="217" t="s">
        <v>424</v>
      </c>
      <c r="V30" s="215" t="s">
        <v>424</v>
      </c>
      <c r="W30" s="216" t="s">
        <v>424</v>
      </c>
      <c r="X30" s="68" t="s">
        <v>424</v>
      </c>
      <c r="Y30" s="68" t="s">
        <v>424</v>
      </c>
      <c r="Z30" s="68" t="s">
        <v>424</v>
      </c>
      <c r="AA30" s="69" t="s">
        <v>424</v>
      </c>
      <c r="AB30" s="55" t="s">
        <v>424</v>
      </c>
      <c r="AC30" s="56" t="s">
        <v>424</v>
      </c>
      <c r="AD30" s="56" t="s">
        <v>424</v>
      </c>
      <c r="AE30" s="56" t="s">
        <v>424</v>
      </c>
      <c r="AF30" s="56" t="s">
        <v>424</v>
      </c>
      <c r="AG30" s="57" t="s">
        <v>424</v>
      </c>
      <c r="AH30" s="58" t="s">
        <v>424</v>
      </c>
      <c r="AI30" s="59" t="s">
        <v>424</v>
      </c>
      <c r="AJ30" s="59" t="s">
        <v>424</v>
      </c>
      <c r="AK30" s="59" t="s">
        <v>424</v>
      </c>
      <c r="AL30" s="59" t="s">
        <v>424</v>
      </c>
      <c r="AN30" s="475"/>
      <c r="AO30" s="476"/>
      <c r="AP30" s="476"/>
      <c r="AQ30" s="476"/>
      <c r="AR30" s="476"/>
      <c r="AS30" s="476"/>
      <c r="AT30" s="481"/>
      <c r="AU30" s="481"/>
    </row>
    <row r="31" spans="2:47" ht="15.75" x14ac:dyDescent="0.25">
      <c r="B31" s="495"/>
      <c r="C31" s="495"/>
      <c r="D31" s="496"/>
      <c r="E31" s="468"/>
      <c r="F31" s="472"/>
      <c r="G31" s="472"/>
      <c r="H31" s="472"/>
      <c r="I31" s="467"/>
      <c r="J31" s="215" t="s">
        <v>424</v>
      </c>
      <c r="K31" s="216" t="s">
        <v>424</v>
      </c>
      <c r="L31" s="216" t="s">
        <v>424</v>
      </c>
      <c r="M31" s="216" t="s">
        <v>424</v>
      </c>
      <c r="N31" s="216" t="s">
        <v>424</v>
      </c>
      <c r="O31" s="217" t="s">
        <v>424</v>
      </c>
      <c r="P31" s="215" t="s">
        <v>424</v>
      </c>
      <c r="Q31" s="216" t="s">
        <v>424</v>
      </c>
      <c r="R31" s="216" t="s">
        <v>424</v>
      </c>
      <c r="S31" s="216" t="s">
        <v>424</v>
      </c>
      <c r="T31" s="216" t="s">
        <v>424</v>
      </c>
      <c r="U31" s="217" t="s">
        <v>424</v>
      </c>
      <c r="V31" s="215" t="s">
        <v>424</v>
      </c>
      <c r="W31" s="216" t="s">
        <v>424</v>
      </c>
      <c r="X31" s="68" t="s">
        <v>424</v>
      </c>
      <c r="Y31" s="68" t="s">
        <v>424</v>
      </c>
      <c r="Z31" s="68" t="s">
        <v>424</v>
      </c>
      <c r="AA31" s="69" t="s">
        <v>424</v>
      </c>
      <c r="AB31" s="55" t="s">
        <v>424</v>
      </c>
      <c r="AC31" s="56" t="s">
        <v>424</v>
      </c>
      <c r="AD31" s="56" t="s">
        <v>424</v>
      </c>
      <c r="AE31" s="56" t="s">
        <v>424</v>
      </c>
      <c r="AF31" s="56" t="s">
        <v>424</v>
      </c>
      <c r="AG31" s="57" t="s">
        <v>424</v>
      </c>
      <c r="AH31" s="58" t="s">
        <v>424</v>
      </c>
      <c r="AI31" s="59" t="s">
        <v>424</v>
      </c>
      <c r="AJ31" s="59" t="s">
        <v>424</v>
      </c>
      <c r="AK31" s="59" t="s">
        <v>424</v>
      </c>
      <c r="AL31" s="59" t="s">
        <v>424</v>
      </c>
      <c r="AN31" s="475"/>
      <c r="AO31" s="476"/>
      <c r="AP31" s="476"/>
      <c r="AQ31" s="476"/>
      <c r="AR31" s="476"/>
      <c r="AS31" s="476"/>
      <c r="AT31" s="481"/>
      <c r="AU31" s="481"/>
    </row>
    <row r="32" spans="2:47" ht="15.75" x14ac:dyDescent="0.25">
      <c r="B32" s="495"/>
      <c r="C32" s="495"/>
      <c r="D32" s="496"/>
      <c r="E32" s="468"/>
      <c r="F32" s="472"/>
      <c r="G32" s="472"/>
      <c r="H32" s="472"/>
      <c r="I32" s="467"/>
      <c r="J32" s="215" t="s">
        <v>424</v>
      </c>
      <c r="K32" s="216" t="s">
        <v>424</v>
      </c>
      <c r="L32" s="216" t="s">
        <v>424</v>
      </c>
      <c r="M32" s="216" t="s">
        <v>424</v>
      </c>
      <c r="N32" s="216" t="s">
        <v>424</v>
      </c>
      <c r="O32" s="217" t="s">
        <v>424</v>
      </c>
      <c r="P32" s="215" t="s">
        <v>424</v>
      </c>
      <c r="Q32" s="216" t="s">
        <v>424</v>
      </c>
      <c r="R32" s="216" t="s">
        <v>424</v>
      </c>
      <c r="S32" s="216" t="s">
        <v>424</v>
      </c>
      <c r="T32" s="216" t="s">
        <v>424</v>
      </c>
      <c r="U32" s="217" t="s">
        <v>424</v>
      </c>
      <c r="V32" s="215" t="s">
        <v>424</v>
      </c>
      <c r="W32" s="216" t="s">
        <v>424</v>
      </c>
      <c r="X32" s="68" t="s">
        <v>424</v>
      </c>
      <c r="Y32" s="68" t="s">
        <v>424</v>
      </c>
      <c r="Z32" s="68" t="s">
        <v>424</v>
      </c>
      <c r="AA32" s="69" t="s">
        <v>424</v>
      </c>
      <c r="AB32" s="55" t="s">
        <v>424</v>
      </c>
      <c r="AC32" s="56" t="s">
        <v>424</v>
      </c>
      <c r="AD32" s="56" t="s">
        <v>424</v>
      </c>
      <c r="AE32" s="56" t="s">
        <v>424</v>
      </c>
      <c r="AF32" s="56" t="s">
        <v>424</v>
      </c>
      <c r="AG32" s="57" t="s">
        <v>424</v>
      </c>
      <c r="AH32" s="58" t="s">
        <v>424</v>
      </c>
      <c r="AI32" s="59" t="s">
        <v>424</v>
      </c>
      <c r="AJ32" s="59" t="s">
        <v>424</v>
      </c>
      <c r="AK32" s="59" t="s">
        <v>424</v>
      </c>
      <c r="AL32" s="59" t="s">
        <v>424</v>
      </c>
      <c r="AN32" s="475"/>
      <c r="AO32" s="476"/>
      <c r="AP32" s="476"/>
      <c r="AQ32" s="476"/>
      <c r="AR32" s="476"/>
      <c r="AS32" s="476"/>
      <c r="AT32" s="481"/>
      <c r="AU32" s="481"/>
    </row>
    <row r="33" spans="2:47" ht="15.75" x14ac:dyDescent="0.25">
      <c r="B33" s="495"/>
      <c r="C33" s="495"/>
      <c r="D33" s="496"/>
      <c r="E33" s="468"/>
      <c r="F33" s="472"/>
      <c r="G33" s="472"/>
      <c r="H33" s="472"/>
      <c r="I33" s="467"/>
      <c r="J33" s="215" t="s">
        <v>424</v>
      </c>
      <c r="K33" s="216" t="s">
        <v>424</v>
      </c>
      <c r="L33" s="216" t="s">
        <v>424</v>
      </c>
      <c r="M33" s="216" t="s">
        <v>424</v>
      </c>
      <c r="N33" s="216" t="s">
        <v>424</v>
      </c>
      <c r="O33" s="217" t="s">
        <v>424</v>
      </c>
      <c r="P33" s="215" t="s">
        <v>424</v>
      </c>
      <c r="Q33" s="216" t="s">
        <v>424</v>
      </c>
      <c r="R33" s="216" t="s">
        <v>424</v>
      </c>
      <c r="S33" s="216" t="s">
        <v>424</v>
      </c>
      <c r="T33" s="216" t="s">
        <v>424</v>
      </c>
      <c r="U33" s="217" t="s">
        <v>424</v>
      </c>
      <c r="V33" s="215" t="s">
        <v>424</v>
      </c>
      <c r="W33" s="216" t="s">
        <v>424</v>
      </c>
      <c r="X33" s="68" t="s">
        <v>424</v>
      </c>
      <c r="Y33" s="68" t="s">
        <v>424</v>
      </c>
      <c r="Z33" s="68" t="s">
        <v>424</v>
      </c>
      <c r="AA33" s="69" t="s">
        <v>424</v>
      </c>
      <c r="AB33" s="55" t="s">
        <v>424</v>
      </c>
      <c r="AC33" s="56" t="s">
        <v>424</v>
      </c>
      <c r="AD33" s="56" t="s">
        <v>424</v>
      </c>
      <c r="AE33" s="56" t="s">
        <v>424</v>
      </c>
      <c r="AF33" s="56" t="s">
        <v>424</v>
      </c>
      <c r="AG33" s="57" t="s">
        <v>424</v>
      </c>
      <c r="AH33" s="58" t="s">
        <v>424</v>
      </c>
      <c r="AI33" s="59" t="s">
        <v>424</v>
      </c>
      <c r="AJ33" s="59" t="s">
        <v>424</v>
      </c>
      <c r="AK33" s="59" t="s">
        <v>424</v>
      </c>
      <c r="AL33" s="59" t="s">
        <v>424</v>
      </c>
      <c r="AN33" s="475"/>
      <c r="AO33" s="476"/>
      <c r="AP33" s="476"/>
      <c r="AQ33" s="476"/>
      <c r="AR33" s="476"/>
      <c r="AS33" s="476"/>
      <c r="AT33" s="481"/>
      <c r="AU33" s="481"/>
    </row>
    <row r="34" spans="2:47" ht="15.75" x14ac:dyDescent="0.25">
      <c r="B34" s="495"/>
      <c r="C34" s="495"/>
      <c r="D34" s="496"/>
      <c r="E34" s="468"/>
      <c r="F34" s="472"/>
      <c r="G34" s="472"/>
      <c r="H34" s="472"/>
      <c r="I34" s="467"/>
      <c r="J34" s="215" t="s">
        <v>424</v>
      </c>
      <c r="K34" s="216" t="s">
        <v>424</v>
      </c>
      <c r="L34" s="216" t="s">
        <v>424</v>
      </c>
      <c r="M34" s="216" t="s">
        <v>424</v>
      </c>
      <c r="N34" s="216" t="s">
        <v>424</v>
      </c>
      <c r="O34" s="217" t="s">
        <v>424</v>
      </c>
      <c r="P34" s="215" t="s">
        <v>424</v>
      </c>
      <c r="Q34" s="216" t="s">
        <v>424</v>
      </c>
      <c r="R34" s="216" t="s">
        <v>424</v>
      </c>
      <c r="S34" s="216" t="s">
        <v>424</v>
      </c>
      <c r="T34" s="216" t="s">
        <v>424</v>
      </c>
      <c r="U34" s="217" t="s">
        <v>424</v>
      </c>
      <c r="V34" s="215" t="s">
        <v>424</v>
      </c>
      <c r="W34" s="216" t="s">
        <v>424</v>
      </c>
      <c r="X34" s="68" t="s">
        <v>424</v>
      </c>
      <c r="Y34" s="68" t="s">
        <v>424</v>
      </c>
      <c r="Z34" s="68" t="s">
        <v>424</v>
      </c>
      <c r="AA34" s="69" t="s">
        <v>424</v>
      </c>
      <c r="AB34" s="55" t="s">
        <v>424</v>
      </c>
      <c r="AC34" s="56" t="s">
        <v>424</v>
      </c>
      <c r="AD34" s="56" t="s">
        <v>424</v>
      </c>
      <c r="AE34" s="56" t="s">
        <v>424</v>
      </c>
      <c r="AF34" s="56" t="s">
        <v>424</v>
      </c>
      <c r="AG34" s="57" t="s">
        <v>424</v>
      </c>
      <c r="AH34" s="58" t="s">
        <v>424</v>
      </c>
      <c r="AI34" s="59" t="s">
        <v>424</v>
      </c>
      <c r="AJ34" s="59" t="s">
        <v>424</v>
      </c>
      <c r="AK34" s="59" t="s">
        <v>424</v>
      </c>
      <c r="AL34" s="59" t="s">
        <v>424</v>
      </c>
      <c r="AN34" s="475"/>
      <c r="AO34" s="476"/>
      <c r="AP34" s="476"/>
      <c r="AQ34" s="476"/>
      <c r="AR34" s="476"/>
      <c r="AS34" s="476"/>
      <c r="AT34" s="481"/>
      <c r="AU34" s="481"/>
    </row>
    <row r="35" spans="2:47" ht="6" customHeight="1" thickBot="1" x14ac:dyDescent="0.3">
      <c r="B35" s="495"/>
      <c r="C35" s="495"/>
      <c r="D35" s="496"/>
      <c r="E35" s="468"/>
      <c r="F35" s="472"/>
      <c r="G35" s="472"/>
      <c r="H35" s="472"/>
      <c r="I35" s="467"/>
      <c r="J35" s="215" t="s">
        <v>424</v>
      </c>
      <c r="K35" s="216" t="s">
        <v>424</v>
      </c>
      <c r="L35" s="216" t="s">
        <v>424</v>
      </c>
      <c r="M35" s="216" t="s">
        <v>424</v>
      </c>
      <c r="N35" s="216" t="s">
        <v>424</v>
      </c>
      <c r="O35" s="217" t="s">
        <v>424</v>
      </c>
      <c r="P35" s="215" t="s">
        <v>424</v>
      </c>
      <c r="Q35" s="216" t="s">
        <v>424</v>
      </c>
      <c r="R35" s="216" t="s">
        <v>424</v>
      </c>
      <c r="S35" s="216" t="s">
        <v>424</v>
      </c>
      <c r="T35" s="216" t="s">
        <v>424</v>
      </c>
      <c r="U35" s="217" t="s">
        <v>424</v>
      </c>
      <c r="V35" s="215" t="s">
        <v>424</v>
      </c>
      <c r="W35" s="216" t="s">
        <v>424</v>
      </c>
      <c r="X35" s="68" t="s">
        <v>424</v>
      </c>
      <c r="Y35" s="68" t="s">
        <v>424</v>
      </c>
      <c r="Z35" s="68" t="s">
        <v>424</v>
      </c>
      <c r="AA35" s="69" t="s">
        <v>424</v>
      </c>
      <c r="AB35" s="55" t="s">
        <v>424</v>
      </c>
      <c r="AC35" s="56" t="s">
        <v>424</v>
      </c>
      <c r="AD35" s="56" t="s">
        <v>424</v>
      </c>
      <c r="AE35" s="56" t="s">
        <v>424</v>
      </c>
      <c r="AF35" s="56" t="s">
        <v>424</v>
      </c>
      <c r="AG35" s="57" t="s">
        <v>424</v>
      </c>
      <c r="AH35" s="58" t="s">
        <v>424</v>
      </c>
      <c r="AI35" s="59" t="s">
        <v>424</v>
      </c>
      <c r="AJ35" s="59" t="s">
        <v>424</v>
      </c>
      <c r="AK35" s="59" t="s">
        <v>424</v>
      </c>
      <c r="AL35" s="59" t="s">
        <v>424</v>
      </c>
      <c r="AN35" s="475"/>
      <c r="AO35" s="476"/>
      <c r="AP35" s="476"/>
      <c r="AQ35" s="476"/>
      <c r="AR35" s="476"/>
      <c r="AS35" s="476"/>
      <c r="AT35" s="481"/>
      <c r="AU35" s="481"/>
    </row>
    <row r="36" spans="2:47" ht="16.5" hidden="1" thickBot="1" x14ac:dyDescent="0.3">
      <c r="B36" s="495"/>
      <c r="C36" s="495"/>
      <c r="D36" s="496"/>
      <c r="E36" s="468"/>
      <c r="F36" s="472"/>
      <c r="G36" s="472"/>
      <c r="H36" s="472"/>
      <c r="I36" s="467"/>
      <c r="J36" s="67" t="s">
        <v>424</v>
      </c>
      <c r="K36" s="68" t="s">
        <v>424</v>
      </c>
      <c r="L36" s="68" t="s">
        <v>424</v>
      </c>
      <c r="M36" s="68" t="s">
        <v>424</v>
      </c>
      <c r="N36" s="68" t="s">
        <v>424</v>
      </c>
      <c r="O36" s="69" t="s">
        <v>424</v>
      </c>
      <c r="P36" s="67" t="s">
        <v>424</v>
      </c>
      <c r="Q36" s="68" t="s">
        <v>424</v>
      </c>
      <c r="R36" s="68" t="s">
        <v>424</v>
      </c>
      <c r="S36" s="68" t="s">
        <v>424</v>
      </c>
      <c r="T36" s="68" t="s">
        <v>424</v>
      </c>
      <c r="U36" s="69" t="s">
        <v>424</v>
      </c>
      <c r="V36" s="67" t="s">
        <v>424</v>
      </c>
      <c r="W36" s="68" t="s">
        <v>424</v>
      </c>
      <c r="X36" s="68" t="s">
        <v>424</v>
      </c>
      <c r="Y36" s="68" t="s">
        <v>424</v>
      </c>
      <c r="Z36" s="68" t="s">
        <v>424</v>
      </c>
      <c r="AA36" s="69" t="s">
        <v>424</v>
      </c>
      <c r="AB36" s="55" t="s">
        <v>424</v>
      </c>
      <c r="AC36" s="56" t="s">
        <v>424</v>
      </c>
      <c r="AD36" s="56" t="s">
        <v>424</v>
      </c>
      <c r="AE36" s="56" t="s">
        <v>424</v>
      </c>
      <c r="AF36" s="56" t="s">
        <v>424</v>
      </c>
      <c r="AG36" s="57" t="s">
        <v>424</v>
      </c>
      <c r="AH36" s="58" t="s">
        <v>424</v>
      </c>
      <c r="AI36" s="59" t="s">
        <v>424</v>
      </c>
      <c r="AJ36" s="59" t="s">
        <v>424</v>
      </c>
      <c r="AK36" s="59" t="s">
        <v>424</v>
      </c>
      <c r="AL36" s="59" t="s">
        <v>424</v>
      </c>
      <c r="AN36" s="475"/>
      <c r="AO36" s="476"/>
      <c r="AP36" s="476"/>
      <c r="AQ36" s="476"/>
      <c r="AR36" s="476"/>
      <c r="AS36" s="477"/>
      <c r="AT36" s="36"/>
      <c r="AU36" s="36"/>
    </row>
    <row r="37" spans="2:47" ht="16.5" hidden="1" thickBot="1" x14ac:dyDescent="0.3">
      <c r="B37" s="495"/>
      <c r="C37" s="495"/>
      <c r="D37" s="496"/>
      <c r="E37" s="469"/>
      <c r="F37" s="470"/>
      <c r="G37" s="470"/>
      <c r="H37" s="470"/>
      <c r="I37" s="471"/>
      <c r="J37" s="67" t="s">
        <v>424</v>
      </c>
      <c r="K37" s="68" t="s">
        <v>424</v>
      </c>
      <c r="L37" s="68" t="s">
        <v>424</v>
      </c>
      <c r="M37" s="68" t="s">
        <v>424</v>
      </c>
      <c r="N37" s="68" t="s">
        <v>424</v>
      </c>
      <c r="O37" s="69" t="s">
        <v>424</v>
      </c>
      <c r="P37" s="67" t="s">
        <v>424</v>
      </c>
      <c r="Q37" s="68" t="s">
        <v>424</v>
      </c>
      <c r="R37" s="68" t="s">
        <v>424</v>
      </c>
      <c r="S37" s="68" t="s">
        <v>424</v>
      </c>
      <c r="T37" s="68" t="s">
        <v>424</v>
      </c>
      <c r="U37" s="69" t="s">
        <v>424</v>
      </c>
      <c r="V37" s="67" t="s">
        <v>424</v>
      </c>
      <c r="W37" s="68" t="s">
        <v>424</v>
      </c>
      <c r="X37" s="68" t="s">
        <v>424</v>
      </c>
      <c r="Y37" s="68" t="s">
        <v>424</v>
      </c>
      <c r="Z37" s="68" t="s">
        <v>424</v>
      </c>
      <c r="AA37" s="69" t="s">
        <v>424</v>
      </c>
      <c r="AB37" s="60" t="s">
        <v>424</v>
      </c>
      <c r="AC37" s="61" t="s">
        <v>424</v>
      </c>
      <c r="AD37" s="61" t="s">
        <v>424</v>
      </c>
      <c r="AE37" s="61" t="s">
        <v>424</v>
      </c>
      <c r="AF37" s="61" t="s">
        <v>424</v>
      </c>
      <c r="AG37" s="62" t="s">
        <v>424</v>
      </c>
      <c r="AH37" s="63" t="s">
        <v>424</v>
      </c>
      <c r="AI37" s="64" t="s">
        <v>424</v>
      </c>
      <c r="AJ37" s="64" t="s">
        <v>424</v>
      </c>
      <c r="AK37" s="64" t="s">
        <v>424</v>
      </c>
      <c r="AL37" s="64" t="s">
        <v>424</v>
      </c>
      <c r="AN37" s="478"/>
      <c r="AO37" s="479"/>
      <c r="AP37" s="479"/>
      <c r="AQ37" s="479"/>
      <c r="AR37" s="479"/>
      <c r="AS37" s="480"/>
      <c r="AT37" s="36"/>
      <c r="AU37" s="36"/>
    </row>
    <row r="38" spans="2:47" ht="15.75" x14ac:dyDescent="0.25">
      <c r="B38" s="495"/>
      <c r="C38" s="495"/>
      <c r="D38" s="496"/>
      <c r="E38" s="462" t="s">
        <v>165</v>
      </c>
      <c r="F38" s="463"/>
      <c r="G38" s="463"/>
      <c r="H38" s="463"/>
      <c r="I38" s="463"/>
      <c r="J38" s="73" t="s">
        <v>424</v>
      </c>
      <c r="K38" s="74" t="s">
        <v>424</v>
      </c>
      <c r="L38" s="74" t="s">
        <v>424</v>
      </c>
      <c r="M38" s="74" t="s">
        <v>424</v>
      </c>
      <c r="N38" s="74" t="s">
        <v>424</v>
      </c>
      <c r="O38" s="75" t="s">
        <v>424</v>
      </c>
      <c r="P38" s="212" t="s">
        <v>424</v>
      </c>
      <c r="Q38" s="213" t="s">
        <v>424</v>
      </c>
      <c r="R38" s="213" t="s">
        <v>424</v>
      </c>
      <c r="S38" s="213" t="s">
        <v>424</v>
      </c>
      <c r="T38" s="213" t="s">
        <v>424</v>
      </c>
      <c r="U38" s="214" t="s">
        <v>424</v>
      </c>
      <c r="V38" s="212"/>
      <c r="W38" s="213"/>
      <c r="X38" s="65" t="s">
        <v>424</v>
      </c>
      <c r="Y38" s="65" t="s">
        <v>424</v>
      </c>
      <c r="Z38" s="65" t="s">
        <v>424</v>
      </c>
      <c r="AA38" s="66" t="s">
        <v>424</v>
      </c>
      <c r="AB38" s="50" t="s">
        <v>424</v>
      </c>
      <c r="AC38" s="51" t="s">
        <v>424</v>
      </c>
      <c r="AD38" s="51" t="s">
        <v>424</v>
      </c>
      <c r="AE38" s="51" t="s">
        <v>424</v>
      </c>
      <c r="AF38" s="51" t="s">
        <v>424</v>
      </c>
      <c r="AG38" s="52" t="s">
        <v>424</v>
      </c>
      <c r="AH38" s="53" t="s">
        <v>424</v>
      </c>
      <c r="AI38" s="54" t="s">
        <v>424</v>
      </c>
      <c r="AJ38" s="54" t="s">
        <v>424</v>
      </c>
      <c r="AK38" s="54" t="s">
        <v>424</v>
      </c>
      <c r="AL38" s="54" t="s">
        <v>424</v>
      </c>
      <c r="AN38" s="482" t="s">
        <v>166</v>
      </c>
      <c r="AO38" s="483"/>
      <c r="AP38" s="483"/>
      <c r="AQ38" s="483"/>
      <c r="AR38" s="483"/>
      <c r="AS38" s="483"/>
      <c r="AT38" s="481" t="s">
        <v>428</v>
      </c>
      <c r="AU38" s="490"/>
    </row>
    <row r="39" spans="2:47" ht="15.75" x14ac:dyDescent="0.25">
      <c r="B39" s="495"/>
      <c r="C39" s="495"/>
      <c r="D39" s="496"/>
      <c r="E39" s="465"/>
      <c r="F39" s="472"/>
      <c r="G39" s="472"/>
      <c r="H39" s="472"/>
      <c r="I39" s="472"/>
      <c r="J39" s="76" t="s">
        <v>424</v>
      </c>
      <c r="K39" s="77" t="s">
        <v>424</v>
      </c>
      <c r="L39" s="77" t="s">
        <v>424</v>
      </c>
      <c r="M39" s="77" t="s">
        <v>424</v>
      </c>
      <c r="N39" s="77" t="s">
        <v>424</v>
      </c>
      <c r="O39" s="78" t="s">
        <v>424</v>
      </c>
      <c r="P39" s="215" t="s">
        <v>424</v>
      </c>
      <c r="Q39" s="216" t="s">
        <v>424</v>
      </c>
      <c r="R39" s="216" t="s">
        <v>424</v>
      </c>
      <c r="S39" s="216" t="s">
        <v>424</v>
      </c>
      <c r="T39" s="216" t="s">
        <v>424</v>
      </c>
      <c r="U39" s="217" t="s">
        <v>424</v>
      </c>
      <c r="V39" s="215" t="s">
        <v>424</v>
      </c>
      <c r="W39" s="216" t="s">
        <v>424</v>
      </c>
      <c r="X39" s="68" t="s">
        <v>424</v>
      </c>
      <c r="Y39" s="68" t="s">
        <v>424</v>
      </c>
      <c r="Z39" s="68" t="s">
        <v>424</v>
      </c>
      <c r="AA39" s="69" t="s">
        <v>424</v>
      </c>
      <c r="AB39" s="55" t="s">
        <v>424</v>
      </c>
      <c r="AC39" s="56" t="s">
        <v>424</v>
      </c>
      <c r="AD39" s="56" t="s">
        <v>424</v>
      </c>
      <c r="AE39" s="56" t="s">
        <v>424</v>
      </c>
      <c r="AF39" s="56" t="s">
        <v>424</v>
      </c>
      <c r="AG39" s="57" t="s">
        <v>424</v>
      </c>
      <c r="AH39" s="58" t="s">
        <v>424</v>
      </c>
      <c r="AI39" s="59" t="s">
        <v>424</v>
      </c>
      <c r="AJ39" s="59" t="s">
        <v>424</v>
      </c>
      <c r="AK39" s="59" t="s">
        <v>424</v>
      </c>
      <c r="AL39" s="59" t="s">
        <v>424</v>
      </c>
      <c r="AN39" s="484"/>
      <c r="AO39" s="485"/>
      <c r="AP39" s="485"/>
      <c r="AQ39" s="485"/>
      <c r="AR39" s="485"/>
      <c r="AS39" s="485"/>
      <c r="AT39" s="490"/>
      <c r="AU39" s="490"/>
    </row>
    <row r="40" spans="2:47" ht="15.75" x14ac:dyDescent="0.25">
      <c r="B40" s="495"/>
      <c r="C40" s="495"/>
      <c r="D40" s="496"/>
      <c r="E40" s="468"/>
      <c r="F40" s="472"/>
      <c r="G40" s="472"/>
      <c r="H40" s="472"/>
      <c r="I40" s="472"/>
      <c r="J40" s="76" t="s">
        <v>424</v>
      </c>
      <c r="K40" s="77" t="s">
        <v>424</v>
      </c>
      <c r="L40" s="77" t="s">
        <v>424</v>
      </c>
      <c r="M40" s="77" t="s">
        <v>424</v>
      </c>
      <c r="N40" s="77" t="s">
        <v>424</v>
      </c>
      <c r="O40" s="78" t="s">
        <v>424</v>
      </c>
      <c r="P40" s="215" t="s">
        <v>424</v>
      </c>
      <c r="Q40" s="216" t="s">
        <v>424</v>
      </c>
      <c r="R40" s="216" t="s">
        <v>424</v>
      </c>
      <c r="S40" s="216" t="s">
        <v>424</v>
      </c>
      <c r="T40" s="216" t="s">
        <v>424</v>
      </c>
      <c r="U40" s="217" t="s">
        <v>424</v>
      </c>
      <c r="V40" s="215" t="s">
        <v>424</v>
      </c>
      <c r="W40" s="216" t="s">
        <v>424</v>
      </c>
      <c r="X40" s="68" t="s">
        <v>424</v>
      </c>
      <c r="Y40" s="68" t="s">
        <v>424</v>
      </c>
      <c r="Z40" s="68" t="s">
        <v>424</v>
      </c>
      <c r="AA40" s="69" t="s">
        <v>424</v>
      </c>
      <c r="AB40" s="55" t="s">
        <v>424</v>
      </c>
      <c r="AC40" s="56" t="s">
        <v>424</v>
      </c>
      <c r="AD40" s="56" t="s">
        <v>424</v>
      </c>
      <c r="AE40" s="56" t="s">
        <v>424</v>
      </c>
      <c r="AF40" s="56" t="s">
        <v>424</v>
      </c>
      <c r="AG40" s="57" t="s">
        <v>424</v>
      </c>
      <c r="AH40" s="58" t="s">
        <v>424</v>
      </c>
      <c r="AI40" s="59" t="s">
        <v>424</v>
      </c>
      <c r="AJ40" s="59" t="s">
        <v>424</v>
      </c>
      <c r="AK40" s="59" t="s">
        <v>424</v>
      </c>
      <c r="AL40" s="59" t="s">
        <v>424</v>
      </c>
      <c r="AN40" s="484"/>
      <c r="AO40" s="485"/>
      <c r="AP40" s="485"/>
      <c r="AQ40" s="485"/>
      <c r="AR40" s="485"/>
      <c r="AS40" s="485"/>
      <c r="AT40" s="490"/>
      <c r="AU40" s="490"/>
    </row>
    <row r="41" spans="2:47" ht="15.75" x14ac:dyDescent="0.25">
      <c r="B41" s="495"/>
      <c r="C41" s="495"/>
      <c r="D41" s="496"/>
      <c r="E41" s="468"/>
      <c r="F41" s="472"/>
      <c r="G41" s="472"/>
      <c r="H41" s="472"/>
      <c r="I41" s="472"/>
      <c r="J41" s="76" t="s">
        <v>424</v>
      </c>
      <c r="K41" s="77" t="s">
        <v>424</v>
      </c>
      <c r="L41" s="77" t="s">
        <v>424</v>
      </c>
      <c r="M41" s="77" t="s">
        <v>424</v>
      </c>
      <c r="N41" s="77" t="s">
        <v>424</v>
      </c>
      <c r="O41" s="78" t="s">
        <v>424</v>
      </c>
      <c r="P41" s="215" t="s">
        <v>424</v>
      </c>
      <c r="Q41" s="216" t="s">
        <v>424</v>
      </c>
      <c r="R41" s="216" t="s">
        <v>424</v>
      </c>
      <c r="S41" s="216" t="s">
        <v>424</v>
      </c>
      <c r="T41" s="216" t="s">
        <v>424</v>
      </c>
      <c r="U41" s="217" t="s">
        <v>424</v>
      </c>
      <c r="V41" s="215" t="s">
        <v>424</v>
      </c>
      <c r="W41" s="216" t="s">
        <v>424</v>
      </c>
      <c r="X41" s="68" t="s">
        <v>424</v>
      </c>
      <c r="Y41" s="68" t="s">
        <v>424</v>
      </c>
      <c r="Z41" s="68" t="s">
        <v>424</v>
      </c>
      <c r="AA41" s="69" t="s">
        <v>424</v>
      </c>
      <c r="AB41" s="55" t="s">
        <v>424</v>
      </c>
      <c r="AC41" s="56" t="s">
        <v>424</v>
      </c>
      <c r="AD41" s="56" t="s">
        <v>424</v>
      </c>
      <c r="AE41" s="56" t="s">
        <v>424</v>
      </c>
      <c r="AF41" s="56" t="s">
        <v>424</v>
      </c>
      <c r="AG41" s="57" t="s">
        <v>424</v>
      </c>
      <c r="AH41" s="58" t="s">
        <v>424</v>
      </c>
      <c r="AI41" s="59" t="s">
        <v>424</v>
      </c>
      <c r="AJ41" s="59" t="s">
        <v>424</v>
      </c>
      <c r="AK41" s="59" t="s">
        <v>424</v>
      </c>
      <c r="AL41" s="59" t="s">
        <v>424</v>
      </c>
      <c r="AN41" s="484"/>
      <c r="AO41" s="485"/>
      <c r="AP41" s="485"/>
      <c r="AQ41" s="485"/>
      <c r="AR41" s="485"/>
      <c r="AS41" s="485"/>
      <c r="AT41" s="490"/>
      <c r="AU41" s="490"/>
    </row>
    <row r="42" spans="2:47" ht="15.75" x14ac:dyDescent="0.25">
      <c r="B42" s="495"/>
      <c r="C42" s="495"/>
      <c r="D42" s="496"/>
      <c r="E42" s="468"/>
      <c r="F42" s="472"/>
      <c r="G42" s="472"/>
      <c r="H42" s="472"/>
      <c r="I42" s="472"/>
      <c r="J42" s="76" t="s">
        <v>424</v>
      </c>
      <c r="K42" s="77" t="s">
        <v>424</v>
      </c>
      <c r="L42" s="77" t="s">
        <v>424</v>
      </c>
      <c r="M42" s="77" t="s">
        <v>424</v>
      </c>
      <c r="N42" s="77" t="s">
        <v>424</v>
      </c>
      <c r="O42" s="78" t="s">
        <v>424</v>
      </c>
      <c r="P42" s="215" t="s">
        <v>424</v>
      </c>
      <c r="Q42" s="216" t="s">
        <v>424</v>
      </c>
      <c r="R42" s="216" t="s">
        <v>424</v>
      </c>
      <c r="S42" s="216" t="s">
        <v>424</v>
      </c>
      <c r="T42" s="216" t="s">
        <v>424</v>
      </c>
      <c r="U42" s="217" t="s">
        <v>424</v>
      </c>
      <c r="V42" s="215" t="s">
        <v>424</v>
      </c>
      <c r="W42" s="216" t="s">
        <v>424</v>
      </c>
      <c r="X42" s="68" t="s">
        <v>424</v>
      </c>
      <c r="Y42" s="68" t="s">
        <v>424</v>
      </c>
      <c r="Z42" s="68" t="s">
        <v>424</v>
      </c>
      <c r="AA42" s="69" t="s">
        <v>424</v>
      </c>
      <c r="AB42" s="55" t="s">
        <v>424</v>
      </c>
      <c r="AC42" s="56" t="s">
        <v>424</v>
      </c>
      <c r="AD42" s="56" t="s">
        <v>424</v>
      </c>
      <c r="AE42" s="56" t="s">
        <v>424</v>
      </c>
      <c r="AF42" s="56" t="s">
        <v>424</v>
      </c>
      <c r="AG42" s="57" t="s">
        <v>424</v>
      </c>
      <c r="AH42" s="58" t="s">
        <v>424</v>
      </c>
      <c r="AI42" s="59" t="s">
        <v>424</v>
      </c>
      <c r="AJ42" s="59" t="s">
        <v>424</v>
      </c>
      <c r="AK42" s="59" t="s">
        <v>424</v>
      </c>
      <c r="AL42" s="59" t="s">
        <v>424</v>
      </c>
      <c r="AN42" s="484"/>
      <c r="AO42" s="485"/>
      <c r="AP42" s="485"/>
      <c r="AQ42" s="485"/>
      <c r="AR42" s="485"/>
      <c r="AS42" s="485"/>
      <c r="AT42" s="490"/>
      <c r="AU42" s="490"/>
    </row>
    <row r="43" spans="2:47" ht="15.75" x14ac:dyDescent="0.25">
      <c r="B43" s="495"/>
      <c r="C43" s="495"/>
      <c r="D43" s="496"/>
      <c r="E43" s="468"/>
      <c r="F43" s="472"/>
      <c r="G43" s="472"/>
      <c r="H43" s="472"/>
      <c r="I43" s="472"/>
      <c r="J43" s="76" t="s">
        <v>424</v>
      </c>
      <c r="K43" s="77" t="s">
        <v>424</v>
      </c>
      <c r="L43" s="77" t="s">
        <v>424</v>
      </c>
      <c r="M43" s="77" t="s">
        <v>424</v>
      </c>
      <c r="N43" s="77" t="s">
        <v>424</v>
      </c>
      <c r="O43" s="78" t="s">
        <v>424</v>
      </c>
      <c r="P43" s="215" t="s">
        <v>424</v>
      </c>
      <c r="Q43" s="216" t="s">
        <v>424</v>
      </c>
      <c r="R43" s="216" t="s">
        <v>424</v>
      </c>
      <c r="S43" s="216" t="s">
        <v>424</v>
      </c>
      <c r="T43" s="216" t="s">
        <v>424</v>
      </c>
      <c r="U43" s="217" t="s">
        <v>424</v>
      </c>
      <c r="V43" s="215" t="s">
        <v>424</v>
      </c>
      <c r="W43" s="216" t="s">
        <v>424</v>
      </c>
      <c r="X43" s="68" t="s">
        <v>424</v>
      </c>
      <c r="Y43" s="68" t="s">
        <v>424</v>
      </c>
      <c r="Z43" s="68" t="s">
        <v>424</v>
      </c>
      <c r="AA43" s="69" t="s">
        <v>424</v>
      </c>
      <c r="AB43" s="55" t="s">
        <v>424</v>
      </c>
      <c r="AC43" s="56" t="s">
        <v>424</v>
      </c>
      <c r="AD43" s="56" t="s">
        <v>424</v>
      </c>
      <c r="AE43" s="56" t="s">
        <v>424</v>
      </c>
      <c r="AF43" s="56" t="s">
        <v>424</v>
      </c>
      <c r="AG43" s="57" t="s">
        <v>424</v>
      </c>
      <c r="AH43" s="58" t="s">
        <v>424</v>
      </c>
      <c r="AI43" s="59" t="s">
        <v>424</v>
      </c>
      <c r="AJ43" s="59" t="s">
        <v>424</v>
      </c>
      <c r="AK43" s="59" t="s">
        <v>424</v>
      </c>
      <c r="AL43" s="59" t="s">
        <v>424</v>
      </c>
      <c r="AN43" s="484"/>
      <c r="AO43" s="485"/>
      <c r="AP43" s="485"/>
      <c r="AQ43" s="485"/>
      <c r="AR43" s="485"/>
      <c r="AS43" s="485"/>
      <c r="AT43" s="490"/>
      <c r="AU43" s="490"/>
    </row>
    <row r="44" spans="2:47" ht="15.75" x14ac:dyDescent="0.25">
      <c r="B44" s="495"/>
      <c r="C44" s="495"/>
      <c r="D44" s="496"/>
      <c r="E44" s="468"/>
      <c r="F44" s="472"/>
      <c r="G44" s="472"/>
      <c r="H44" s="472"/>
      <c r="I44" s="472"/>
      <c r="J44" s="76" t="s">
        <v>424</v>
      </c>
      <c r="K44" s="77" t="s">
        <v>424</v>
      </c>
      <c r="L44" s="77" t="s">
        <v>424</v>
      </c>
      <c r="M44" s="77" t="s">
        <v>424</v>
      </c>
      <c r="N44" s="77" t="s">
        <v>424</v>
      </c>
      <c r="O44" s="78" t="s">
        <v>424</v>
      </c>
      <c r="P44" s="215" t="s">
        <v>424</v>
      </c>
      <c r="Q44" s="216" t="s">
        <v>424</v>
      </c>
      <c r="R44" s="216" t="s">
        <v>424</v>
      </c>
      <c r="S44" s="216" t="s">
        <v>424</v>
      </c>
      <c r="T44" s="216" t="s">
        <v>424</v>
      </c>
      <c r="U44" s="217" t="s">
        <v>424</v>
      </c>
      <c r="V44" s="215" t="s">
        <v>424</v>
      </c>
      <c r="W44" s="216" t="s">
        <v>424</v>
      </c>
      <c r="X44" s="68" t="s">
        <v>424</v>
      </c>
      <c r="Y44" s="68" t="s">
        <v>424</v>
      </c>
      <c r="Z44" s="68" t="s">
        <v>424</v>
      </c>
      <c r="AA44" s="69" t="s">
        <v>424</v>
      </c>
      <c r="AB44" s="55" t="s">
        <v>424</v>
      </c>
      <c r="AC44" s="56" t="s">
        <v>424</v>
      </c>
      <c r="AD44" s="56" t="s">
        <v>424</v>
      </c>
      <c r="AE44" s="56" t="s">
        <v>424</v>
      </c>
      <c r="AF44" s="56" t="s">
        <v>424</v>
      </c>
      <c r="AG44" s="57" t="s">
        <v>424</v>
      </c>
      <c r="AH44" s="58" t="s">
        <v>424</v>
      </c>
      <c r="AI44" s="59" t="s">
        <v>424</v>
      </c>
      <c r="AJ44" s="59" t="s">
        <v>424</v>
      </c>
      <c r="AK44" s="59" t="s">
        <v>424</v>
      </c>
      <c r="AL44" s="59" t="s">
        <v>424</v>
      </c>
      <c r="AN44" s="484"/>
      <c r="AO44" s="485"/>
      <c r="AP44" s="485"/>
      <c r="AQ44" s="485"/>
      <c r="AR44" s="485"/>
      <c r="AS44" s="485"/>
      <c r="AT44" s="490"/>
      <c r="AU44" s="490"/>
    </row>
    <row r="45" spans="2:47" ht="3" customHeight="1" thickBot="1" x14ac:dyDescent="0.3">
      <c r="B45" s="495"/>
      <c r="C45" s="495"/>
      <c r="D45" s="496"/>
      <c r="E45" s="468"/>
      <c r="F45" s="472"/>
      <c r="G45" s="472"/>
      <c r="H45" s="472"/>
      <c r="I45" s="472"/>
      <c r="J45" s="76" t="s">
        <v>424</v>
      </c>
      <c r="K45" s="77" t="s">
        <v>424</v>
      </c>
      <c r="L45" s="77" t="s">
        <v>424</v>
      </c>
      <c r="M45" s="77" t="s">
        <v>424</v>
      </c>
      <c r="N45" s="77" t="s">
        <v>424</v>
      </c>
      <c r="O45" s="78" t="s">
        <v>424</v>
      </c>
      <c r="P45" s="215" t="s">
        <v>424</v>
      </c>
      <c r="Q45" s="216" t="s">
        <v>424</v>
      </c>
      <c r="R45" s="216" t="s">
        <v>424</v>
      </c>
      <c r="S45" s="216" t="s">
        <v>424</v>
      </c>
      <c r="T45" s="216" t="s">
        <v>424</v>
      </c>
      <c r="U45" s="217" t="s">
        <v>424</v>
      </c>
      <c r="V45" s="215" t="s">
        <v>424</v>
      </c>
      <c r="W45" s="216" t="s">
        <v>424</v>
      </c>
      <c r="X45" s="68" t="s">
        <v>424</v>
      </c>
      <c r="Y45" s="68" t="s">
        <v>424</v>
      </c>
      <c r="Z45" s="68" t="s">
        <v>424</v>
      </c>
      <c r="AA45" s="69" t="s">
        <v>424</v>
      </c>
      <c r="AB45" s="55" t="s">
        <v>424</v>
      </c>
      <c r="AC45" s="56" t="s">
        <v>424</v>
      </c>
      <c r="AD45" s="56" t="s">
        <v>424</v>
      </c>
      <c r="AE45" s="56" t="s">
        <v>424</v>
      </c>
      <c r="AF45" s="56" t="s">
        <v>424</v>
      </c>
      <c r="AG45" s="57" t="s">
        <v>424</v>
      </c>
      <c r="AH45" s="58" t="s">
        <v>424</v>
      </c>
      <c r="AI45" s="59" t="s">
        <v>424</v>
      </c>
      <c r="AJ45" s="59" t="s">
        <v>424</v>
      </c>
      <c r="AK45" s="59" t="s">
        <v>424</v>
      </c>
      <c r="AL45" s="59" t="s">
        <v>424</v>
      </c>
      <c r="AN45" s="484"/>
      <c r="AO45" s="485"/>
      <c r="AP45" s="485"/>
      <c r="AQ45" s="485"/>
      <c r="AR45" s="485"/>
      <c r="AS45" s="486"/>
      <c r="AT45" s="36"/>
      <c r="AU45" s="36"/>
    </row>
    <row r="46" spans="2:47" ht="16.5" hidden="1" thickBot="1" x14ac:dyDescent="0.3">
      <c r="B46" s="495"/>
      <c r="C46" s="495"/>
      <c r="D46" s="496"/>
      <c r="E46" s="468"/>
      <c r="F46" s="472"/>
      <c r="G46" s="472"/>
      <c r="H46" s="472"/>
      <c r="I46" s="472"/>
      <c r="J46" s="76" t="s">
        <v>424</v>
      </c>
      <c r="K46" s="77" t="s">
        <v>424</v>
      </c>
      <c r="L46" s="77" t="s">
        <v>424</v>
      </c>
      <c r="M46" s="77" t="s">
        <v>424</v>
      </c>
      <c r="N46" s="77" t="s">
        <v>424</v>
      </c>
      <c r="O46" s="78" t="s">
        <v>424</v>
      </c>
      <c r="P46" s="67" t="s">
        <v>424</v>
      </c>
      <c r="Q46" s="68" t="s">
        <v>424</v>
      </c>
      <c r="R46" s="68" t="s">
        <v>424</v>
      </c>
      <c r="S46" s="68" t="s">
        <v>424</v>
      </c>
      <c r="T46" s="68" t="s">
        <v>424</v>
      </c>
      <c r="U46" s="69" t="s">
        <v>424</v>
      </c>
      <c r="V46" s="67" t="s">
        <v>424</v>
      </c>
      <c r="W46" s="68" t="s">
        <v>424</v>
      </c>
      <c r="X46" s="68" t="s">
        <v>424</v>
      </c>
      <c r="Y46" s="68" t="s">
        <v>424</v>
      </c>
      <c r="Z46" s="68" t="s">
        <v>424</v>
      </c>
      <c r="AA46" s="69" t="s">
        <v>424</v>
      </c>
      <c r="AB46" s="55" t="s">
        <v>424</v>
      </c>
      <c r="AC46" s="56" t="s">
        <v>424</v>
      </c>
      <c r="AD46" s="56" t="s">
        <v>424</v>
      </c>
      <c r="AE46" s="56" t="s">
        <v>424</v>
      </c>
      <c r="AF46" s="56" t="s">
        <v>424</v>
      </c>
      <c r="AG46" s="57" t="s">
        <v>424</v>
      </c>
      <c r="AH46" s="58" t="s">
        <v>424</v>
      </c>
      <c r="AI46" s="59" t="s">
        <v>424</v>
      </c>
      <c r="AJ46" s="59" t="s">
        <v>424</v>
      </c>
      <c r="AK46" s="59" t="s">
        <v>424</v>
      </c>
      <c r="AL46" s="59" t="s">
        <v>424</v>
      </c>
      <c r="AN46" s="484"/>
      <c r="AO46" s="485"/>
      <c r="AP46" s="485"/>
      <c r="AQ46" s="485"/>
      <c r="AR46" s="485"/>
      <c r="AS46" s="486"/>
    </row>
    <row r="47" spans="2:47" ht="16.5" hidden="1" thickBot="1" x14ac:dyDescent="0.3">
      <c r="B47" s="495"/>
      <c r="C47" s="495"/>
      <c r="D47" s="496"/>
      <c r="E47" s="469"/>
      <c r="F47" s="470"/>
      <c r="G47" s="470"/>
      <c r="H47" s="470"/>
      <c r="I47" s="470"/>
      <c r="J47" s="79" t="s">
        <v>424</v>
      </c>
      <c r="K47" s="80" t="s">
        <v>424</v>
      </c>
      <c r="L47" s="80" t="s">
        <v>424</v>
      </c>
      <c r="M47" s="80" t="s">
        <v>424</v>
      </c>
      <c r="N47" s="80" t="s">
        <v>424</v>
      </c>
      <c r="O47" s="81" t="s">
        <v>424</v>
      </c>
      <c r="P47" s="67" t="s">
        <v>424</v>
      </c>
      <c r="Q47" s="68" t="s">
        <v>424</v>
      </c>
      <c r="R47" s="68" t="s">
        <v>424</v>
      </c>
      <c r="S47" s="68" t="s">
        <v>424</v>
      </c>
      <c r="T47" s="68" t="s">
        <v>424</v>
      </c>
      <c r="U47" s="69" t="s">
        <v>424</v>
      </c>
      <c r="V47" s="70" t="s">
        <v>424</v>
      </c>
      <c r="W47" s="71" t="s">
        <v>424</v>
      </c>
      <c r="X47" s="71" t="s">
        <v>424</v>
      </c>
      <c r="Y47" s="71" t="s">
        <v>424</v>
      </c>
      <c r="Z47" s="71" t="s">
        <v>424</v>
      </c>
      <c r="AA47" s="72" t="s">
        <v>424</v>
      </c>
      <c r="AB47" s="60" t="s">
        <v>424</v>
      </c>
      <c r="AC47" s="61" t="s">
        <v>424</v>
      </c>
      <c r="AD47" s="61" t="s">
        <v>424</v>
      </c>
      <c r="AE47" s="61" t="s">
        <v>424</v>
      </c>
      <c r="AF47" s="61" t="s">
        <v>424</v>
      </c>
      <c r="AG47" s="62" t="s">
        <v>424</v>
      </c>
      <c r="AH47" s="63" t="s">
        <v>424</v>
      </c>
      <c r="AI47" s="64" t="s">
        <v>424</v>
      </c>
      <c r="AJ47" s="64" t="s">
        <v>424</v>
      </c>
      <c r="AK47" s="64" t="s">
        <v>424</v>
      </c>
      <c r="AL47" s="64" t="s">
        <v>424</v>
      </c>
      <c r="AN47" s="487"/>
      <c r="AO47" s="488"/>
      <c r="AP47" s="488"/>
      <c r="AQ47" s="488"/>
      <c r="AR47" s="488"/>
      <c r="AS47" s="489"/>
    </row>
    <row r="48" spans="2:47" ht="23.25" x14ac:dyDescent="0.35">
      <c r="B48" s="495"/>
      <c r="C48" s="495"/>
      <c r="D48" s="496"/>
      <c r="E48" s="462" t="s">
        <v>167</v>
      </c>
      <c r="F48" s="463"/>
      <c r="G48" s="463"/>
      <c r="H48" s="463"/>
      <c r="I48" s="464"/>
      <c r="J48" s="73" t="s">
        <v>424</v>
      </c>
      <c r="K48" s="74" t="s">
        <v>424</v>
      </c>
      <c r="L48" s="74" t="s">
        <v>424</v>
      </c>
      <c r="M48" s="74" t="s">
        <v>424</v>
      </c>
      <c r="N48" s="74" t="s">
        <v>424</v>
      </c>
      <c r="O48" s="75" t="s">
        <v>424</v>
      </c>
      <c r="P48" s="73" t="s">
        <v>424</v>
      </c>
      <c r="Q48" s="74" t="s">
        <v>424</v>
      </c>
      <c r="R48" s="74" t="s">
        <v>424</v>
      </c>
      <c r="S48" s="74" t="s">
        <v>424</v>
      </c>
      <c r="T48" s="74" t="s">
        <v>424</v>
      </c>
      <c r="U48" s="75" t="s">
        <v>424</v>
      </c>
      <c r="V48" s="212" t="s">
        <v>424</v>
      </c>
      <c r="W48" s="221" t="s">
        <v>424</v>
      </c>
      <c r="X48" s="65" t="s">
        <v>424</v>
      </c>
      <c r="Y48" s="65" t="s">
        <v>424</v>
      </c>
      <c r="Z48" s="65" t="s">
        <v>424</v>
      </c>
      <c r="AA48" s="66" t="s">
        <v>424</v>
      </c>
      <c r="AB48" s="50" t="s">
        <v>424</v>
      </c>
      <c r="AC48" s="51" t="s">
        <v>424</v>
      </c>
      <c r="AD48" s="51" t="s">
        <v>424</v>
      </c>
      <c r="AE48" s="51" t="s">
        <v>424</v>
      </c>
      <c r="AF48" s="51" t="s">
        <v>424</v>
      </c>
      <c r="AG48" s="52" t="s">
        <v>424</v>
      </c>
      <c r="AH48" s="53" t="s">
        <v>424</v>
      </c>
      <c r="AI48" s="54" t="s">
        <v>424</v>
      </c>
      <c r="AJ48" s="54" t="s">
        <v>424</v>
      </c>
      <c r="AK48" s="54" t="s">
        <v>424</v>
      </c>
      <c r="AL48" s="54" t="s">
        <v>424</v>
      </c>
    </row>
    <row r="49" spans="2:38" ht="15.75" x14ac:dyDescent="0.25">
      <c r="B49" s="495"/>
      <c r="C49" s="495"/>
      <c r="D49" s="496"/>
      <c r="E49" s="465"/>
      <c r="F49" s="472"/>
      <c r="G49" s="472"/>
      <c r="H49" s="472"/>
      <c r="I49" s="467"/>
      <c r="J49" s="76" t="s">
        <v>424</v>
      </c>
      <c r="K49" s="77" t="s">
        <v>424</v>
      </c>
      <c r="L49" s="77" t="s">
        <v>424</v>
      </c>
      <c r="M49" s="77" t="s">
        <v>424</v>
      </c>
      <c r="N49" s="77" t="s">
        <v>424</v>
      </c>
      <c r="O49" s="78" t="s">
        <v>424</v>
      </c>
      <c r="P49" s="76" t="s">
        <v>424</v>
      </c>
      <c r="Q49" s="77" t="s">
        <v>424</v>
      </c>
      <c r="R49" s="77" t="s">
        <v>424</v>
      </c>
      <c r="S49" s="77" t="s">
        <v>424</v>
      </c>
      <c r="T49" s="77" t="s">
        <v>424</v>
      </c>
      <c r="U49" s="78" t="s">
        <v>424</v>
      </c>
      <c r="V49" s="215" t="s">
        <v>424</v>
      </c>
      <c r="W49" s="216" t="s">
        <v>424</v>
      </c>
      <c r="X49" s="68" t="s">
        <v>424</v>
      </c>
      <c r="Y49" s="68" t="s">
        <v>424</v>
      </c>
      <c r="Z49" s="68" t="s">
        <v>424</v>
      </c>
      <c r="AA49" s="69" t="s">
        <v>424</v>
      </c>
      <c r="AB49" s="55" t="s">
        <v>424</v>
      </c>
      <c r="AC49" s="56" t="s">
        <v>424</v>
      </c>
      <c r="AD49" s="56" t="s">
        <v>424</v>
      </c>
      <c r="AE49" s="56" t="s">
        <v>424</v>
      </c>
      <c r="AF49" s="56" t="s">
        <v>424</v>
      </c>
      <c r="AG49" s="57" t="s">
        <v>424</v>
      </c>
      <c r="AH49" s="58" t="s">
        <v>424</v>
      </c>
      <c r="AI49" s="59" t="s">
        <v>424</v>
      </c>
      <c r="AJ49" s="59" t="s">
        <v>424</v>
      </c>
      <c r="AK49" s="59" t="s">
        <v>424</v>
      </c>
      <c r="AL49" s="59" t="s">
        <v>424</v>
      </c>
    </row>
    <row r="50" spans="2:38" ht="15.75" x14ac:dyDescent="0.25">
      <c r="B50" s="495"/>
      <c r="C50" s="495"/>
      <c r="D50" s="496"/>
      <c r="E50" s="465"/>
      <c r="F50" s="472"/>
      <c r="G50" s="472"/>
      <c r="H50" s="472"/>
      <c r="I50" s="467"/>
      <c r="J50" s="76" t="s">
        <v>424</v>
      </c>
      <c r="K50" s="77" t="s">
        <v>424</v>
      </c>
      <c r="L50" s="77" t="s">
        <v>424</v>
      </c>
      <c r="M50" s="77" t="s">
        <v>424</v>
      </c>
      <c r="N50" s="77" t="s">
        <v>424</v>
      </c>
      <c r="O50" s="78" t="s">
        <v>424</v>
      </c>
      <c r="P50" s="76" t="s">
        <v>424</v>
      </c>
      <c r="Q50" s="77" t="s">
        <v>424</v>
      </c>
      <c r="R50" s="77" t="s">
        <v>424</v>
      </c>
      <c r="S50" s="77" t="s">
        <v>424</v>
      </c>
      <c r="T50" s="77" t="s">
        <v>424</v>
      </c>
      <c r="U50" s="78" t="s">
        <v>424</v>
      </c>
      <c r="V50" s="215" t="s">
        <v>424</v>
      </c>
      <c r="W50" s="216" t="s">
        <v>424</v>
      </c>
      <c r="X50" s="68" t="s">
        <v>424</v>
      </c>
      <c r="Y50" s="68" t="s">
        <v>424</v>
      </c>
      <c r="Z50" s="68" t="s">
        <v>424</v>
      </c>
      <c r="AA50" s="69" t="s">
        <v>424</v>
      </c>
      <c r="AB50" s="55" t="s">
        <v>424</v>
      </c>
      <c r="AC50" s="56" t="s">
        <v>424</v>
      </c>
      <c r="AD50" s="56" t="s">
        <v>424</v>
      </c>
      <c r="AE50" s="56" t="s">
        <v>424</v>
      </c>
      <c r="AF50" s="56" t="s">
        <v>424</v>
      </c>
      <c r="AG50" s="57" t="s">
        <v>424</v>
      </c>
      <c r="AH50" s="58" t="s">
        <v>424</v>
      </c>
      <c r="AI50" s="59" t="s">
        <v>424</v>
      </c>
      <c r="AJ50" s="59" t="s">
        <v>424</v>
      </c>
      <c r="AK50" s="59" t="s">
        <v>424</v>
      </c>
      <c r="AL50" s="59" t="s">
        <v>424</v>
      </c>
    </row>
    <row r="51" spans="2:38" ht="15.75" x14ac:dyDescent="0.25">
      <c r="B51" s="495"/>
      <c r="C51" s="495"/>
      <c r="D51" s="496"/>
      <c r="E51" s="468"/>
      <c r="F51" s="472"/>
      <c r="G51" s="472"/>
      <c r="H51" s="472"/>
      <c r="I51" s="467"/>
      <c r="J51" s="76" t="s">
        <v>424</v>
      </c>
      <c r="K51" s="77" t="s">
        <v>424</v>
      </c>
      <c r="L51" s="77" t="s">
        <v>424</v>
      </c>
      <c r="M51" s="77" t="s">
        <v>424</v>
      </c>
      <c r="N51" s="77" t="s">
        <v>424</v>
      </c>
      <c r="O51" s="78" t="s">
        <v>424</v>
      </c>
      <c r="P51" s="76" t="s">
        <v>424</v>
      </c>
      <c r="Q51" s="77" t="s">
        <v>424</v>
      </c>
      <c r="R51" s="77" t="s">
        <v>424</v>
      </c>
      <c r="S51" s="77" t="s">
        <v>424</v>
      </c>
      <c r="T51" s="77" t="s">
        <v>424</v>
      </c>
      <c r="U51" s="78" t="s">
        <v>424</v>
      </c>
      <c r="V51" s="215" t="s">
        <v>424</v>
      </c>
      <c r="W51" s="216" t="s">
        <v>424</v>
      </c>
      <c r="X51" s="68" t="s">
        <v>424</v>
      </c>
      <c r="Y51" s="68" t="s">
        <v>424</v>
      </c>
      <c r="Z51" s="68" t="s">
        <v>424</v>
      </c>
      <c r="AA51" s="69" t="s">
        <v>424</v>
      </c>
      <c r="AB51" s="55" t="s">
        <v>424</v>
      </c>
      <c r="AC51" s="56" t="s">
        <v>424</v>
      </c>
      <c r="AD51" s="56" t="s">
        <v>424</v>
      </c>
      <c r="AE51" s="56" t="s">
        <v>424</v>
      </c>
      <c r="AF51" s="56" t="s">
        <v>424</v>
      </c>
      <c r="AG51" s="57" t="s">
        <v>424</v>
      </c>
      <c r="AH51" s="58" t="s">
        <v>424</v>
      </c>
      <c r="AI51" s="59" t="s">
        <v>424</v>
      </c>
      <c r="AJ51" s="59" t="s">
        <v>424</v>
      </c>
      <c r="AK51" s="59" t="s">
        <v>424</v>
      </c>
      <c r="AL51" s="59" t="s">
        <v>424</v>
      </c>
    </row>
    <row r="52" spans="2:38" ht="15.75" x14ac:dyDescent="0.25">
      <c r="B52" s="495"/>
      <c r="C52" s="495"/>
      <c r="D52" s="496"/>
      <c r="E52" s="468"/>
      <c r="F52" s="472"/>
      <c r="G52" s="472"/>
      <c r="H52" s="472"/>
      <c r="I52" s="467"/>
      <c r="J52" s="76" t="s">
        <v>424</v>
      </c>
      <c r="K52" s="77" t="s">
        <v>424</v>
      </c>
      <c r="L52" s="77" t="s">
        <v>424</v>
      </c>
      <c r="M52" s="77" t="s">
        <v>424</v>
      </c>
      <c r="N52" s="77" t="s">
        <v>424</v>
      </c>
      <c r="O52" s="78" t="s">
        <v>424</v>
      </c>
      <c r="P52" s="76" t="s">
        <v>424</v>
      </c>
      <c r="Q52" s="77" t="s">
        <v>424</v>
      </c>
      <c r="R52" s="77" t="s">
        <v>424</v>
      </c>
      <c r="S52" s="77" t="s">
        <v>424</v>
      </c>
      <c r="T52" s="77" t="s">
        <v>424</v>
      </c>
      <c r="U52" s="78" t="s">
        <v>424</v>
      </c>
      <c r="V52" s="215" t="s">
        <v>424</v>
      </c>
      <c r="W52" s="216" t="s">
        <v>424</v>
      </c>
      <c r="X52" s="68" t="s">
        <v>424</v>
      </c>
      <c r="Y52" s="68" t="s">
        <v>424</v>
      </c>
      <c r="Z52" s="68" t="s">
        <v>424</v>
      </c>
      <c r="AA52" s="69" t="s">
        <v>424</v>
      </c>
      <c r="AB52" s="55" t="s">
        <v>424</v>
      </c>
      <c r="AC52" s="56" t="s">
        <v>424</v>
      </c>
      <c r="AD52" s="56" t="s">
        <v>424</v>
      </c>
      <c r="AE52" s="56" t="s">
        <v>424</v>
      </c>
      <c r="AF52" s="56" t="s">
        <v>424</v>
      </c>
      <c r="AG52" s="57" t="s">
        <v>424</v>
      </c>
      <c r="AH52" s="58" t="s">
        <v>424</v>
      </c>
      <c r="AI52" s="59" t="s">
        <v>424</v>
      </c>
      <c r="AJ52" s="59" t="s">
        <v>424</v>
      </c>
      <c r="AK52" s="59" t="s">
        <v>424</v>
      </c>
      <c r="AL52" s="59" t="s">
        <v>424</v>
      </c>
    </row>
    <row r="53" spans="2:38" ht="5.25" customHeight="1" x14ac:dyDescent="0.25">
      <c r="B53" s="495"/>
      <c r="C53" s="495"/>
      <c r="D53" s="496"/>
      <c r="E53" s="468"/>
      <c r="F53" s="472"/>
      <c r="G53" s="472"/>
      <c r="H53" s="472"/>
      <c r="I53" s="467"/>
      <c r="J53" s="76" t="s">
        <v>424</v>
      </c>
      <c r="K53" s="77" t="s">
        <v>424</v>
      </c>
      <c r="L53" s="77" t="s">
        <v>424</v>
      </c>
      <c r="M53" s="77" t="s">
        <v>424</v>
      </c>
      <c r="N53" s="77" t="s">
        <v>424</v>
      </c>
      <c r="O53" s="78" t="s">
        <v>424</v>
      </c>
      <c r="P53" s="76" t="s">
        <v>424</v>
      </c>
      <c r="Q53" s="77" t="s">
        <v>424</v>
      </c>
      <c r="R53" s="77" t="s">
        <v>424</v>
      </c>
      <c r="S53" s="77" t="s">
        <v>424</v>
      </c>
      <c r="T53" s="77" t="s">
        <v>424</v>
      </c>
      <c r="U53" s="78" t="s">
        <v>424</v>
      </c>
      <c r="V53" s="215" t="s">
        <v>424</v>
      </c>
      <c r="W53" s="216" t="s">
        <v>424</v>
      </c>
      <c r="X53" s="68" t="s">
        <v>424</v>
      </c>
      <c r="Y53" s="68" t="s">
        <v>424</v>
      </c>
      <c r="Z53" s="68" t="s">
        <v>424</v>
      </c>
      <c r="AA53" s="69" t="s">
        <v>424</v>
      </c>
      <c r="AB53" s="55" t="s">
        <v>424</v>
      </c>
      <c r="AC53" s="56" t="s">
        <v>424</v>
      </c>
      <c r="AD53" s="56" t="s">
        <v>424</v>
      </c>
      <c r="AE53" s="56" t="s">
        <v>424</v>
      </c>
      <c r="AF53" s="56" t="s">
        <v>424</v>
      </c>
      <c r="AG53" s="57" t="s">
        <v>424</v>
      </c>
      <c r="AH53" s="58" t="s">
        <v>424</v>
      </c>
      <c r="AI53" s="59" t="s">
        <v>424</v>
      </c>
      <c r="AJ53" s="59" t="s">
        <v>424</v>
      </c>
      <c r="AK53" s="59" t="s">
        <v>424</v>
      </c>
      <c r="AL53" s="59" t="s">
        <v>424</v>
      </c>
    </row>
    <row r="54" spans="2:38" ht="3" hidden="1" customHeight="1" x14ac:dyDescent="0.25">
      <c r="B54" s="495"/>
      <c r="C54" s="495"/>
      <c r="D54" s="496"/>
      <c r="E54" s="468"/>
      <c r="F54" s="472"/>
      <c r="G54" s="472"/>
      <c r="H54" s="472"/>
      <c r="I54" s="467"/>
      <c r="J54" s="76" t="s">
        <v>424</v>
      </c>
      <c r="K54" s="77" t="s">
        <v>424</v>
      </c>
      <c r="L54" s="77" t="s">
        <v>424</v>
      </c>
      <c r="M54" s="77" t="s">
        <v>424</v>
      </c>
      <c r="N54" s="77" t="s">
        <v>424</v>
      </c>
      <c r="O54" s="78" t="s">
        <v>424</v>
      </c>
      <c r="P54" s="76" t="s">
        <v>424</v>
      </c>
      <c r="Q54" s="77" t="s">
        <v>424</v>
      </c>
      <c r="R54" s="77" t="s">
        <v>424</v>
      </c>
      <c r="S54" s="77" t="s">
        <v>424</v>
      </c>
      <c r="T54" s="77" t="s">
        <v>424</v>
      </c>
      <c r="U54" s="78" t="s">
        <v>424</v>
      </c>
      <c r="V54" s="215" t="s">
        <v>424</v>
      </c>
      <c r="W54" s="216" t="s">
        <v>424</v>
      </c>
      <c r="X54" s="68" t="s">
        <v>424</v>
      </c>
      <c r="Y54" s="68" t="s">
        <v>424</v>
      </c>
      <c r="Z54" s="68" t="s">
        <v>424</v>
      </c>
      <c r="AA54" s="69" t="s">
        <v>424</v>
      </c>
      <c r="AB54" s="55" t="s">
        <v>424</v>
      </c>
      <c r="AC54" s="56" t="s">
        <v>424</v>
      </c>
      <c r="AD54" s="56" t="s">
        <v>424</v>
      </c>
      <c r="AE54" s="56" t="s">
        <v>424</v>
      </c>
      <c r="AF54" s="56" t="s">
        <v>424</v>
      </c>
      <c r="AG54" s="57" t="s">
        <v>424</v>
      </c>
      <c r="AH54" s="58" t="s">
        <v>424</v>
      </c>
      <c r="AI54" s="59" t="s">
        <v>424</v>
      </c>
      <c r="AJ54" s="59" t="s">
        <v>424</v>
      </c>
      <c r="AK54" s="59" t="s">
        <v>424</v>
      </c>
      <c r="AL54" s="59" t="s">
        <v>424</v>
      </c>
    </row>
    <row r="55" spans="2:38" ht="15.75" hidden="1" x14ac:dyDescent="0.25">
      <c r="B55" s="495"/>
      <c r="C55" s="495"/>
      <c r="D55" s="496"/>
      <c r="E55" s="468"/>
      <c r="F55" s="472"/>
      <c r="G55" s="472"/>
      <c r="H55" s="472"/>
      <c r="I55" s="467"/>
      <c r="J55" s="76" t="s">
        <v>424</v>
      </c>
      <c r="K55" s="77" t="s">
        <v>424</v>
      </c>
      <c r="L55" s="77" t="s">
        <v>424</v>
      </c>
      <c r="M55" s="77" t="s">
        <v>424</v>
      </c>
      <c r="N55" s="77" t="s">
        <v>424</v>
      </c>
      <c r="O55" s="78" t="s">
        <v>424</v>
      </c>
      <c r="P55" s="76" t="s">
        <v>424</v>
      </c>
      <c r="Q55" s="77" t="s">
        <v>424</v>
      </c>
      <c r="R55" s="77" t="s">
        <v>424</v>
      </c>
      <c r="S55" s="77" t="s">
        <v>424</v>
      </c>
      <c r="T55" s="77" t="s">
        <v>424</v>
      </c>
      <c r="U55" s="78" t="s">
        <v>424</v>
      </c>
      <c r="V55" s="215" t="s">
        <v>424</v>
      </c>
      <c r="W55" s="216" t="s">
        <v>424</v>
      </c>
      <c r="X55" s="68" t="s">
        <v>424</v>
      </c>
      <c r="Y55" s="68" t="s">
        <v>424</v>
      </c>
      <c r="Z55" s="68" t="s">
        <v>424</v>
      </c>
      <c r="AA55" s="69" t="s">
        <v>424</v>
      </c>
      <c r="AB55" s="55" t="s">
        <v>424</v>
      </c>
      <c r="AC55" s="56" t="s">
        <v>424</v>
      </c>
      <c r="AD55" s="56" t="s">
        <v>424</v>
      </c>
      <c r="AE55" s="56" t="s">
        <v>424</v>
      </c>
      <c r="AF55" s="56" t="s">
        <v>424</v>
      </c>
      <c r="AG55" s="57" t="s">
        <v>424</v>
      </c>
      <c r="AH55" s="58" t="s">
        <v>424</v>
      </c>
      <c r="AI55" s="59" t="s">
        <v>424</v>
      </c>
      <c r="AJ55" s="59" t="s">
        <v>424</v>
      </c>
      <c r="AK55" s="59" t="s">
        <v>424</v>
      </c>
      <c r="AL55" s="59" t="s">
        <v>424</v>
      </c>
    </row>
    <row r="56" spans="2:38" ht="15.75" hidden="1" x14ac:dyDescent="0.25">
      <c r="B56" s="495"/>
      <c r="C56" s="495"/>
      <c r="D56" s="496"/>
      <c r="E56" s="468"/>
      <c r="F56" s="472"/>
      <c r="G56" s="472"/>
      <c r="H56" s="472"/>
      <c r="I56" s="467"/>
      <c r="J56" s="76" t="s">
        <v>424</v>
      </c>
      <c r="K56" s="77" t="s">
        <v>424</v>
      </c>
      <c r="L56" s="77" t="s">
        <v>424</v>
      </c>
      <c r="M56" s="77" t="s">
        <v>424</v>
      </c>
      <c r="N56" s="77" t="s">
        <v>424</v>
      </c>
      <c r="O56" s="78" t="s">
        <v>424</v>
      </c>
      <c r="P56" s="76" t="s">
        <v>424</v>
      </c>
      <c r="Q56" s="77" t="s">
        <v>424</v>
      </c>
      <c r="R56" s="77" t="s">
        <v>424</v>
      </c>
      <c r="S56" s="77" t="s">
        <v>424</v>
      </c>
      <c r="T56" s="77" t="s">
        <v>424</v>
      </c>
      <c r="U56" s="78" t="s">
        <v>424</v>
      </c>
      <c r="V56" s="215" t="s">
        <v>424</v>
      </c>
      <c r="W56" s="216" t="s">
        <v>424</v>
      </c>
      <c r="X56" s="68" t="s">
        <v>424</v>
      </c>
      <c r="Y56" s="68" t="s">
        <v>424</v>
      </c>
      <c r="Z56" s="68" t="s">
        <v>424</v>
      </c>
      <c r="AA56" s="69" t="s">
        <v>424</v>
      </c>
      <c r="AB56" s="55" t="s">
        <v>424</v>
      </c>
      <c r="AC56" s="56" t="s">
        <v>424</v>
      </c>
      <c r="AD56" s="56" t="s">
        <v>424</v>
      </c>
      <c r="AE56" s="56" t="s">
        <v>424</v>
      </c>
      <c r="AF56" s="56" t="s">
        <v>424</v>
      </c>
      <c r="AG56" s="57" t="s">
        <v>424</v>
      </c>
      <c r="AH56" s="58" t="s">
        <v>424</v>
      </c>
      <c r="AI56" s="59" t="s">
        <v>424</v>
      </c>
      <c r="AJ56" s="59" t="s">
        <v>424</v>
      </c>
      <c r="AK56" s="59" t="s">
        <v>424</v>
      </c>
      <c r="AL56" s="59" t="s">
        <v>424</v>
      </c>
    </row>
    <row r="57" spans="2:38" ht="16.5" thickBot="1" x14ac:dyDescent="0.3">
      <c r="B57" s="495"/>
      <c r="C57" s="495"/>
      <c r="D57" s="496"/>
      <c r="E57" s="469"/>
      <c r="F57" s="470"/>
      <c r="G57" s="470"/>
      <c r="H57" s="470"/>
      <c r="I57" s="471"/>
      <c r="J57" s="79" t="s">
        <v>424</v>
      </c>
      <c r="K57" s="80" t="s">
        <v>424</v>
      </c>
      <c r="L57" s="80" t="s">
        <v>424</v>
      </c>
      <c r="M57" s="80" t="s">
        <v>424</v>
      </c>
      <c r="N57" s="80" t="s">
        <v>424</v>
      </c>
      <c r="O57" s="81" t="s">
        <v>424</v>
      </c>
      <c r="P57" s="79" t="s">
        <v>424</v>
      </c>
      <c r="Q57" s="80" t="s">
        <v>424</v>
      </c>
      <c r="R57" s="80" t="s">
        <v>424</v>
      </c>
      <c r="S57" s="80" t="s">
        <v>424</v>
      </c>
      <c r="T57" s="80" t="s">
        <v>424</v>
      </c>
      <c r="U57" s="81" t="s">
        <v>424</v>
      </c>
      <c r="V57" s="218" t="s">
        <v>424</v>
      </c>
      <c r="W57" s="219" t="s">
        <v>424</v>
      </c>
      <c r="X57" s="71" t="s">
        <v>424</v>
      </c>
      <c r="Y57" s="71" t="s">
        <v>424</v>
      </c>
      <c r="Z57" s="71" t="s">
        <v>424</v>
      </c>
      <c r="AA57" s="72" t="s">
        <v>424</v>
      </c>
      <c r="AB57" s="60" t="s">
        <v>424</v>
      </c>
      <c r="AC57" s="61" t="s">
        <v>424</v>
      </c>
      <c r="AD57" s="61" t="s">
        <v>424</v>
      </c>
      <c r="AE57" s="61" t="s">
        <v>424</v>
      </c>
      <c r="AF57" s="61" t="s">
        <v>424</v>
      </c>
      <c r="AG57" s="62" t="s">
        <v>424</v>
      </c>
      <c r="AH57" s="58" t="s">
        <v>424</v>
      </c>
      <c r="AI57" s="59" t="s">
        <v>424</v>
      </c>
      <c r="AJ57" s="59" t="s">
        <v>424</v>
      </c>
      <c r="AK57" s="59" t="s">
        <v>424</v>
      </c>
      <c r="AL57" s="59" t="s">
        <v>424</v>
      </c>
    </row>
    <row r="58" spans="2:38" ht="15" customHeight="1" x14ac:dyDescent="0.25">
      <c r="J58" s="462" t="s">
        <v>168</v>
      </c>
      <c r="K58" s="463"/>
      <c r="L58" s="463"/>
      <c r="M58" s="463"/>
      <c r="N58" s="463"/>
      <c r="O58" s="464"/>
      <c r="P58" s="462" t="s">
        <v>169</v>
      </c>
      <c r="Q58" s="463"/>
      <c r="R58" s="463"/>
      <c r="S58" s="463"/>
      <c r="T58" s="463"/>
      <c r="U58" s="464"/>
      <c r="V58" s="462" t="s">
        <v>170</v>
      </c>
      <c r="W58" s="463"/>
      <c r="X58" s="463"/>
      <c r="Y58" s="463"/>
      <c r="Z58" s="463"/>
      <c r="AA58" s="464"/>
      <c r="AB58" s="462" t="s">
        <v>171</v>
      </c>
      <c r="AC58" s="491"/>
      <c r="AD58" s="463"/>
      <c r="AE58" s="463"/>
      <c r="AF58" s="463"/>
      <c r="AG58" s="463"/>
      <c r="AH58" s="462" t="s">
        <v>172</v>
      </c>
      <c r="AI58" s="463"/>
      <c r="AJ58" s="463"/>
      <c r="AK58" s="463"/>
      <c r="AL58" s="464"/>
    </row>
    <row r="59" spans="2:38" ht="15" customHeight="1" x14ac:dyDescent="0.25">
      <c r="J59" s="468"/>
      <c r="K59" s="472"/>
      <c r="L59" s="472"/>
      <c r="M59" s="472"/>
      <c r="N59" s="472"/>
      <c r="O59" s="467"/>
      <c r="P59" s="468"/>
      <c r="Q59" s="472"/>
      <c r="R59" s="472"/>
      <c r="S59" s="472"/>
      <c r="T59" s="472"/>
      <c r="U59" s="467"/>
      <c r="V59" s="468"/>
      <c r="W59" s="472"/>
      <c r="X59" s="472"/>
      <c r="Y59" s="472"/>
      <c r="Z59" s="472"/>
      <c r="AA59" s="467"/>
      <c r="AB59" s="468"/>
      <c r="AC59" s="472"/>
      <c r="AD59" s="472"/>
      <c r="AE59" s="472"/>
      <c r="AF59" s="472"/>
      <c r="AG59" s="472"/>
      <c r="AH59" s="465"/>
      <c r="AI59" s="466"/>
      <c r="AJ59" s="466"/>
      <c r="AK59" s="466"/>
      <c r="AL59" s="467"/>
    </row>
    <row r="60" spans="2:38" ht="15" customHeight="1" x14ac:dyDescent="0.25">
      <c r="J60" s="468"/>
      <c r="K60" s="472"/>
      <c r="L60" s="472"/>
      <c r="M60" s="472"/>
      <c r="N60" s="472"/>
      <c r="O60" s="467"/>
      <c r="P60" s="468"/>
      <c r="Q60" s="472"/>
      <c r="R60" s="472"/>
      <c r="S60" s="472"/>
      <c r="T60" s="472"/>
      <c r="U60" s="467"/>
      <c r="V60" s="468"/>
      <c r="W60" s="472"/>
      <c r="X60" s="472"/>
      <c r="Y60" s="472"/>
      <c r="Z60" s="472"/>
      <c r="AA60" s="467"/>
      <c r="AB60" s="468"/>
      <c r="AC60" s="472"/>
      <c r="AD60" s="472"/>
      <c r="AE60" s="472"/>
      <c r="AF60" s="472"/>
      <c r="AG60" s="472"/>
      <c r="AH60" s="465"/>
      <c r="AI60" s="466"/>
      <c r="AJ60" s="466"/>
      <c r="AK60" s="466"/>
      <c r="AL60" s="467"/>
    </row>
    <row r="61" spans="2:38" ht="15" customHeight="1" x14ac:dyDescent="0.25">
      <c r="J61" s="468"/>
      <c r="K61" s="472"/>
      <c r="L61" s="472"/>
      <c r="M61" s="472"/>
      <c r="N61" s="472"/>
      <c r="O61" s="467"/>
      <c r="P61" s="468"/>
      <c r="Q61" s="472"/>
      <c r="R61" s="472"/>
      <c r="S61" s="472"/>
      <c r="T61" s="472"/>
      <c r="U61" s="467"/>
      <c r="V61" s="468"/>
      <c r="W61" s="472"/>
      <c r="X61" s="472"/>
      <c r="Y61" s="472"/>
      <c r="Z61" s="472"/>
      <c r="AA61" s="467"/>
      <c r="AB61" s="468"/>
      <c r="AC61" s="472"/>
      <c r="AD61" s="472"/>
      <c r="AE61" s="472"/>
      <c r="AF61" s="472"/>
      <c r="AG61" s="472"/>
      <c r="AH61" s="468"/>
      <c r="AI61" s="466"/>
      <c r="AJ61" s="466"/>
      <c r="AK61" s="466"/>
      <c r="AL61" s="467"/>
    </row>
    <row r="62" spans="2:38" ht="15" customHeight="1" x14ac:dyDescent="0.25">
      <c r="J62" s="468"/>
      <c r="K62" s="472"/>
      <c r="L62" s="472"/>
      <c r="M62" s="472"/>
      <c r="N62" s="472"/>
      <c r="O62" s="467"/>
      <c r="P62" s="468"/>
      <c r="Q62" s="472"/>
      <c r="R62" s="472"/>
      <c r="S62" s="472"/>
      <c r="T62" s="472"/>
      <c r="U62" s="467"/>
      <c r="V62" s="468"/>
      <c r="W62" s="472"/>
      <c r="X62" s="472"/>
      <c r="Y62" s="472"/>
      <c r="Z62" s="472"/>
      <c r="AA62" s="467"/>
      <c r="AB62" s="468"/>
      <c r="AC62" s="472"/>
      <c r="AD62" s="472"/>
      <c r="AE62" s="472"/>
      <c r="AF62" s="472"/>
      <c r="AG62" s="472"/>
      <c r="AH62" s="468"/>
      <c r="AI62" s="466"/>
      <c r="AJ62" s="466"/>
      <c r="AK62" s="466"/>
      <c r="AL62" s="467"/>
    </row>
    <row r="63" spans="2:38" ht="28.5" customHeight="1" thickBot="1" x14ac:dyDescent="0.3">
      <c r="J63" s="469"/>
      <c r="K63" s="470"/>
      <c r="L63" s="470"/>
      <c r="M63" s="470"/>
      <c r="N63" s="470"/>
      <c r="O63" s="471"/>
      <c r="P63" s="469"/>
      <c r="Q63" s="470"/>
      <c r="R63" s="470"/>
      <c r="S63" s="470"/>
      <c r="T63" s="470"/>
      <c r="U63" s="471"/>
      <c r="V63" s="469"/>
      <c r="W63" s="470"/>
      <c r="X63" s="470"/>
      <c r="Y63" s="470"/>
      <c r="Z63" s="470"/>
      <c r="AA63" s="471"/>
      <c r="AB63" s="469"/>
      <c r="AC63" s="470"/>
      <c r="AD63" s="470"/>
      <c r="AE63" s="470"/>
      <c r="AF63" s="470"/>
      <c r="AG63" s="470"/>
      <c r="AH63" s="469"/>
      <c r="AI63" s="470"/>
      <c r="AJ63" s="470"/>
      <c r="AK63" s="470"/>
      <c r="AL63" s="471"/>
    </row>
  </sheetData>
  <mergeCells count="22">
    <mergeCell ref="B4:I6"/>
    <mergeCell ref="J4:AL6"/>
    <mergeCell ref="AT4:AU6"/>
    <mergeCell ref="B8:D57"/>
    <mergeCell ref="E8:I17"/>
    <mergeCell ref="AN8:AS17"/>
    <mergeCell ref="AT8:AU14"/>
    <mergeCell ref="E18:I27"/>
    <mergeCell ref="AN18:AS27"/>
    <mergeCell ref="AT18:AU27"/>
    <mergeCell ref="AH58:AL63"/>
    <mergeCell ref="E28:I37"/>
    <mergeCell ref="AN28:AS37"/>
    <mergeCell ref="AT28:AU35"/>
    <mergeCell ref="E38:I47"/>
    <mergeCell ref="AN38:AS47"/>
    <mergeCell ref="AT38:AU44"/>
    <mergeCell ref="E48:I57"/>
    <mergeCell ref="J58:O63"/>
    <mergeCell ref="P58:U63"/>
    <mergeCell ref="V58:AA63"/>
    <mergeCell ref="AB58:AG6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249977111117893"/>
  </sheetPr>
  <dimension ref="A1:J69"/>
  <sheetViews>
    <sheetView zoomScale="80" zoomScaleNormal="80" workbookViewId="0">
      <selection activeCell="A5" sqref="A5"/>
    </sheetView>
  </sheetViews>
  <sheetFormatPr baseColWidth="10" defaultColWidth="10.5703125" defaultRowHeight="14.25" x14ac:dyDescent="0.2"/>
  <cols>
    <col min="1" max="1" width="44.42578125" style="128" customWidth="1"/>
    <col min="2" max="2" width="15.5703125" style="129" customWidth="1"/>
    <col min="3" max="3" width="43.42578125" style="87" customWidth="1"/>
    <col min="4" max="4" width="24.140625" style="129" customWidth="1"/>
    <col min="5" max="5" width="46.5703125" style="87" customWidth="1"/>
    <col min="6" max="6" width="10.5703125" style="130"/>
    <col min="7" max="16384" width="10.5703125" style="87"/>
  </cols>
  <sheetData>
    <row r="1" spans="1:10" ht="12.75" customHeight="1" x14ac:dyDescent="0.2">
      <c r="A1" s="107"/>
      <c r="C1" s="278" t="s">
        <v>187</v>
      </c>
      <c r="D1" s="278"/>
      <c r="E1" s="108"/>
      <c r="F1" s="222"/>
      <c r="G1" s="107"/>
      <c r="H1" s="107"/>
      <c r="J1" s="109"/>
    </row>
    <row r="2" spans="1:10" ht="12.75" customHeight="1" x14ac:dyDescent="0.2">
      <c r="A2" s="107"/>
      <c r="C2" s="278" t="s">
        <v>197</v>
      </c>
      <c r="D2" s="278"/>
      <c r="E2" s="108"/>
      <c r="F2" s="222"/>
      <c r="G2" s="107"/>
      <c r="H2" s="107"/>
      <c r="J2" s="109"/>
    </row>
    <row r="3" spans="1:10" ht="12.75" customHeight="1" x14ac:dyDescent="0.2">
      <c r="A3" s="107"/>
      <c r="B3" s="232"/>
      <c r="C3" s="232"/>
      <c r="D3" s="232"/>
      <c r="E3" s="108"/>
      <c r="F3" s="222"/>
      <c r="G3" s="107"/>
      <c r="H3" s="107"/>
      <c r="J3" s="109"/>
    </row>
    <row r="4" spans="1:10" ht="15.75" customHeight="1" x14ac:dyDescent="0.2">
      <c r="A4" s="107"/>
      <c r="B4" s="232"/>
      <c r="C4" s="232"/>
      <c r="D4" s="232"/>
      <c r="E4" s="108"/>
      <c r="F4" s="222"/>
      <c r="G4" s="107"/>
      <c r="H4" s="107"/>
      <c r="J4" s="109"/>
    </row>
    <row r="5" spans="1:10" ht="87" customHeight="1" x14ac:dyDescent="0.2">
      <c r="A5" s="110" t="s">
        <v>198</v>
      </c>
      <c r="B5" s="279" t="s">
        <v>490</v>
      </c>
      <c r="C5" s="279"/>
      <c r="D5" s="110" t="s">
        <v>491</v>
      </c>
      <c r="E5" s="111" t="s">
        <v>517</v>
      </c>
      <c r="G5" s="109"/>
      <c r="J5" s="112"/>
    </row>
    <row r="6" spans="1:10" ht="16.7" customHeight="1" x14ac:dyDescent="0.2">
      <c r="A6" s="93"/>
      <c r="B6" s="94"/>
      <c r="C6" s="94"/>
      <c r="D6" s="93"/>
      <c r="E6" s="92"/>
      <c r="J6" s="109"/>
    </row>
    <row r="7" spans="1:10" ht="54.75" customHeight="1" x14ac:dyDescent="0.2">
      <c r="A7" s="113" t="s">
        <v>199</v>
      </c>
      <c r="B7" s="279" t="s">
        <v>518</v>
      </c>
      <c r="C7" s="279"/>
      <c r="D7" s="279"/>
      <c r="E7" s="279"/>
    </row>
    <row r="8" spans="1:10" ht="13.35" customHeight="1" x14ac:dyDescent="0.2">
      <c r="A8" s="114"/>
      <c r="B8" s="114"/>
      <c r="D8" s="115"/>
      <c r="E8" s="115"/>
    </row>
    <row r="9" spans="1:10" ht="90.75" customHeight="1" x14ac:dyDescent="0.2">
      <c r="A9" s="116" t="s">
        <v>200</v>
      </c>
      <c r="B9" s="280" t="s">
        <v>519</v>
      </c>
      <c r="C9" s="280"/>
      <c r="D9" s="280"/>
      <c r="E9" s="280"/>
    </row>
    <row r="10" spans="1:10" ht="21" customHeight="1" x14ac:dyDescent="0.2">
      <c r="A10" s="114"/>
      <c r="B10" s="114"/>
      <c r="D10" s="115"/>
      <c r="E10" s="115"/>
    </row>
    <row r="11" spans="1:10" s="117" customFormat="1" ht="12.75" x14ac:dyDescent="0.2">
      <c r="A11" s="281" t="s">
        <v>201</v>
      </c>
      <c r="B11" s="281"/>
      <c r="C11" s="281"/>
      <c r="D11" s="281"/>
      <c r="E11" s="281"/>
      <c r="F11" s="223"/>
    </row>
    <row r="12" spans="1:10" s="117" customFormat="1" ht="12.75" customHeight="1" x14ac:dyDescent="0.2">
      <c r="A12" s="118" t="s">
        <v>202</v>
      </c>
      <c r="B12" s="118" t="s">
        <v>203</v>
      </c>
      <c r="C12" s="119" t="s">
        <v>204</v>
      </c>
      <c r="D12" s="119" t="s">
        <v>205</v>
      </c>
      <c r="E12" s="119" t="s">
        <v>206</v>
      </c>
      <c r="F12" s="223"/>
    </row>
    <row r="13" spans="1:10" s="117" customFormat="1" ht="12.75" customHeight="1" x14ac:dyDescent="0.2">
      <c r="A13" s="118"/>
      <c r="B13" s="118"/>
      <c r="C13" s="119"/>
      <c r="D13" s="119"/>
      <c r="E13" s="119"/>
      <c r="F13" s="223"/>
    </row>
    <row r="14" spans="1:10" s="117" customFormat="1" ht="63.75" x14ac:dyDescent="0.2">
      <c r="A14" s="269" t="s">
        <v>520</v>
      </c>
      <c r="B14" s="224">
        <v>1</v>
      </c>
      <c r="C14" s="125" t="s">
        <v>521</v>
      </c>
      <c r="D14" s="224">
        <v>1</v>
      </c>
      <c r="E14" s="242" t="s">
        <v>492</v>
      </c>
      <c r="F14" s="223"/>
    </row>
    <row r="15" spans="1:10" s="117" customFormat="1" ht="51" x14ac:dyDescent="0.2">
      <c r="A15" s="277"/>
      <c r="B15" s="224"/>
      <c r="C15" s="125"/>
      <c r="D15" s="243">
        <v>2</v>
      </c>
      <c r="E15" s="125" t="s">
        <v>522</v>
      </c>
      <c r="F15" s="223"/>
    </row>
    <row r="16" spans="1:10" s="117" customFormat="1" ht="38.25" x14ac:dyDescent="0.2">
      <c r="A16" s="231" t="s">
        <v>207</v>
      </c>
      <c r="B16" s="226"/>
      <c r="C16" s="244" t="s">
        <v>523</v>
      </c>
      <c r="D16" s="245"/>
      <c r="E16" s="125" t="s">
        <v>523</v>
      </c>
      <c r="F16" s="223"/>
    </row>
    <row r="17" spans="1:6" s="117" customFormat="1" ht="178.5" customHeight="1" x14ac:dyDescent="0.2">
      <c r="A17" s="269" t="s">
        <v>208</v>
      </c>
      <c r="B17" s="224">
        <v>2</v>
      </c>
      <c r="C17" s="125" t="s">
        <v>524</v>
      </c>
      <c r="D17" s="243">
        <v>3</v>
      </c>
      <c r="E17" s="242" t="s">
        <v>525</v>
      </c>
      <c r="F17" s="223"/>
    </row>
    <row r="18" spans="1:6" s="117" customFormat="1" ht="57" customHeight="1" x14ac:dyDescent="0.2">
      <c r="A18" s="270"/>
      <c r="B18" s="224">
        <v>3</v>
      </c>
      <c r="C18" s="125" t="s">
        <v>526</v>
      </c>
      <c r="D18" s="246">
        <v>4</v>
      </c>
      <c r="E18" s="125" t="s">
        <v>527</v>
      </c>
      <c r="F18" s="223"/>
    </row>
    <row r="19" spans="1:6" s="117" customFormat="1" ht="25.5" x14ac:dyDescent="0.2">
      <c r="A19" s="270"/>
      <c r="B19" s="224">
        <v>4</v>
      </c>
      <c r="C19" s="125" t="s">
        <v>528</v>
      </c>
      <c r="D19" s="246"/>
      <c r="E19" s="125"/>
      <c r="F19" s="223"/>
    </row>
    <row r="20" spans="1:6" s="117" customFormat="1" ht="33.75" customHeight="1" x14ac:dyDescent="0.2">
      <c r="A20" s="270"/>
      <c r="B20" s="224">
        <v>5</v>
      </c>
      <c r="C20" s="125" t="s">
        <v>209</v>
      </c>
      <c r="D20" s="246"/>
      <c r="E20" s="125"/>
      <c r="F20" s="223"/>
    </row>
    <row r="21" spans="1:6" s="117" customFormat="1" ht="63.75" x14ac:dyDescent="0.2">
      <c r="A21" s="277"/>
      <c r="B21" s="224">
        <v>6</v>
      </c>
      <c r="C21" s="247" t="s">
        <v>493</v>
      </c>
      <c r="D21" s="246"/>
      <c r="E21" s="125"/>
      <c r="F21" s="223"/>
    </row>
    <row r="22" spans="1:6" s="117" customFormat="1" ht="54.75" customHeight="1" x14ac:dyDescent="0.2">
      <c r="A22" s="269" t="s">
        <v>210</v>
      </c>
      <c r="B22" s="224">
        <v>7</v>
      </c>
      <c r="C22" s="125" t="s">
        <v>211</v>
      </c>
      <c r="D22" s="246">
        <v>5</v>
      </c>
      <c r="E22" s="125" t="s">
        <v>212</v>
      </c>
      <c r="F22" s="223"/>
    </row>
    <row r="23" spans="1:6" s="117" customFormat="1" ht="54.75" customHeight="1" x14ac:dyDescent="0.2">
      <c r="A23" s="270"/>
      <c r="B23" s="224">
        <v>8</v>
      </c>
      <c r="C23" s="125" t="s">
        <v>213</v>
      </c>
      <c r="D23" s="246">
        <v>6</v>
      </c>
      <c r="E23" s="125" t="s">
        <v>529</v>
      </c>
      <c r="F23" s="223"/>
    </row>
    <row r="24" spans="1:6" s="117" customFormat="1" ht="66.75" customHeight="1" x14ac:dyDescent="0.2">
      <c r="A24" s="270"/>
      <c r="B24" s="224">
        <v>9</v>
      </c>
      <c r="C24" s="248" t="s">
        <v>530</v>
      </c>
      <c r="D24" s="246">
        <v>7</v>
      </c>
      <c r="E24" s="125" t="s">
        <v>531</v>
      </c>
      <c r="F24" s="223"/>
    </row>
    <row r="25" spans="1:6" s="117" customFormat="1" ht="12.75" x14ac:dyDescent="0.2">
      <c r="A25" s="270"/>
      <c r="B25" s="224">
        <v>10</v>
      </c>
      <c r="C25" s="248" t="s">
        <v>532</v>
      </c>
      <c r="D25" s="246"/>
      <c r="E25" s="125"/>
      <c r="F25" s="223"/>
    </row>
    <row r="26" spans="1:6" s="117" customFormat="1" ht="25.5" x14ac:dyDescent="0.2">
      <c r="A26" s="270"/>
      <c r="B26" s="224">
        <v>11</v>
      </c>
      <c r="C26" s="248" t="s">
        <v>533</v>
      </c>
      <c r="D26" s="246"/>
      <c r="E26" s="125"/>
      <c r="F26" s="223"/>
    </row>
    <row r="27" spans="1:6" s="117" customFormat="1" ht="25.5" x14ac:dyDescent="0.2">
      <c r="A27" s="277"/>
      <c r="B27" s="224">
        <v>12</v>
      </c>
      <c r="C27" s="248" t="s">
        <v>229</v>
      </c>
      <c r="D27" s="246"/>
      <c r="E27" s="246"/>
      <c r="F27" s="223"/>
    </row>
    <row r="28" spans="1:6" s="117" customFormat="1" ht="51" customHeight="1" x14ac:dyDescent="0.2">
      <c r="A28" s="233" t="s">
        <v>214</v>
      </c>
      <c r="B28" s="249">
        <v>13</v>
      </c>
      <c r="C28" s="250" t="s">
        <v>534</v>
      </c>
      <c r="D28" s="246">
        <v>8</v>
      </c>
      <c r="E28" s="125" t="s">
        <v>535</v>
      </c>
      <c r="F28" s="223"/>
    </row>
    <row r="29" spans="1:6" s="117" customFormat="1" ht="25.5" x14ac:dyDescent="0.2">
      <c r="A29" s="282" t="s">
        <v>215</v>
      </c>
      <c r="B29" s="249">
        <v>14</v>
      </c>
      <c r="C29" s="251" t="s">
        <v>536</v>
      </c>
      <c r="D29" s="246"/>
      <c r="E29" s="125"/>
      <c r="F29" s="223"/>
    </row>
    <row r="30" spans="1:6" s="117" customFormat="1" ht="51" x14ac:dyDescent="0.2">
      <c r="A30" s="283"/>
      <c r="B30" s="249">
        <v>15</v>
      </c>
      <c r="C30" s="251" t="s">
        <v>537</v>
      </c>
      <c r="D30" s="246"/>
      <c r="E30" s="125"/>
      <c r="F30" s="223"/>
    </row>
    <row r="31" spans="1:6" s="117" customFormat="1" ht="12.75" x14ac:dyDescent="0.2">
      <c r="A31" s="284" t="s">
        <v>216</v>
      </c>
      <c r="B31" s="285"/>
      <c r="C31" s="285"/>
      <c r="D31" s="285"/>
      <c r="E31" s="286"/>
      <c r="F31" s="223"/>
    </row>
    <row r="32" spans="1:6" s="117" customFormat="1" ht="12.75" customHeight="1" x14ac:dyDescent="0.2">
      <c r="A32" s="120" t="s">
        <v>217</v>
      </c>
      <c r="B32" s="121" t="s">
        <v>203</v>
      </c>
      <c r="C32" s="122" t="s">
        <v>218</v>
      </c>
      <c r="D32" s="122" t="s">
        <v>205</v>
      </c>
      <c r="E32" s="122" t="s">
        <v>219</v>
      </c>
      <c r="F32" s="223"/>
    </row>
    <row r="33" spans="1:6" s="117" customFormat="1" ht="69.75" customHeight="1" x14ac:dyDescent="0.2">
      <c r="A33" s="287" t="s">
        <v>220</v>
      </c>
      <c r="B33" s="226">
        <v>1</v>
      </c>
      <c r="C33" s="244" t="s">
        <v>538</v>
      </c>
      <c r="D33" s="245">
        <v>1</v>
      </c>
      <c r="E33" s="248" t="s">
        <v>539</v>
      </c>
      <c r="F33" s="223"/>
    </row>
    <row r="34" spans="1:6" s="117" customFormat="1" ht="51" x14ac:dyDescent="0.2">
      <c r="A34" s="288"/>
      <c r="B34" s="226">
        <v>2</v>
      </c>
      <c r="C34" s="244" t="s">
        <v>540</v>
      </c>
      <c r="D34" s="245">
        <v>2</v>
      </c>
      <c r="E34" s="248" t="s">
        <v>541</v>
      </c>
      <c r="F34" s="223"/>
    </row>
    <row r="35" spans="1:6" s="117" customFormat="1" ht="25.5" x14ac:dyDescent="0.2">
      <c r="A35" s="288"/>
      <c r="B35" s="226">
        <v>3</v>
      </c>
      <c r="C35" s="244" t="s">
        <v>542</v>
      </c>
      <c r="D35" s="245">
        <v>3</v>
      </c>
      <c r="E35" s="248" t="s">
        <v>543</v>
      </c>
      <c r="F35" s="223"/>
    </row>
    <row r="36" spans="1:6" s="117" customFormat="1" ht="38.25" x14ac:dyDescent="0.2">
      <c r="A36" s="288"/>
      <c r="B36" s="226">
        <v>4</v>
      </c>
      <c r="C36" s="244" t="s">
        <v>544</v>
      </c>
      <c r="D36" s="245">
        <v>4</v>
      </c>
      <c r="E36" s="248" t="s">
        <v>545</v>
      </c>
      <c r="F36" s="223"/>
    </row>
    <row r="37" spans="1:6" s="117" customFormat="1" ht="63.75" x14ac:dyDescent="0.2">
      <c r="A37" s="288"/>
      <c r="B37" s="226">
        <v>5</v>
      </c>
      <c r="C37" s="244" t="s">
        <v>546</v>
      </c>
      <c r="D37" s="245">
        <v>5</v>
      </c>
      <c r="E37" s="248" t="s">
        <v>547</v>
      </c>
      <c r="F37" s="223"/>
    </row>
    <row r="38" spans="1:6" s="117" customFormat="1" ht="25.5" x14ac:dyDescent="0.2">
      <c r="A38" s="288"/>
      <c r="B38" s="226"/>
      <c r="C38" s="244"/>
      <c r="D38" s="245">
        <v>6</v>
      </c>
      <c r="E38" s="252" t="s">
        <v>548</v>
      </c>
      <c r="F38" s="223"/>
    </row>
    <row r="39" spans="1:6" s="117" customFormat="1" ht="38.25" x14ac:dyDescent="0.2">
      <c r="A39" s="288"/>
      <c r="B39" s="226"/>
      <c r="C39" s="244"/>
      <c r="D39" s="245">
        <v>7</v>
      </c>
      <c r="E39" s="252" t="s">
        <v>221</v>
      </c>
      <c r="F39" s="223"/>
    </row>
    <row r="40" spans="1:6" s="117" customFormat="1" ht="25.5" x14ac:dyDescent="0.2">
      <c r="A40" s="288"/>
      <c r="B40" s="226"/>
      <c r="C40" s="244"/>
      <c r="D40" s="245">
        <v>8</v>
      </c>
      <c r="E40" s="252" t="s">
        <v>549</v>
      </c>
      <c r="F40" s="223"/>
    </row>
    <row r="41" spans="1:6" s="117" customFormat="1" ht="12.75" x14ac:dyDescent="0.2">
      <c r="A41" s="288"/>
      <c r="B41" s="226"/>
      <c r="C41" s="244"/>
      <c r="D41" s="245">
        <v>9</v>
      </c>
      <c r="E41" s="252" t="s">
        <v>550</v>
      </c>
      <c r="F41" s="223"/>
    </row>
    <row r="42" spans="1:6" s="117" customFormat="1" ht="12.75" x14ac:dyDescent="0.2">
      <c r="A42" s="289"/>
      <c r="B42" s="226"/>
      <c r="C42" s="244"/>
      <c r="D42" s="245">
        <v>10</v>
      </c>
      <c r="E42" s="252" t="s">
        <v>551</v>
      </c>
      <c r="F42" s="223"/>
    </row>
    <row r="43" spans="1:6" s="124" customFormat="1" ht="25.5" x14ac:dyDescent="0.2">
      <c r="A43" s="123" t="s">
        <v>222</v>
      </c>
      <c r="B43" s="226"/>
      <c r="C43" s="244" t="s">
        <v>523</v>
      </c>
      <c r="D43" s="245"/>
      <c r="E43" s="125" t="s">
        <v>523</v>
      </c>
      <c r="F43" s="225"/>
    </row>
    <row r="44" spans="1:6" s="124" customFormat="1" ht="129.75" customHeight="1" x14ac:dyDescent="0.2">
      <c r="A44" s="269" t="s">
        <v>223</v>
      </c>
      <c r="B44" s="224">
        <v>6</v>
      </c>
      <c r="C44" s="242" t="s">
        <v>552</v>
      </c>
      <c r="D44" s="245">
        <v>11</v>
      </c>
      <c r="E44" s="242" t="s">
        <v>553</v>
      </c>
      <c r="F44" s="225"/>
    </row>
    <row r="45" spans="1:6" s="124" customFormat="1" ht="51" x14ac:dyDescent="0.2">
      <c r="A45" s="270"/>
      <c r="B45" s="224">
        <v>7</v>
      </c>
      <c r="C45" s="253" t="s">
        <v>554</v>
      </c>
      <c r="D45" s="245">
        <v>12</v>
      </c>
      <c r="E45" s="252" t="s">
        <v>555</v>
      </c>
      <c r="F45" s="225"/>
    </row>
    <row r="46" spans="1:6" s="124" customFormat="1" ht="38.25" x14ac:dyDescent="0.2">
      <c r="A46" s="270"/>
      <c r="B46" s="224">
        <v>8</v>
      </c>
      <c r="C46" s="252" t="s">
        <v>556</v>
      </c>
      <c r="D46" s="245">
        <v>13</v>
      </c>
      <c r="E46" s="252" t="s">
        <v>557</v>
      </c>
      <c r="F46" s="225"/>
    </row>
    <row r="47" spans="1:6" s="124" customFormat="1" ht="63.75" x14ac:dyDescent="0.2">
      <c r="A47" s="270"/>
      <c r="B47" s="224">
        <v>9</v>
      </c>
      <c r="C47" s="248" t="s">
        <v>558</v>
      </c>
      <c r="D47" s="245">
        <v>14</v>
      </c>
      <c r="E47" s="252" t="s">
        <v>559</v>
      </c>
      <c r="F47" s="225"/>
    </row>
    <row r="48" spans="1:6" s="124" customFormat="1" ht="38.25" x14ac:dyDescent="0.2">
      <c r="A48" s="270"/>
      <c r="B48" s="224"/>
      <c r="C48" s="252"/>
      <c r="D48" s="254">
        <v>15</v>
      </c>
      <c r="E48" s="252" t="s">
        <v>560</v>
      </c>
      <c r="F48" s="225"/>
    </row>
    <row r="49" spans="1:8" s="117" customFormat="1" ht="38.25" x14ac:dyDescent="0.2">
      <c r="A49" s="277"/>
      <c r="B49" s="224"/>
      <c r="C49" s="248"/>
      <c r="D49" s="255">
        <v>16</v>
      </c>
      <c r="E49" s="252" t="s">
        <v>561</v>
      </c>
      <c r="F49" s="223"/>
    </row>
    <row r="50" spans="1:8" s="117" customFormat="1" ht="38.25" x14ac:dyDescent="0.2">
      <c r="A50" s="269" t="s">
        <v>224</v>
      </c>
      <c r="B50" s="224">
        <v>10</v>
      </c>
      <c r="C50" s="125" t="s">
        <v>562</v>
      </c>
      <c r="D50" s="255">
        <v>17</v>
      </c>
      <c r="E50" s="256" t="s">
        <v>563</v>
      </c>
      <c r="F50" s="223"/>
    </row>
    <row r="51" spans="1:8" s="117" customFormat="1" ht="67.5" customHeight="1" x14ac:dyDescent="0.2">
      <c r="A51" s="270"/>
      <c r="B51" s="224">
        <v>11</v>
      </c>
      <c r="C51" s="125" t="s">
        <v>494</v>
      </c>
      <c r="D51" s="255"/>
      <c r="E51" s="256"/>
      <c r="F51" s="223"/>
    </row>
    <row r="52" spans="1:8" s="117" customFormat="1" ht="89.25" x14ac:dyDescent="0.2">
      <c r="A52" s="270"/>
      <c r="B52" s="224">
        <v>12</v>
      </c>
      <c r="C52" s="252" t="s">
        <v>564</v>
      </c>
      <c r="D52" s="255">
        <v>18</v>
      </c>
      <c r="E52" s="252" t="s">
        <v>565</v>
      </c>
      <c r="F52" s="223"/>
    </row>
    <row r="53" spans="1:8" s="117" customFormat="1" ht="63.75" x14ac:dyDescent="0.2">
      <c r="A53" s="277"/>
      <c r="B53" s="224">
        <v>13</v>
      </c>
      <c r="C53" s="252" t="s">
        <v>566</v>
      </c>
      <c r="D53" s="255"/>
      <c r="E53" s="252"/>
      <c r="F53" s="223"/>
    </row>
    <row r="54" spans="1:8" s="117" customFormat="1" ht="84" customHeight="1" x14ac:dyDescent="0.2">
      <c r="A54" s="269" t="s">
        <v>225</v>
      </c>
      <c r="B54" s="224">
        <v>14</v>
      </c>
      <c r="C54" s="125" t="s">
        <v>567</v>
      </c>
      <c r="D54" s="255">
        <v>19</v>
      </c>
      <c r="E54" s="125" t="s">
        <v>568</v>
      </c>
      <c r="F54" s="223"/>
    </row>
    <row r="55" spans="1:8" s="117" customFormat="1" ht="43.5" customHeight="1" x14ac:dyDescent="0.2">
      <c r="A55" s="270"/>
      <c r="B55" s="224">
        <v>15</v>
      </c>
      <c r="C55" s="125" t="s">
        <v>226</v>
      </c>
      <c r="D55" s="255">
        <v>20</v>
      </c>
      <c r="E55" s="256" t="s">
        <v>569</v>
      </c>
      <c r="F55" s="223"/>
    </row>
    <row r="56" spans="1:8" s="117" customFormat="1" ht="25.5" x14ac:dyDescent="0.2">
      <c r="A56" s="270"/>
      <c r="B56" s="224">
        <v>16</v>
      </c>
      <c r="C56" s="125" t="s">
        <v>227</v>
      </c>
      <c r="D56" s="255"/>
      <c r="E56" s="125"/>
      <c r="F56" s="223"/>
    </row>
    <row r="57" spans="1:8" s="117" customFormat="1" ht="67.5" customHeight="1" x14ac:dyDescent="0.2">
      <c r="A57" s="270"/>
      <c r="B57" s="224">
        <v>17</v>
      </c>
      <c r="C57" s="125" t="s">
        <v>570</v>
      </c>
      <c r="D57" s="255">
        <v>21</v>
      </c>
      <c r="E57" s="256" t="s">
        <v>571</v>
      </c>
      <c r="F57" s="223"/>
    </row>
    <row r="58" spans="1:8" s="117" customFormat="1" ht="25.5" x14ac:dyDescent="0.2">
      <c r="A58" s="270"/>
      <c r="B58" s="224">
        <v>18</v>
      </c>
      <c r="C58" s="125" t="s">
        <v>572</v>
      </c>
      <c r="D58" s="255"/>
      <c r="E58" s="125"/>
      <c r="F58" s="223"/>
    </row>
    <row r="59" spans="1:8" s="117" customFormat="1" ht="38.25" x14ac:dyDescent="0.2">
      <c r="A59" s="270"/>
      <c r="B59" s="224">
        <v>19</v>
      </c>
      <c r="C59" s="125" t="s">
        <v>573</v>
      </c>
      <c r="D59" s="255"/>
      <c r="E59" s="125"/>
      <c r="F59" s="223"/>
    </row>
    <row r="60" spans="1:8" s="117" customFormat="1" ht="38.25" x14ac:dyDescent="0.2">
      <c r="A60" s="269" t="s">
        <v>228</v>
      </c>
      <c r="B60" s="224">
        <v>20</v>
      </c>
      <c r="C60" s="125" t="s">
        <v>574</v>
      </c>
      <c r="D60" s="255">
        <v>22</v>
      </c>
      <c r="E60" s="125" t="s">
        <v>230</v>
      </c>
      <c r="F60" s="223"/>
      <c r="H60" s="126"/>
    </row>
    <row r="61" spans="1:8" s="117" customFormat="1" ht="38.25" x14ac:dyDescent="0.2">
      <c r="A61" s="270"/>
      <c r="B61" s="224">
        <v>21</v>
      </c>
      <c r="C61" s="125" t="s">
        <v>575</v>
      </c>
      <c r="D61" s="255">
        <v>23</v>
      </c>
      <c r="E61" s="125" t="s">
        <v>231</v>
      </c>
      <c r="F61" s="223"/>
      <c r="H61" s="126"/>
    </row>
    <row r="62" spans="1:8" s="117" customFormat="1" ht="39" customHeight="1" x14ac:dyDescent="0.2">
      <c r="A62" s="271" t="s">
        <v>232</v>
      </c>
      <c r="B62" s="226">
        <v>22</v>
      </c>
      <c r="C62" s="125" t="s">
        <v>576</v>
      </c>
      <c r="D62" s="255"/>
      <c r="E62" s="125"/>
      <c r="F62" s="223"/>
    </row>
    <row r="63" spans="1:8" s="117" customFormat="1" ht="12.75" x14ac:dyDescent="0.2">
      <c r="A63" s="272"/>
      <c r="B63" s="226"/>
      <c r="C63" s="125"/>
      <c r="D63" s="255"/>
      <c r="E63" s="127"/>
      <c r="F63" s="223"/>
    </row>
    <row r="64" spans="1:8" s="117" customFormat="1" ht="38.25" x14ac:dyDescent="0.2">
      <c r="A64" s="233" t="s">
        <v>233</v>
      </c>
      <c r="B64" s="224">
        <v>23</v>
      </c>
      <c r="C64" s="125" t="s">
        <v>577</v>
      </c>
      <c r="D64" s="255">
        <v>24</v>
      </c>
      <c r="E64" s="125" t="s">
        <v>578</v>
      </c>
      <c r="F64" s="223"/>
    </row>
    <row r="65" spans="1:6" s="117" customFormat="1" ht="50.25" customHeight="1" x14ac:dyDescent="0.2">
      <c r="A65" s="271" t="s">
        <v>234</v>
      </c>
      <c r="B65" s="273">
        <v>24</v>
      </c>
      <c r="C65" s="275" t="s">
        <v>235</v>
      </c>
      <c r="D65" s="264">
        <v>25</v>
      </c>
      <c r="E65" s="266" t="s">
        <v>579</v>
      </c>
      <c r="F65" s="223"/>
    </row>
    <row r="66" spans="1:6" s="117" customFormat="1" ht="12.75" x14ac:dyDescent="0.2">
      <c r="A66" s="272"/>
      <c r="B66" s="274"/>
      <c r="C66" s="276"/>
      <c r="D66" s="265"/>
      <c r="E66" s="267"/>
      <c r="F66" s="223"/>
    </row>
    <row r="67" spans="1:6" ht="38.25" x14ac:dyDescent="0.2">
      <c r="A67" s="268" t="s">
        <v>580</v>
      </c>
      <c r="B67" s="255">
        <v>25</v>
      </c>
      <c r="C67" s="252" t="s">
        <v>581</v>
      </c>
      <c r="D67" s="255">
        <v>26</v>
      </c>
      <c r="E67" s="252" t="s">
        <v>582</v>
      </c>
    </row>
    <row r="68" spans="1:6" ht="38.25" x14ac:dyDescent="0.2">
      <c r="A68" s="268"/>
      <c r="B68" s="255">
        <v>26</v>
      </c>
      <c r="C68" s="252" t="s">
        <v>583</v>
      </c>
      <c r="D68" s="255"/>
      <c r="E68" s="252"/>
    </row>
    <row r="69" spans="1:6" ht="51" x14ac:dyDescent="0.2">
      <c r="A69" s="268"/>
      <c r="B69" s="255">
        <v>27</v>
      </c>
      <c r="C69" s="252" t="s">
        <v>584</v>
      </c>
      <c r="D69" s="255">
        <v>27</v>
      </c>
      <c r="E69" s="252" t="s">
        <v>585</v>
      </c>
    </row>
  </sheetData>
  <mergeCells count="23">
    <mergeCell ref="A50:A53"/>
    <mergeCell ref="A54:A59"/>
    <mergeCell ref="C1:D1"/>
    <mergeCell ref="C2:D2"/>
    <mergeCell ref="B5:C5"/>
    <mergeCell ref="B7:E7"/>
    <mergeCell ref="B9:E9"/>
    <mergeCell ref="A11:E11"/>
    <mergeCell ref="A14:A15"/>
    <mergeCell ref="A17:A21"/>
    <mergeCell ref="A22:A27"/>
    <mergeCell ref="A29:A30"/>
    <mergeCell ref="A31:E31"/>
    <mergeCell ref="A33:A42"/>
    <mergeCell ref="A44:A49"/>
    <mergeCell ref="D65:D66"/>
    <mergeCell ref="E65:E66"/>
    <mergeCell ref="A67:A69"/>
    <mergeCell ref="A60:A61"/>
    <mergeCell ref="A62:A63"/>
    <mergeCell ref="A65:A66"/>
    <mergeCell ref="B65:B66"/>
    <mergeCell ref="C65:C6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A1:G21"/>
  <sheetViews>
    <sheetView topLeftCell="A4" zoomScaleNormal="100" workbookViewId="0">
      <pane ySplit="2" topLeftCell="A6" activePane="bottomLeft" state="frozen"/>
      <selection activeCell="A4" sqref="A4"/>
      <selection pane="bottomLeft" activeCell="A4" sqref="A4:A5"/>
    </sheetView>
  </sheetViews>
  <sheetFormatPr baseColWidth="10" defaultColWidth="10.5703125" defaultRowHeight="18.75" x14ac:dyDescent="0.3"/>
  <cols>
    <col min="1" max="1" width="52.140625" style="103" customWidth="1"/>
    <col min="2" max="2" width="14.140625" style="106" customWidth="1"/>
    <col min="3" max="3" width="13.42578125" style="102" customWidth="1"/>
    <col min="4" max="4" width="16.7109375" style="102" customWidth="1"/>
    <col min="5" max="5" width="15.85546875" style="102" customWidth="1"/>
    <col min="6" max="6" width="44.42578125" style="103" customWidth="1"/>
  </cols>
  <sheetData>
    <row r="1" spans="1:7" ht="22.5" customHeight="1" x14ac:dyDescent="0.25">
      <c r="A1" s="290" t="s">
        <v>187</v>
      </c>
      <c r="B1" s="290"/>
      <c r="C1" s="290"/>
      <c r="D1" s="290"/>
      <c r="E1" s="290"/>
      <c r="F1" s="290"/>
    </row>
    <row r="2" spans="1:7" x14ac:dyDescent="0.3">
      <c r="A2" s="291" t="s">
        <v>188</v>
      </c>
      <c r="B2" s="291"/>
      <c r="C2" s="291"/>
      <c r="D2" s="291"/>
      <c r="E2" s="291"/>
      <c r="F2" s="291"/>
    </row>
    <row r="3" spans="1:7" x14ac:dyDescent="0.3">
      <c r="A3" s="292" t="s">
        <v>189</v>
      </c>
      <c r="B3" s="293"/>
      <c r="C3" s="293"/>
      <c r="D3" s="293"/>
      <c r="E3" s="293"/>
      <c r="F3" s="294"/>
    </row>
    <row r="4" spans="1:7" ht="28.5" customHeight="1" x14ac:dyDescent="0.25">
      <c r="A4" s="295" t="s">
        <v>190</v>
      </c>
      <c r="B4" s="297" t="s">
        <v>191</v>
      </c>
      <c r="C4" s="298"/>
      <c r="D4" s="298"/>
      <c r="E4" s="299"/>
      <c r="F4" s="96" t="s">
        <v>192</v>
      </c>
    </row>
    <row r="5" spans="1:7" ht="46.5" customHeight="1" x14ac:dyDescent="0.3">
      <c r="A5" s="296"/>
      <c r="B5" s="97" t="s">
        <v>193</v>
      </c>
      <c r="C5" s="97" t="s">
        <v>194</v>
      </c>
      <c r="D5" s="97" t="s">
        <v>195</v>
      </c>
      <c r="E5" s="97" t="s">
        <v>196</v>
      </c>
      <c r="F5" s="98"/>
    </row>
    <row r="6" spans="1:7" ht="91.5" customHeight="1" x14ac:dyDescent="0.25">
      <c r="A6" s="99" t="s">
        <v>586</v>
      </c>
      <c r="B6" s="228" t="s">
        <v>587</v>
      </c>
      <c r="C6" s="227" t="s">
        <v>588</v>
      </c>
      <c r="D6" s="228" t="s">
        <v>589</v>
      </c>
      <c r="E6" s="228" t="s">
        <v>590</v>
      </c>
      <c r="F6" s="229" t="s">
        <v>591</v>
      </c>
      <c r="G6" s="100"/>
    </row>
    <row r="7" spans="1:7" ht="78.75" customHeight="1" x14ac:dyDescent="0.25">
      <c r="A7" s="99" t="s">
        <v>592</v>
      </c>
      <c r="B7" s="228" t="s">
        <v>593</v>
      </c>
      <c r="C7" s="227" t="s">
        <v>594</v>
      </c>
      <c r="D7" s="228" t="s">
        <v>595</v>
      </c>
      <c r="E7" s="228" t="s">
        <v>596</v>
      </c>
      <c r="F7" s="229" t="s">
        <v>591</v>
      </c>
      <c r="G7" s="100"/>
    </row>
    <row r="8" spans="1:7" ht="70.5" customHeight="1" x14ac:dyDescent="0.25">
      <c r="A8" s="99" t="s">
        <v>597</v>
      </c>
      <c r="B8" s="227">
        <v>12</v>
      </c>
      <c r="C8" s="227"/>
      <c r="D8" s="228"/>
      <c r="E8" s="227"/>
      <c r="F8" s="229" t="s">
        <v>591</v>
      </c>
      <c r="G8" s="100"/>
    </row>
    <row r="9" spans="1:7" ht="58.5" customHeight="1" x14ac:dyDescent="0.25">
      <c r="A9" s="101" t="s">
        <v>598</v>
      </c>
      <c r="B9" s="227" t="s">
        <v>599</v>
      </c>
      <c r="C9" s="228" t="s">
        <v>600</v>
      </c>
      <c r="D9" s="227" t="s">
        <v>601</v>
      </c>
      <c r="E9" s="227" t="s">
        <v>602</v>
      </c>
      <c r="F9" s="229" t="s">
        <v>603</v>
      </c>
    </row>
    <row r="10" spans="1:7" ht="105" x14ac:dyDescent="0.25">
      <c r="A10" s="99" t="s">
        <v>604</v>
      </c>
      <c r="B10" s="227" t="s">
        <v>605</v>
      </c>
      <c r="C10" s="228" t="s">
        <v>606</v>
      </c>
      <c r="D10" s="227" t="s">
        <v>607</v>
      </c>
      <c r="E10" s="227">
        <v>25</v>
      </c>
      <c r="F10" s="229" t="s">
        <v>603</v>
      </c>
    </row>
    <row r="11" spans="1:7" ht="90" x14ac:dyDescent="0.25">
      <c r="A11" s="99" t="s">
        <v>608</v>
      </c>
      <c r="B11" s="227" t="s">
        <v>605</v>
      </c>
      <c r="C11" s="228" t="s">
        <v>606</v>
      </c>
      <c r="D11" s="227" t="s">
        <v>609</v>
      </c>
      <c r="E11" s="227">
        <v>25</v>
      </c>
      <c r="F11" s="229" t="s">
        <v>603</v>
      </c>
    </row>
    <row r="12" spans="1:7" ht="150" x14ac:dyDescent="0.25">
      <c r="A12" s="99" t="s">
        <v>610</v>
      </c>
      <c r="B12" s="228" t="s">
        <v>611</v>
      </c>
      <c r="C12" s="227" t="s">
        <v>612</v>
      </c>
      <c r="D12" s="227" t="s">
        <v>609</v>
      </c>
      <c r="E12" s="227">
        <v>25</v>
      </c>
      <c r="F12" s="229" t="s">
        <v>603</v>
      </c>
    </row>
    <row r="13" spans="1:7" ht="93.75" x14ac:dyDescent="0.25">
      <c r="A13" s="257" t="s">
        <v>613</v>
      </c>
      <c r="B13" s="227">
        <v>15</v>
      </c>
      <c r="C13" s="227"/>
      <c r="D13" s="228" t="s">
        <v>614</v>
      </c>
      <c r="E13" s="228" t="s">
        <v>615</v>
      </c>
      <c r="F13" s="229" t="s">
        <v>591</v>
      </c>
    </row>
    <row r="14" spans="1:7" ht="67.5" customHeight="1" x14ac:dyDescent="0.25">
      <c r="A14" s="101" t="s">
        <v>616</v>
      </c>
      <c r="B14" s="227"/>
      <c r="C14" s="227"/>
      <c r="D14" s="228" t="s">
        <v>617</v>
      </c>
      <c r="E14" s="228" t="s">
        <v>618</v>
      </c>
      <c r="F14" s="229" t="s">
        <v>591</v>
      </c>
    </row>
    <row r="15" spans="1:7" ht="270" x14ac:dyDescent="0.25">
      <c r="A15" s="99" t="s">
        <v>619</v>
      </c>
      <c r="B15" s="227" t="s">
        <v>620</v>
      </c>
      <c r="C15" s="227" t="s">
        <v>621</v>
      </c>
      <c r="D15" s="228" t="s">
        <v>622</v>
      </c>
      <c r="E15" s="228" t="s">
        <v>623</v>
      </c>
      <c r="F15" s="229" t="s">
        <v>591</v>
      </c>
    </row>
    <row r="16" spans="1:7" ht="90" x14ac:dyDescent="0.25">
      <c r="A16" s="99" t="s">
        <v>624</v>
      </c>
      <c r="B16" s="227"/>
      <c r="C16" s="227"/>
      <c r="D16" s="227"/>
      <c r="E16" s="227" t="s">
        <v>625</v>
      </c>
      <c r="F16" s="229" t="s">
        <v>591</v>
      </c>
    </row>
    <row r="17" spans="2:5" ht="67.5" customHeight="1" x14ac:dyDescent="0.3">
      <c r="B17" s="104"/>
      <c r="C17" s="105"/>
      <c r="D17" s="105"/>
      <c r="E17" s="105"/>
    </row>
    <row r="18" spans="2:5" ht="64.5" customHeight="1" x14ac:dyDescent="0.3">
      <c r="B18" s="104"/>
      <c r="C18" s="105"/>
      <c r="D18" s="105"/>
      <c r="E18" s="105"/>
    </row>
    <row r="19" spans="2:5" ht="39.75" customHeight="1" x14ac:dyDescent="0.3">
      <c r="B19" s="104"/>
      <c r="C19" s="105"/>
      <c r="D19" s="105"/>
      <c r="E19" s="105"/>
    </row>
    <row r="20" spans="2:5" x14ac:dyDescent="0.3">
      <c r="B20" s="103"/>
      <c r="C20" s="105"/>
      <c r="D20" s="105"/>
      <c r="E20" s="105"/>
    </row>
    <row r="21" spans="2:5" x14ac:dyDescent="0.3">
      <c r="B21" s="104"/>
      <c r="C21" s="105"/>
      <c r="D21" s="105"/>
      <c r="E21" s="105"/>
    </row>
  </sheetData>
  <mergeCells count="5">
    <mergeCell ref="A1:F1"/>
    <mergeCell ref="A2:F2"/>
    <mergeCell ref="A3:F3"/>
    <mergeCell ref="A4:A5"/>
    <mergeCell ref="B4:E4"/>
  </mergeCells>
  <dataValidations count="2">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38768C57-547B-4585-BC44-A998BD6F036C}"/>
    <dataValidation allowBlank="1" showInputMessage="1" showErrorMessage="1" prompt="Proponer y escribir en una frase la estrategia para gestionar la debilidad, la oportunidad, la amenaza o la fortaleza.Usar verbo de acción en infinitivo._x000a_" sqref="G1 A4" xr:uid="{00000000-0002-0000-0200-000001000000}"/>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sheetPr>
  <dimension ref="A1:KL64"/>
  <sheetViews>
    <sheetView zoomScale="64" zoomScaleNormal="64" workbookViewId="0">
      <pane xSplit="2" ySplit="9" topLeftCell="C10" activePane="bottomRight" state="frozen"/>
      <selection pane="topRight" activeCell="C1" sqref="C1"/>
      <selection pane="bottomLeft" activeCell="A10" sqref="A10"/>
      <selection pane="bottomRight" activeCell="A10" sqref="A10:A14"/>
    </sheetView>
  </sheetViews>
  <sheetFormatPr baseColWidth="10" defaultRowHeight="15" x14ac:dyDescent="0.25"/>
  <cols>
    <col min="2" max="2" width="21" customWidth="1"/>
    <col min="3" max="3" width="19.7109375" customWidth="1"/>
    <col min="4" max="4" width="28.28515625" customWidth="1"/>
    <col min="5" max="5" width="21.5703125" customWidth="1"/>
    <col min="6" max="6" width="30.7109375" customWidth="1"/>
    <col min="7" max="7" width="23.28515625" customWidth="1"/>
    <col min="8" max="8" width="12.140625" customWidth="1"/>
    <col min="9" max="9" width="13.28515625" customWidth="1"/>
    <col min="11" max="11" width="28.5703125" customWidth="1"/>
    <col min="12" max="12" width="22.85546875" customWidth="1"/>
    <col min="16" max="16" width="33.42578125" customWidth="1"/>
    <col min="17" max="17" width="18.28515625" customWidth="1"/>
    <col min="21" max="21" width="17.28515625" customWidth="1"/>
    <col min="22" max="22" width="14" customWidth="1"/>
    <col min="23" max="23" width="14" bestFit="1" customWidth="1"/>
    <col min="24" max="24" width="38.7109375" hidden="1" customWidth="1"/>
    <col min="25" max="25" width="44.85546875" hidden="1" customWidth="1"/>
    <col min="26" max="26" width="4.85546875" hidden="1" customWidth="1"/>
    <col min="27" max="28" width="11.85546875" customWidth="1"/>
    <col min="29" max="29" width="41.7109375" hidden="1" customWidth="1"/>
    <col min="30" max="30" width="4.85546875" hidden="1" customWidth="1"/>
    <col min="31" max="31" width="13.42578125" customWidth="1"/>
    <col min="33" max="33" width="13.42578125" customWidth="1"/>
    <col min="34" max="34" width="21.140625" customWidth="1"/>
    <col min="35" max="35" width="47.140625" customWidth="1"/>
    <col min="36" max="36" width="15" customWidth="1"/>
    <col min="37" max="37" width="16.140625" customWidth="1"/>
    <col min="38" max="38" width="17.85546875" bestFit="1" customWidth="1"/>
    <col min="39" max="39" width="12" bestFit="1" customWidth="1"/>
    <col min="41" max="298" width="11.42578125" style="142"/>
    <col min="299" max="16384" width="11.42578125" style="172"/>
  </cols>
  <sheetData>
    <row r="1" spans="1:298" s="169" customFormat="1" ht="16.5" customHeight="1" x14ac:dyDescent="0.3">
      <c r="A1" s="325"/>
      <c r="B1" s="326"/>
      <c r="C1" s="326"/>
      <c r="D1" s="315" t="s">
        <v>68</v>
      </c>
      <c r="E1" s="315"/>
      <c r="F1" s="315"/>
      <c r="G1" s="315"/>
      <c r="H1" s="315"/>
      <c r="I1" s="315"/>
      <c r="J1" s="315"/>
      <c r="K1" s="315"/>
      <c r="L1" s="315"/>
      <c r="M1" s="315"/>
      <c r="N1" s="315"/>
      <c r="O1" s="315"/>
      <c r="P1" s="315"/>
      <c r="Q1" s="315"/>
      <c r="R1" s="315"/>
      <c r="S1" s="315"/>
      <c r="T1" s="315"/>
      <c r="U1" s="315"/>
      <c r="V1" s="315"/>
      <c r="W1" s="315"/>
      <c r="X1" s="315"/>
      <c r="Y1" s="315"/>
      <c r="Z1" s="315"/>
      <c r="AA1" s="315"/>
      <c r="AB1" s="315"/>
      <c r="AC1" s="315"/>
      <c r="AD1" s="315"/>
      <c r="AE1" s="315"/>
      <c r="AF1" s="315"/>
      <c r="AG1" s="315"/>
      <c r="AH1" s="315"/>
      <c r="AI1" s="315"/>
      <c r="AJ1" s="315"/>
      <c r="AK1" s="315"/>
      <c r="AL1" s="317" t="s">
        <v>67</v>
      </c>
      <c r="AM1" s="317"/>
      <c r="AN1" s="317"/>
      <c r="AO1" s="168"/>
      <c r="AP1" s="168"/>
      <c r="AQ1" s="168"/>
      <c r="AR1" s="168"/>
      <c r="AS1" s="168"/>
      <c r="AT1" s="168"/>
      <c r="AU1" s="168"/>
      <c r="AV1" s="168"/>
      <c r="AW1" s="168"/>
      <c r="AX1" s="168"/>
      <c r="AY1" s="168"/>
      <c r="AZ1" s="168"/>
      <c r="BA1" s="168"/>
      <c r="BB1" s="168"/>
      <c r="BC1" s="168"/>
      <c r="BD1" s="168"/>
      <c r="BE1" s="168"/>
      <c r="BF1" s="168"/>
      <c r="BG1" s="168"/>
      <c r="BH1" s="168"/>
      <c r="BI1" s="168"/>
      <c r="BJ1" s="168"/>
      <c r="BK1" s="168"/>
      <c r="BL1" s="168"/>
      <c r="BM1" s="168"/>
      <c r="BN1" s="168"/>
      <c r="BO1" s="168"/>
      <c r="BP1" s="168"/>
      <c r="BQ1" s="168"/>
      <c r="BR1" s="168"/>
      <c r="BS1" s="168"/>
      <c r="BT1" s="168"/>
      <c r="BU1" s="168"/>
      <c r="BV1" s="168"/>
      <c r="BW1" s="168"/>
      <c r="BX1" s="168"/>
      <c r="BY1" s="168"/>
      <c r="BZ1" s="168"/>
      <c r="CA1" s="168"/>
      <c r="CB1" s="168"/>
      <c r="CC1" s="168"/>
      <c r="CD1" s="168"/>
      <c r="CE1" s="168"/>
      <c r="CF1" s="168"/>
      <c r="CG1" s="168"/>
      <c r="CH1" s="168"/>
      <c r="CI1" s="168"/>
      <c r="CJ1" s="168"/>
      <c r="CK1" s="168"/>
      <c r="CL1" s="168"/>
      <c r="CM1" s="168"/>
      <c r="CN1" s="168"/>
      <c r="CO1" s="168"/>
      <c r="CP1" s="168"/>
      <c r="CQ1" s="168"/>
      <c r="CR1" s="168"/>
      <c r="CS1" s="168"/>
      <c r="CT1" s="168"/>
      <c r="CU1" s="168"/>
      <c r="CV1" s="168"/>
      <c r="CW1" s="168"/>
      <c r="CX1" s="168"/>
      <c r="CY1" s="168"/>
      <c r="CZ1" s="168"/>
      <c r="DA1" s="168"/>
      <c r="DB1" s="168"/>
      <c r="DC1" s="168"/>
      <c r="DD1" s="168"/>
      <c r="DE1" s="168"/>
      <c r="DF1" s="168"/>
      <c r="DG1" s="168"/>
      <c r="DH1" s="168"/>
      <c r="DI1" s="168"/>
      <c r="DJ1" s="168"/>
      <c r="DK1" s="168"/>
      <c r="DL1" s="168"/>
      <c r="DM1" s="168"/>
      <c r="DN1" s="168"/>
      <c r="DO1" s="168"/>
      <c r="DP1" s="168"/>
      <c r="DQ1" s="168"/>
      <c r="DR1" s="168"/>
      <c r="DS1" s="168"/>
      <c r="DT1" s="168"/>
      <c r="DU1" s="168"/>
      <c r="DV1" s="168"/>
      <c r="DW1" s="168"/>
      <c r="DX1" s="168"/>
      <c r="DY1" s="168"/>
      <c r="DZ1" s="168"/>
      <c r="EA1" s="168"/>
      <c r="EB1" s="168"/>
      <c r="EC1" s="168"/>
      <c r="ED1" s="168"/>
      <c r="EE1" s="168"/>
      <c r="EF1" s="168"/>
      <c r="EG1" s="168"/>
      <c r="EH1" s="168"/>
      <c r="EI1" s="168"/>
      <c r="EJ1" s="168"/>
      <c r="EK1" s="168"/>
      <c r="EL1" s="168"/>
      <c r="EM1" s="168"/>
      <c r="EN1" s="168"/>
      <c r="EO1" s="168"/>
      <c r="EP1" s="168"/>
      <c r="EQ1" s="168"/>
      <c r="ER1" s="168"/>
      <c r="ES1" s="168"/>
      <c r="ET1" s="168"/>
      <c r="EU1" s="168"/>
      <c r="EV1" s="168"/>
      <c r="EW1" s="168"/>
      <c r="EX1" s="168"/>
      <c r="EY1" s="168"/>
      <c r="EZ1" s="168"/>
      <c r="FA1" s="168"/>
      <c r="FB1" s="168"/>
      <c r="FC1" s="168"/>
      <c r="FD1" s="168"/>
      <c r="FE1" s="168"/>
      <c r="FF1" s="168"/>
      <c r="FG1" s="168"/>
      <c r="FH1" s="168"/>
      <c r="FI1" s="168"/>
      <c r="FJ1" s="168"/>
      <c r="FK1" s="168"/>
      <c r="FL1" s="168"/>
      <c r="FM1" s="168"/>
      <c r="FN1" s="168"/>
      <c r="FO1" s="168"/>
      <c r="FP1" s="168"/>
      <c r="FQ1" s="168"/>
      <c r="FR1" s="168"/>
      <c r="FS1" s="168"/>
      <c r="FT1" s="168"/>
      <c r="FU1" s="168"/>
      <c r="FV1" s="168"/>
      <c r="FW1" s="168"/>
      <c r="FX1" s="168"/>
      <c r="FY1" s="168"/>
      <c r="FZ1" s="168"/>
      <c r="GA1" s="168"/>
      <c r="GB1" s="168"/>
      <c r="GC1" s="168"/>
      <c r="GD1" s="168"/>
      <c r="GE1" s="168"/>
      <c r="GF1" s="168"/>
      <c r="GG1" s="168"/>
      <c r="GH1" s="168"/>
      <c r="GI1" s="168"/>
      <c r="GJ1" s="168"/>
      <c r="GK1" s="168"/>
      <c r="GL1" s="168"/>
      <c r="GM1" s="168"/>
      <c r="GN1" s="168"/>
      <c r="GO1" s="168"/>
      <c r="GP1" s="168"/>
      <c r="GQ1" s="168"/>
      <c r="GR1" s="168"/>
      <c r="GS1" s="168"/>
      <c r="GT1" s="168"/>
      <c r="GU1" s="168"/>
      <c r="GV1" s="168"/>
      <c r="GW1" s="168"/>
      <c r="GX1" s="168"/>
      <c r="GY1" s="168"/>
      <c r="GZ1" s="168"/>
      <c r="HA1" s="168"/>
      <c r="HB1" s="168"/>
      <c r="HC1" s="168"/>
      <c r="HD1" s="168"/>
      <c r="HE1" s="168"/>
      <c r="HF1" s="168"/>
      <c r="HG1" s="168"/>
      <c r="HH1" s="168"/>
      <c r="HI1" s="168"/>
      <c r="HJ1" s="168"/>
      <c r="HK1" s="168"/>
      <c r="HL1" s="168"/>
      <c r="HM1" s="168"/>
      <c r="HN1" s="168"/>
      <c r="HO1" s="168"/>
      <c r="HP1" s="168"/>
      <c r="HQ1" s="168"/>
      <c r="HR1" s="168"/>
      <c r="HS1" s="168"/>
      <c r="HT1" s="168"/>
      <c r="HU1" s="168"/>
      <c r="HV1" s="168"/>
      <c r="HW1" s="168"/>
      <c r="HX1" s="168"/>
      <c r="HY1" s="168"/>
      <c r="HZ1" s="168"/>
      <c r="IA1" s="168"/>
      <c r="IB1" s="168"/>
      <c r="IC1" s="168"/>
      <c r="ID1" s="168"/>
      <c r="IE1" s="168"/>
      <c r="IF1" s="168"/>
      <c r="IG1" s="168"/>
      <c r="IH1" s="168"/>
      <c r="II1" s="168"/>
      <c r="IJ1" s="168"/>
      <c r="IK1" s="168"/>
      <c r="IL1" s="168"/>
      <c r="IM1" s="168"/>
      <c r="IN1" s="168"/>
      <c r="IO1" s="168"/>
      <c r="IP1" s="168"/>
      <c r="IQ1" s="168"/>
      <c r="IR1" s="168"/>
      <c r="IS1" s="168"/>
      <c r="IT1" s="168"/>
      <c r="IU1" s="168"/>
      <c r="IV1" s="168"/>
      <c r="IW1" s="168"/>
      <c r="IX1" s="168"/>
      <c r="IY1" s="168"/>
      <c r="IZ1" s="168"/>
      <c r="JA1" s="168"/>
      <c r="JB1" s="168"/>
      <c r="JC1" s="168"/>
      <c r="JD1" s="168"/>
      <c r="JE1" s="168"/>
      <c r="JF1" s="168"/>
      <c r="JG1" s="168"/>
      <c r="JH1" s="168"/>
      <c r="JI1" s="168"/>
      <c r="JJ1" s="168"/>
      <c r="JK1" s="168"/>
      <c r="JL1" s="168"/>
      <c r="JM1" s="168"/>
      <c r="JN1" s="168"/>
      <c r="JO1" s="168"/>
      <c r="JP1" s="168"/>
      <c r="JQ1" s="168"/>
      <c r="JR1" s="168"/>
      <c r="JS1" s="168"/>
      <c r="JT1" s="168"/>
      <c r="JU1" s="168"/>
      <c r="JV1" s="168"/>
      <c r="JW1" s="168"/>
      <c r="JX1" s="168"/>
      <c r="JY1" s="168"/>
      <c r="JZ1" s="168"/>
      <c r="KA1" s="168"/>
      <c r="KB1" s="168"/>
      <c r="KC1" s="168"/>
      <c r="KD1" s="168"/>
      <c r="KE1" s="168"/>
      <c r="KF1" s="168"/>
      <c r="KG1" s="168"/>
      <c r="KH1" s="168"/>
      <c r="KI1" s="168"/>
      <c r="KJ1" s="168"/>
      <c r="KK1" s="168"/>
      <c r="KL1" s="168"/>
    </row>
    <row r="2" spans="1:298" s="169" customFormat="1" ht="39.75" customHeight="1" x14ac:dyDescent="0.3">
      <c r="A2" s="327"/>
      <c r="B2" s="328"/>
      <c r="C2" s="328"/>
      <c r="D2" s="316"/>
      <c r="E2" s="316"/>
      <c r="F2" s="316"/>
      <c r="G2" s="316"/>
      <c r="H2" s="316"/>
      <c r="I2" s="316"/>
      <c r="J2" s="316"/>
      <c r="K2" s="316"/>
      <c r="L2" s="316"/>
      <c r="M2" s="316"/>
      <c r="N2" s="316"/>
      <c r="O2" s="316"/>
      <c r="P2" s="316"/>
      <c r="Q2" s="316"/>
      <c r="R2" s="316"/>
      <c r="S2" s="316"/>
      <c r="T2" s="316"/>
      <c r="U2" s="316"/>
      <c r="V2" s="316"/>
      <c r="W2" s="316"/>
      <c r="X2" s="316"/>
      <c r="Y2" s="316"/>
      <c r="Z2" s="316"/>
      <c r="AA2" s="316"/>
      <c r="AB2" s="316"/>
      <c r="AC2" s="316"/>
      <c r="AD2" s="316"/>
      <c r="AE2" s="316"/>
      <c r="AF2" s="316"/>
      <c r="AG2" s="316"/>
      <c r="AH2" s="316"/>
      <c r="AI2" s="316"/>
      <c r="AJ2" s="316"/>
      <c r="AK2" s="316"/>
      <c r="AL2" s="317"/>
      <c r="AM2" s="317"/>
      <c r="AN2" s="317"/>
      <c r="AO2" s="168"/>
      <c r="AP2" s="168"/>
      <c r="AQ2" s="168"/>
      <c r="AR2" s="168"/>
      <c r="AS2" s="168"/>
      <c r="AT2" s="168"/>
      <c r="AU2" s="168"/>
      <c r="AV2" s="168"/>
      <c r="AW2" s="168"/>
      <c r="AX2" s="168"/>
      <c r="AY2" s="168"/>
      <c r="AZ2" s="168"/>
      <c r="BA2" s="168"/>
      <c r="BB2" s="168"/>
      <c r="BC2" s="168"/>
      <c r="BD2" s="168"/>
      <c r="BE2" s="168"/>
      <c r="BF2" s="168"/>
      <c r="BG2" s="168"/>
      <c r="BH2" s="168"/>
      <c r="BI2" s="168"/>
      <c r="BJ2" s="168"/>
      <c r="BK2" s="168"/>
      <c r="BL2" s="168"/>
      <c r="BM2" s="168"/>
      <c r="BN2" s="168"/>
      <c r="BO2" s="168"/>
      <c r="BP2" s="168"/>
      <c r="BQ2" s="168"/>
      <c r="BR2" s="168"/>
      <c r="BS2" s="168"/>
      <c r="BT2" s="168"/>
      <c r="BU2" s="168"/>
      <c r="BV2" s="168"/>
      <c r="BW2" s="168"/>
      <c r="BX2" s="168"/>
      <c r="BY2" s="168"/>
      <c r="BZ2" s="168"/>
      <c r="CA2" s="168"/>
      <c r="CB2" s="168"/>
      <c r="CC2" s="168"/>
      <c r="CD2" s="168"/>
      <c r="CE2" s="168"/>
      <c r="CF2" s="168"/>
      <c r="CG2" s="168"/>
      <c r="CH2" s="168"/>
      <c r="CI2" s="168"/>
      <c r="CJ2" s="168"/>
      <c r="CK2" s="168"/>
      <c r="CL2" s="168"/>
      <c r="CM2" s="168"/>
      <c r="CN2" s="168"/>
      <c r="CO2" s="168"/>
      <c r="CP2" s="168"/>
      <c r="CQ2" s="168"/>
      <c r="CR2" s="168"/>
      <c r="CS2" s="168"/>
      <c r="CT2" s="168"/>
      <c r="CU2" s="168"/>
      <c r="CV2" s="168"/>
      <c r="CW2" s="168"/>
      <c r="CX2" s="168"/>
      <c r="CY2" s="168"/>
      <c r="CZ2" s="168"/>
      <c r="DA2" s="168"/>
      <c r="DB2" s="168"/>
      <c r="DC2" s="168"/>
      <c r="DD2" s="168"/>
      <c r="DE2" s="168"/>
      <c r="DF2" s="168"/>
      <c r="DG2" s="168"/>
      <c r="DH2" s="168"/>
      <c r="DI2" s="168"/>
      <c r="DJ2" s="168"/>
      <c r="DK2" s="168"/>
      <c r="DL2" s="168"/>
      <c r="DM2" s="168"/>
      <c r="DN2" s="168"/>
      <c r="DO2" s="168"/>
      <c r="DP2" s="168"/>
      <c r="DQ2" s="168"/>
      <c r="DR2" s="168"/>
      <c r="DS2" s="168"/>
      <c r="DT2" s="168"/>
      <c r="DU2" s="168"/>
      <c r="DV2" s="168"/>
      <c r="DW2" s="168"/>
      <c r="DX2" s="168"/>
      <c r="DY2" s="168"/>
      <c r="DZ2" s="168"/>
      <c r="EA2" s="168"/>
      <c r="EB2" s="168"/>
      <c r="EC2" s="168"/>
      <c r="ED2" s="168"/>
      <c r="EE2" s="168"/>
      <c r="EF2" s="168"/>
      <c r="EG2" s="168"/>
      <c r="EH2" s="168"/>
      <c r="EI2" s="168"/>
      <c r="EJ2" s="168"/>
      <c r="EK2" s="168"/>
      <c r="EL2" s="168"/>
      <c r="EM2" s="168"/>
      <c r="EN2" s="168"/>
      <c r="EO2" s="168"/>
      <c r="EP2" s="168"/>
      <c r="EQ2" s="168"/>
      <c r="ER2" s="168"/>
      <c r="ES2" s="168"/>
      <c r="ET2" s="168"/>
      <c r="EU2" s="168"/>
      <c r="EV2" s="168"/>
      <c r="EW2" s="168"/>
      <c r="EX2" s="168"/>
      <c r="EY2" s="168"/>
      <c r="EZ2" s="168"/>
      <c r="FA2" s="168"/>
      <c r="FB2" s="168"/>
      <c r="FC2" s="168"/>
      <c r="FD2" s="168"/>
      <c r="FE2" s="168"/>
      <c r="FF2" s="168"/>
      <c r="FG2" s="168"/>
      <c r="FH2" s="168"/>
      <c r="FI2" s="168"/>
      <c r="FJ2" s="168"/>
      <c r="FK2" s="168"/>
      <c r="FL2" s="168"/>
      <c r="FM2" s="168"/>
      <c r="FN2" s="168"/>
      <c r="FO2" s="168"/>
      <c r="FP2" s="168"/>
      <c r="FQ2" s="168"/>
      <c r="FR2" s="168"/>
      <c r="FS2" s="168"/>
      <c r="FT2" s="168"/>
      <c r="FU2" s="168"/>
      <c r="FV2" s="168"/>
      <c r="FW2" s="168"/>
      <c r="FX2" s="168"/>
      <c r="FY2" s="168"/>
      <c r="FZ2" s="168"/>
      <c r="GA2" s="168"/>
      <c r="GB2" s="168"/>
      <c r="GC2" s="168"/>
      <c r="GD2" s="168"/>
      <c r="GE2" s="168"/>
      <c r="GF2" s="168"/>
      <c r="GG2" s="168"/>
      <c r="GH2" s="168"/>
      <c r="GI2" s="168"/>
      <c r="GJ2" s="168"/>
      <c r="GK2" s="168"/>
      <c r="GL2" s="168"/>
      <c r="GM2" s="168"/>
      <c r="GN2" s="168"/>
      <c r="GO2" s="168"/>
      <c r="GP2" s="168"/>
      <c r="GQ2" s="168"/>
      <c r="GR2" s="168"/>
      <c r="GS2" s="168"/>
      <c r="GT2" s="168"/>
      <c r="GU2" s="168"/>
      <c r="GV2" s="168"/>
      <c r="GW2" s="168"/>
      <c r="GX2" s="168"/>
      <c r="GY2" s="168"/>
      <c r="GZ2" s="168"/>
      <c r="HA2" s="168"/>
      <c r="HB2" s="168"/>
      <c r="HC2" s="168"/>
      <c r="HD2" s="168"/>
      <c r="HE2" s="168"/>
      <c r="HF2" s="168"/>
      <c r="HG2" s="168"/>
      <c r="HH2" s="168"/>
      <c r="HI2" s="168"/>
      <c r="HJ2" s="168"/>
      <c r="HK2" s="168"/>
      <c r="HL2" s="168"/>
      <c r="HM2" s="168"/>
      <c r="HN2" s="168"/>
      <c r="HO2" s="168"/>
      <c r="HP2" s="168"/>
      <c r="HQ2" s="168"/>
      <c r="HR2" s="168"/>
      <c r="HS2" s="168"/>
      <c r="HT2" s="168"/>
      <c r="HU2" s="168"/>
      <c r="HV2" s="168"/>
      <c r="HW2" s="168"/>
      <c r="HX2" s="168"/>
      <c r="HY2" s="168"/>
      <c r="HZ2" s="168"/>
      <c r="IA2" s="168"/>
      <c r="IB2" s="168"/>
      <c r="IC2" s="168"/>
      <c r="ID2" s="168"/>
      <c r="IE2" s="168"/>
      <c r="IF2" s="168"/>
      <c r="IG2" s="168"/>
      <c r="IH2" s="168"/>
      <c r="II2" s="168"/>
      <c r="IJ2" s="168"/>
      <c r="IK2" s="168"/>
      <c r="IL2" s="168"/>
      <c r="IM2" s="168"/>
      <c r="IN2" s="168"/>
      <c r="IO2" s="168"/>
      <c r="IP2" s="168"/>
      <c r="IQ2" s="168"/>
      <c r="IR2" s="168"/>
      <c r="IS2" s="168"/>
      <c r="IT2" s="168"/>
      <c r="IU2" s="168"/>
      <c r="IV2" s="168"/>
      <c r="IW2" s="168"/>
      <c r="IX2" s="168"/>
      <c r="IY2" s="168"/>
      <c r="IZ2" s="168"/>
      <c r="JA2" s="168"/>
      <c r="JB2" s="168"/>
      <c r="JC2" s="168"/>
      <c r="JD2" s="168"/>
      <c r="JE2" s="168"/>
      <c r="JF2" s="168"/>
      <c r="JG2" s="168"/>
      <c r="JH2" s="168"/>
      <c r="JI2" s="168"/>
      <c r="JJ2" s="168"/>
      <c r="JK2" s="168"/>
      <c r="JL2" s="168"/>
      <c r="JM2" s="168"/>
      <c r="JN2" s="168"/>
      <c r="JO2" s="168"/>
      <c r="JP2" s="168"/>
      <c r="JQ2" s="168"/>
      <c r="JR2" s="168"/>
      <c r="JS2" s="168"/>
      <c r="JT2" s="168"/>
      <c r="JU2" s="168"/>
      <c r="JV2" s="168"/>
      <c r="JW2" s="168"/>
      <c r="JX2" s="168"/>
      <c r="JY2" s="168"/>
      <c r="JZ2" s="168"/>
      <c r="KA2" s="168"/>
      <c r="KB2" s="168"/>
      <c r="KC2" s="168"/>
      <c r="KD2" s="168"/>
      <c r="KE2" s="168"/>
      <c r="KF2" s="168"/>
      <c r="KG2" s="168"/>
      <c r="KH2" s="168"/>
      <c r="KI2" s="168"/>
      <c r="KJ2" s="168"/>
      <c r="KK2" s="168"/>
      <c r="KL2" s="168"/>
    </row>
    <row r="3" spans="1:298" s="169" customFormat="1" ht="16.5" x14ac:dyDescent="0.3">
      <c r="A3" s="2"/>
      <c r="B3" s="2"/>
      <c r="C3" s="3"/>
      <c r="D3" s="316"/>
      <c r="E3" s="316"/>
      <c r="F3" s="316"/>
      <c r="G3" s="316"/>
      <c r="H3" s="316"/>
      <c r="I3" s="316"/>
      <c r="J3" s="316"/>
      <c r="K3" s="316"/>
      <c r="L3" s="316"/>
      <c r="M3" s="316"/>
      <c r="N3" s="316"/>
      <c r="O3" s="316"/>
      <c r="P3" s="316"/>
      <c r="Q3" s="316"/>
      <c r="R3" s="316"/>
      <c r="S3" s="316"/>
      <c r="T3" s="316"/>
      <c r="U3" s="316"/>
      <c r="V3" s="316"/>
      <c r="W3" s="316"/>
      <c r="X3" s="316"/>
      <c r="Y3" s="316"/>
      <c r="Z3" s="316"/>
      <c r="AA3" s="316"/>
      <c r="AB3" s="316"/>
      <c r="AC3" s="316"/>
      <c r="AD3" s="316"/>
      <c r="AE3" s="316"/>
      <c r="AF3" s="316"/>
      <c r="AG3" s="316"/>
      <c r="AH3" s="316"/>
      <c r="AI3" s="316"/>
      <c r="AJ3" s="316"/>
      <c r="AK3" s="316"/>
      <c r="AL3" s="317"/>
      <c r="AM3" s="317"/>
      <c r="AN3" s="317"/>
      <c r="AO3" s="168"/>
      <c r="AP3" s="168"/>
      <c r="AQ3" s="168"/>
      <c r="AR3" s="168"/>
      <c r="AS3" s="168"/>
      <c r="AT3" s="168"/>
      <c r="AU3" s="168"/>
      <c r="AV3" s="168"/>
      <c r="AW3" s="168"/>
      <c r="AX3" s="168"/>
      <c r="AY3" s="168"/>
      <c r="AZ3" s="168"/>
      <c r="BA3" s="168"/>
      <c r="BB3" s="168"/>
      <c r="BC3" s="168"/>
      <c r="BD3" s="168"/>
      <c r="BE3" s="168"/>
      <c r="BF3" s="168"/>
      <c r="BG3" s="168"/>
      <c r="BH3" s="168"/>
      <c r="BI3" s="168"/>
      <c r="BJ3" s="168"/>
      <c r="BK3" s="168"/>
      <c r="BL3" s="168"/>
      <c r="BM3" s="168"/>
      <c r="BN3" s="168"/>
      <c r="BO3" s="168"/>
      <c r="BP3" s="168"/>
      <c r="BQ3" s="168"/>
      <c r="BR3" s="168"/>
      <c r="BS3" s="168"/>
      <c r="BT3" s="168"/>
      <c r="BU3" s="168"/>
      <c r="BV3" s="168"/>
      <c r="BW3" s="168"/>
      <c r="BX3" s="168"/>
      <c r="BY3" s="168"/>
      <c r="BZ3" s="168"/>
      <c r="CA3" s="168"/>
      <c r="CB3" s="168"/>
      <c r="CC3" s="168"/>
      <c r="CD3" s="168"/>
      <c r="CE3" s="168"/>
      <c r="CF3" s="168"/>
      <c r="CG3" s="168"/>
      <c r="CH3" s="168"/>
      <c r="CI3" s="168"/>
      <c r="CJ3" s="168"/>
      <c r="CK3" s="168"/>
      <c r="CL3" s="168"/>
      <c r="CM3" s="168"/>
      <c r="CN3" s="168"/>
      <c r="CO3" s="168"/>
      <c r="CP3" s="168"/>
      <c r="CQ3" s="168"/>
      <c r="CR3" s="168"/>
      <c r="CS3" s="168"/>
      <c r="CT3" s="168"/>
      <c r="CU3" s="168"/>
      <c r="CV3" s="168"/>
      <c r="CW3" s="168"/>
      <c r="CX3" s="168"/>
      <c r="CY3" s="168"/>
      <c r="CZ3" s="168"/>
      <c r="DA3" s="168"/>
      <c r="DB3" s="168"/>
      <c r="DC3" s="168"/>
      <c r="DD3" s="168"/>
      <c r="DE3" s="168"/>
      <c r="DF3" s="168"/>
      <c r="DG3" s="168"/>
      <c r="DH3" s="168"/>
      <c r="DI3" s="168"/>
      <c r="DJ3" s="168"/>
      <c r="DK3" s="168"/>
      <c r="DL3" s="168"/>
      <c r="DM3" s="168"/>
      <c r="DN3" s="168"/>
      <c r="DO3" s="168"/>
      <c r="DP3" s="168"/>
      <c r="DQ3" s="168"/>
      <c r="DR3" s="168"/>
      <c r="DS3" s="168"/>
      <c r="DT3" s="168"/>
      <c r="DU3" s="168"/>
      <c r="DV3" s="168"/>
      <c r="DW3" s="168"/>
      <c r="DX3" s="168"/>
      <c r="DY3" s="168"/>
      <c r="DZ3" s="168"/>
      <c r="EA3" s="168"/>
      <c r="EB3" s="168"/>
      <c r="EC3" s="168"/>
      <c r="ED3" s="168"/>
      <c r="EE3" s="168"/>
      <c r="EF3" s="168"/>
      <c r="EG3" s="168"/>
      <c r="EH3" s="168"/>
      <c r="EI3" s="168"/>
      <c r="EJ3" s="168"/>
      <c r="EK3" s="168"/>
      <c r="EL3" s="168"/>
      <c r="EM3" s="168"/>
      <c r="EN3" s="168"/>
      <c r="EO3" s="168"/>
      <c r="EP3" s="168"/>
      <c r="EQ3" s="168"/>
      <c r="ER3" s="168"/>
      <c r="ES3" s="168"/>
      <c r="ET3" s="168"/>
      <c r="EU3" s="168"/>
      <c r="EV3" s="168"/>
      <c r="EW3" s="168"/>
      <c r="EX3" s="168"/>
      <c r="EY3" s="168"/>
      <c r="EZ3" s="168"/>
      <c r="FA3" s="168"/>
      <c r="FB3" s="168"/>
      <c r="FC3" s="168"/>
      <c r="FD3" s="168"/>
      <c r="FE3" s="168"/>
      <c r="FF3" s="168"/>
      <c r="FG3" s="168"/>
      <c r="FH3" s="168"/>
      <c r="FI3" s="168"/>
      <c r="FJ3" s="168"/>
      <c r="FK3" s="168"/>
      <c r="FL3" s="168"/>
      <c r="FM3" s="168"/>
      <c r="FN3" s="168"/>
      <c r="FO3" s="168"/>
      <c r="FP3" s="168"/>
      <c r="FQ3" s="168"/>
      <c r="FR3" s="168"/>
      <c r="FS3" s="168"/>
      <c r="FT3" s="168"/>
      <c r="FU3" s="168"/>
      <c r="FV3" s="168"/>
      <c r="FW3" s="168"/>
      <c r="FX3" s="168"/>
      <c r="FY3" s="168"/>
      <c r="FZ3" s="168"/>
      <c r="GA3" s="168"/>
      <c r="GB3" s="168"/>
      <c r="GC3" s="168"/>
      <c r="GD3" s="168"/>
      <c r="GE3" s="168"/>
      <c r="GF3" s="168"/>
      <c r="GG3" s="168"/>
      <c r="GH3" s="168"/>
      <c r="GI3" s="168"/>
      <c r="GJ3" s="168"/>
      <c r="GK3" s="168"/>
      <c r="GL3" s="168"/>
      <c r="GM3" s="168"/>
      <c r="GN3" s="168"/>
      <c r="GO3" s="168"/>
      <c r="GP3" s="168"/>
      <c r="GQ3" s="168"/>
      <c r="GR3" s="168"/>
      <c r="GS3" s="168"/>
      <c r="GT3" s="168"/>
      <c r="GU3" s="168"/>
      <c r="GV3" s="168"/>
      <c r="GW3" s="168"/>
      <c r="GX3" s="168"/>
      <c r="GY3" s="168"/>
      <c r="GZ3" s="168"/>
      <c r="HA3" s="168"/>
      <c r="HB3" s="168"/>
      <c r="HC3" s="168"/>
      <c r="HD3" s="168"/>
      <c r="HE3" s="168"/>
      <c r="HF3" s="168"/>
      <c r="HG3" s="168"/>
      <c r="HH3" s="168"/>
      <c r="HI3" s="168"/>
      <c r="HJ3" s="168"/>
      <c r="HK3" s="168"/>
      <c r="HL3" s="168"/>
      <c r="HM3" s="168"/>
      <c r="HN3" s="168"/>
      <c r="HO3" s="168"/>
      <c r="HP3" s="168"/>
      <c r="HQ3" s="168"/>
      <c r="HR3" s="168"/>
      <c r="HS3" s="168"/>
      <c r="HT3" s="168"/>
      <c r="HU3" s="168"/>
      <c r="HV3" s="168"/>
      <c r="HW3" s="168"/>
      <c r="HX3" s="168"/>
      <c r="HY3" s="168"/>
      <c r="HZ3" s="168"/>
      <c r="IA3" s="168"/>
      <c r="IB3" s="168"/>
      <c r="IC3" s="168"/>
      <c r="ID3" s="168"/>
      <c r="IE3" s="168"/>
      <c r="IF3" s="168"/>
      <c r="IG3" s="168"/>
      <c r="IH3" s="168"/>
      <c r="II3" s="168"/>
      <c r="IJ3" s="168"/>
      <c r="IK3" s="168"/>
      <c r="IL3" s="168"/>
      <c r="IM3" s="168"/>
      <c r="IN3" s="168"/>
      <c r="IO3" s="168"/>
      <c r="IP3" s="168"/>
      <c r="IQ3" s="168"/>
      <c r="IR3" s="168"/>
      <c r="IS3" s="168"/>
      <c r="IT3" s="168"/>
      <c r="IU3" s="168"/>
      <c r="IV3" s="168"/>
      <c r="IW3" s="168"/>
      <c r="IX3" s="168"/>
      <c r="IY3" s="168"/>
      <c r="IZ3" s="168"/>
      <c r="JA3" s="168"/>
      <c r="JB3" s="168"/>
      <c r="JC3" s="168"/>
      <c r="JD3" s="168"/>
      <c r="JE3" s="168"/>
      <c r="JF3" s="168"/>
      <c r="JG3" s="168"/>
      <c r="JH3" s="168"/>
      <c r="JI3" s="168"/>
      <c r="JJ3" s="168"/>
      <c r="JK3" s="168"/>
      <c r="JL3" s="168"/>
      <c r="JM3" s="168"/>
      <c r="JN3" s="168"/>
      <c r="JO3" s="168"/>
      <c r="JP3" s="168"/>
      <c r="JQ3" s="168"/>
      <c r="JR3" s="168"/>
      <c r="JS3" s="168"/>
      <c r="JT3" s="168"/>
      <c r="JU3" s="168"/>
      <c r="JV3" s="168"/>
      <c r="JW3" s="168"/>
      <c r="JX3" s="168"/>
      <c r="JY3" s="168"/>
      <c r="JZ3" s="168"/>
      <c r="KA3" s="168"/>
      <c r="KB3" s="168"/>
      <c r="KC3" s="168"/>
      <c r="KD3" s="168"/>
      <c r="KE3" s="168"/>
      <c r="KF3" s="168"/>
      <c r="KG3" s="168"/>
      <c r="KH3" s="168"/>
      <c r="KI3" s="168"/>
      <c r="KJ3" s="168"/>
      <c r="KK3" s="168"/>
      <c r="KL3" s="168"/>
    </row>
    <row r="4" spans="1:298" s="169" customFormat="1" ht="26.25" customHeight="1" x14ac:dyDescent="0.3">
      <c r="A4" s="318" t="s">
        <v>0</v>
      </c>
      <c r="B4" s="319"/>
      <c r="C4" s="320"/>
      <c r="D4" s="321" t="s">
        <v>517</v>
      </c>
      <c r="E4" s="322"/>
      <c r="F4" s="322"/>
      <c r="G4" s="322"/>
      <c r="H4" s="322"/>
      <c r="I4" s="322"/>
      <c r="J4" s="322"/>
      <c r="K4" s="322"/>
      <c r="L4" s="322"/>
      <c r="M4" s="322"/>
      <c r="N4" s="323"/>
      <c r="O4" s="324"/>
      <c r="P4" s="324"/>
      <c r="Q4" s="324"/>
      <c r="R4" s="1"/>
      <c r="S4" s="1"/>
      <c r="T4" s="1"/>
      <c r="U4" s="1"/>
      <c r="V4" s="1"/>
      <c r="W4" s="1"/>
      <c r="X4" s="1"/>
      <c r="Y4" s="1"/>
      <c r="Z4" s="1"/>
      <c r="AA4" s="1"/>
      <c r="AB4" s="1"/>
      <c r="AC4" s="1"/>
      <c r="AD4" s="1"/>
      <c r="AE4" s="1"/>
      <c r="AF4" s="1"/>
      <c r="AG4" s="1"/>
      <c r="AH4" s="1"/>
      <c r="AI4" s="1"/>
      <c r="AJ4" s="1"/>
      <c r="AK4" s="1"/>
      <c r="AL4" s="1"/>
      <c r="AM4" s="1"/>
      <c r="AN4" s="1"/>
      <c r="AO4" s="168"/>
      <c r="AP4" s="168"/>
      <c r="AQ4" s="168"/>
      <c r="AR4" s="168"/>
      <c r="AS4" s="168"/>
      <c r="AT4" s="168"/>
      <c r="AU4" s="168"/>
      <c r="AV4" s="168"/>
      <c r="AW4" s="168"/>
      <c r="AX4" s="168"/>
      <c r="AY4" s="168"/>
      <c r="AZ4" s="168"/>
      <c r="BA4" s="168"/>
      <c r="BB4" s="168"/>
      <c r="BC4" s="168"/>
      <c r="BD4" s="168"/>
      <c r="BE4" s="168"/>
      <c r="BF4" s="168"/>
      <c r="BG4" s="168"/>
      <c r="BH4" s="168"/>
      <c r="BI4" s="168"/>
      <c r="BJ4" s="168"/>
      <c r="BK4" s="168"/>
      <c r="BL4" s="168"/>
      <c r="BM4" s="168"/>
      <c r="BN4" s="168"/>
      <c r="BO4" s="168"/>
      <c r="BP4" s="168"/>
      <c r="BQ4" s="168"/>
      <c r="BR4" s="168"/>
      <c r="BS4" s="168"/>
      <c r="BT4" s="168"/>
      <c r="BU4" s="168"/>
      <c r="BV4" s="168"/>
      <c r="BW4" s="168"/>
      <c r="BX4" s="168"/>
      <c r="BY4" s="168"/>
      <c r="BZ4" s="168"/>
      <c r="CA4" s="168"/>
      <c r="CB4" s="168"/>
      <c r="CC4" s="168"/>
      <c r="CD4" s="168"/>
      <c r="CE4" s="168"/>
      <c r="CF4" s="168"/>
      <c r="CG4" s="168"/>
      <c r="CH4" s="168"/>
      <c r="CI4" s="168"/>
      <c r="CJ4" s="168"/>
      <c r="CK4" s="168"/>
      <c r="CL4" s="168"/>
      <c r="CM4" s="168"/>
      <c r="CN4" s="168"/>
      <c r="CO4" s="168"/>
      <c r="CP4" s="168"/>
      <c r="CQ4" s="168"/>
      <c r="CR4" s="168"/>
      <c r="CS4" s="168"/>
      <c r="CT4" s="168"/>
      <c r="CU4" s="168"/>
      <c r="CV4" s="168"/>
      <c r="CW4" s="168"/>
      <c r="CX4" s="168"/>
      <c r="CY4" s="168"/>
      <c r="CZ4" s="168"/>
      <c r="DA4" s="168"/>
      <c r="DB4" s="168"/>
      <c r="DC4" s="168"/>
      <c r="DD4" s="168"/>
      <c r="DE4" s="168"/>
      <c r="DF4" s="168"/>
      <c r="DG4" s="168"/>
      <c r="DH4" s="168"/>
      <c r="DI4" s="168"/>
      <c r="DJ4" s="168"/>
      <c r="DK4" s="168"/>
      <c r="DL4" s="168"/>
      <c r="DM4" s="168"/>
      <c r="DN4" s="168"/>
      <c r="DO4" s="168"/>
      <c r="DP4" s="168"/>
      <c r="DQ4" s="168"/>
      <c r="DR4" s="168"/>
      <c r="DS4" s="168"/>
      <c r="DT4" s="168"/>
      <c r="DU4" s="168"/>
      <c r="DV4" s="168"/>
      <c r="DW4" s="168"/>
      <c r="DX4" s="168"/>
      <c r="DY4" s="168"/>
      <c r="DZ4" s="168"/>
      <c r="EA4" s="168"/>
      <c r="EB4" s="168"/>
      <c r="EC4" s="168"/>
      <c r="ED4" s="168"/>
      <c r="EE4" s="168"/>
      <c r="EF4" s="168"/>
      <c r="EG4" s="168"/>
      <c r="EH4" s="168"/>
      <c r="EI4" s="168"/>
      <c r="EJ4" s="168"/>
      <c r="EK4" s="168"/>
      <c r="EL4" s="168"/>
      <c r="EM4" s="168"/>
      <c r="EN4" s="168"/>
      <c r="EO4" s="168"/>
      <c r="EP4" s="168"/>
      <c r="EQ4" s="168"/>
      <c r="ER4" s="168"/>
      <c r="ES4" s="168"/>
      <c r="ET4" s="168"/>
      <c r="EU4" s="168"/>
      <c r="EV4" s="168"/>
      <c r="EW4" s="168"/>
      <c r="EX4" s="168"/>
      <c r="EY4" s="168"/>
      <c r="EZ4" s="168"/>
      <c r="FA4" s="168"/>
      <c r="FB4" s="168"/>
      <c r="FC4" s="168"/>
      <c r="FD4" s="168"/>
      <c r="FE4" s="168"/>
      <c r="FF4" s="168"/>
      <c r="FG4" s="168"/>
      <c r="FH4" s="168"/>
      <c r="FI4" s="168"/>
      <c r="FJ4" s="168"/>
      <c r="FK4" s="168"/>
      <c r="FL4" s="168"/>
      <c r="FM4" s="168"/>
      <c r="FN4" s="168"/>
      <c r="FO4" s="168"/>
      <c r="FP4" s="168"/>
      <c r="FQ4" s="168"/>
      <c r="FR4" s="168"/>
      <c r="FS4" s="168"/>
      <c r="FT4" s="168"/>
      <c r="FU4" s="168"/>
      <c r="FV4" s="168"/>
      <c r="FW4" s="168"/>
      <c r="FX4" s="168"/>
      <c r="FY4" s="168"/>
      <c r="FZ4" s="168"/>
      <c r="GA4" s="168"/>
      <c r="GB4" s="168"/>
      <c r="GC4" s="168"/>
      <c r="GD4" s="168"/>
      <c r="GE4" s="168"/>
      <c r="GF4" s="168"/>
      <c r="GG4" s="168"/>
      <c r="GH4" s="168"/>
      <c r="GI4" s="168"/>
      <c r="GJ4" s="168"/>
      <c r="GK4" s="168"/>
      <c r="GL4" s="168"/>
      <c r="GM4" s="168"/>
      <c r="GN4" s="168"/>
      <c r="GO4" s="168"/>
      <c r="GP4" s="168"/>
      <c r="GQ4" s="168"/>
      <c r="GR4" s="168"/>
      <c r="GS4" s="168"/>
      <c r="GT4" s="168"/>
      <c r="GU4" s="168"/>
      <c r="GV4" s="168"/>
      <c r="GW4" s="168"/>
      <c r="GX4" s="168"/>
      <c r="GY4" s="168"/>
      <c r="GZ4" s="168"/>
      <c r="HA4" s="168"/>
      <c r="HB4" s="168"/>
      <c r="HC4" s="168"/>
      <c r="HD4" s="168"/>
      <c r="HE4" s="168"/>
      <c r="HF4" s="168"/>
      <c r="HG4" s="168"/>
      <c r="HH4" s="168"/>
      <c r="HI4" s="168"/>
      <c r="HJ4" s="168"/>
      <c r="HK4" s="168"/>
      <c r="HL4" s="168"/>
      <c r="HM4" s="168"/>
      <c r="HN4" s="168"/>
      <c r="HO4" s="168"/>
      <c r="HP4" s="168"/>
      <c r="HQ4" s="168"/>
      <c r="HR4" s="168"/>
      <c r="HS4" s="168"/>
      <c r="HT4" s="168"/>
      <c r="HU4" s="168"/>
      <c r="HV4" s="168"/>
      <c r="HW4" s="168"/>
      <c r="HX4" s="168"/>
      <c r="HY4" s="168"/>
      <c r="HZ4" s="168"/>
      <c r="IA4" s="168"/>
      <c r="IB4" s="168"/>
      <c r="IC4" s="168"/>
      <c r="ID4" s="168"/>
      <c r="IE4" s="168"/>
      <c r="IF4" s="168"/>
      <c r="IG4" s="168"/>
      <c r="IH4" s="168"/>
      <c r="II4" s="168"/>
      <c r="IJ4" s="168"/>
      <c r="IK4" s="168"/>
      <c r="IL4" s="168"/>
      <c r="IM4" s="168"/>
      <c r="IN4" s="168"/>
      <c r="IO4" s="168"/>
      <c r="IP4" s="168"/>
      <c r="IQ4" s="168"/>
      <c r="IR4" s="168"/>
      <c r="IS4" s="168"/>
      <c r="IT4" s="168"/>
      <c r="IU4" s="168"/>
      <c r="IV4" s="168"/>
      <c r="IW4" s="168"/>
      <c r="IX4" s="168"/>
      <c r="IY4" s="168"/>
      <c r="IZ4" s="168"/>
      <c r="JA4" s="168"/>
      <c r="JB4" s="168"/>
      <c r="JC4" s="168"/>
      <c r="JD4" s="168"/>
      <c r="JE4" s="168"/>
      <c r="JF4" s="168"/>
      <c r="JG4" s="168"/>
      <c r="JH4" s="168"/>
      <c r="JI4" s="168"/>
      <c r="JJ4" s="168"/>
      <c r="JK4" s="168"/>
      <c r="JL4" s="168"/>
      <c r="JM4" s="168"/>
      <c r="JN4" s="168"/>
      <c r="JO4" s="168"/>
      <c r="JP4" s="168"/>
      <c r="JQ4" s="168"/>
      <c r="JR4" s="168"/>
      <c r="JS4" s="168"/>
      <c r="JT4" s="168"/>
      <c r="JU4" s="168"/>
      <c r="JV4" s="168"/>
      <c r="JW4" s="168"/>
      <c r="JX4" s="168"/>
      <c r="JY4" s="168"/>
      <c r="JZ4" s="168"/>
      <c r="KA4" s="168"/>
      <c r="KB4" s="168"/>
      <c r="KC4" s="168"/>
      <c r="KD4" s="168"/>
      <c r="KE4" s="168"/>
      <c r="KF4" s="168"/>
      <c r="KG4" s="168"/>
      <c r="KH4" s="168"/>
      <c r="KI4" s="168"/>
      <c r="KJ4" s="168"/>
      <c r="KK4" s="168"/>
      <c r="KL4" s="168"/>
    </row>
    <row r="5" spans="1:298" s="169" customFormat="1" ht="109.5" customHeight="1" x14ac:dyDescent="0.3">
      <c r="A5" s="318" t="s">
        <v>1</v>
      </c>
      <c r="B5" s="319"/>
      <c r="C5" s="320"/>
      <c r="D5" s="329" t="s">
        <v>511</v>
      </c>
      <c r="E5" s="330"/>
      <c r="F5" s="330"/>
      <c r="G5" s="330"/>
      <c r="H5" s="330"/>
      <c r="I5" s="330"/>
      <c r="J5" s="330"/>
      <c r="K5" s="330"/>
      <c r="L5" s="330"/>
      <c r="M5" s="330"/>
      <c r="N5" s="331"/>
      <c r="O5" s="1"/>
      <c r="P5" s="1"/>
      <c r="Q5" s="1"/>
      <c r="R5" s="1"/>
      <c r="S5" s="1"/>
      <c r="T5" s="1"/>
      <c r="U5" s="1"/>
      <c r="V5" s="1"/>
      <c r="W5" s="1"/>
      <c r="X5" s="1"/>
      <c r="Y5" s="1"/>
      <c r="Z5" s="1"/>
      <c r="AA5" s="1"/>
      <c r="AB5" s="1"/>
      <c r="AC5" s="1"/>
      <c r="AD5" s="1"/>
      <c r="AE5" s="1"/>
      <c r="AF5" s="1"/>
      <c r="AG5" s="1"/>
      <c r="AH5" s="1"/>
      <c r="AI5" s="1"/>
      <c r="AJ5" s="1"/>
      <c r="AK5" s="1"/>
      <c r="AL5" s="1"/>
      <c r="AM5" s="1"/>
      <c r="AN5" s="1"/>
      <c r="AO5" s="168"/>
      <c r="AP5" s="168"/>
      <c r="AQ5" s="168"/>
      <c r="AR5" s="168"/>
      <c r="AS5" s="168"/>
      <c r="AT5" s="168"/>
      <c r="AU5" s="168"/>
      <c r="AV5" s="168"/>
      <c r="AW5" s="168"/>
      <c r="AX5" s="168"/>
      <c r="AY5" s="168"/>
      <c r="AZ5" s="168"/>
      <c r="BA5" s="168"/>
      <c r="BB5" s="168"/>
      <c r="BC5" s="168"/>
      <c r="BD5" s="168"/>
      <c r="BE5" s="168"/>
      <c r="BF5" s="168"/>
      <c r="BG5" s="168"/>
      <c r="BH5" s="168"/>
      <c r="BI5" s="168"/>
      <c r="BJ5" s="168"/>
      <c r="BK5" s="168"/>
      <c r="BL5" s="168"/>
      <c r="BM5" s="168"/>
      <c r="BN5" s="168"/>
      <c r="BO5" s="168"/>
      <c r="BP5" s="168"/>
      <c r="BQ5" s="168"/>
      <c r="BR5" s="168"/>
      <c r="BS5" s="168"/>
      <c r="BT5" s="168"/>
      <c r="BU5" s="168"/>
      <c r="BV5" s="168"/>
      <c r="BW5" s="168"/>
      <c r="BX5" s="168"/>
      <c r="BY5" s="168"/>
      <c r="BZ5" s="168"/>
      <c r="CA5" s="168"/>
      <c r="CB5" s="168"/>
      <c r="CC5" s="168"/>
      <c r="CD5" s="168"/>
      <c r="CE5" s="168"/>
      <c r="CF5" s="168"/>
      <c r="CG5" s="168"/>
      <c r="CH5" s="168"/>
      <c r="CI5" s="168"/>
      <c r="CJ5" s="168"/>
      <c r="CK5" s="168"/>
      <c r="CL5" s="168"/>
      <c r="CM5" s="168"/>
      <c r="CN5" s="168"/>
      <c r="CO5" s="168"/>
      <c r="CP5" s="168"/>
      <c r="CQ5" s="168"/>
      <c r="CR5" s="168"/>
      <c r="CS5" s="168"/>
      <c r="CT5" s="168"/>
      <c r="CU5" s="168"/>
      <c r="CV5" s="168"/>
      <c r="CW5" s="168"/>
      <c r="CX5" s="168"/>
      <c r="CY5" s="168"/>
      <c r="CZ5" s="168"/>
      <c r="DA5" s="168"/>
      <c r="DB5" s="168"/>
      <c r="DC5" s="168"/>
      <c r="DD5" s="168"/>
      <c r="DE5" s="168"/>
      <c r="DF5" s="168"/>
      <c r="DG5" s="168"/>
      <c r="DH5" s="168"/>
      <c r="DI5" s="168"/>
      <c r="DJ5" s="168"/>
      <c r="DK5" s="168"/>
      <c r="DL5" s="168"/>
      <c r="DM5" s="168"/>
      <c r="DN5" s="168"/>
      <c r="DO5" s="168"/>
      <c r="DP5" s="168"/>
      <c r="DQ5" s="168"/>
      <c r="DR5" s="168"/>
      <c r="DS5" s="168"/>
      <c r="DT5" s="168"/>
      <c r="DU5" s="168"/>
      <c r="DV5" s="168"/>
      <c r="DW5" s="168"/>
      <c r="DX5" s="168"/>
      <c r="DY5" s="168"/>
      <c r="DZ5" s="168"/>
      <c r="EA5" s="168"/>
      <c r="EB5" s="168"/>
      <c r="EC5" s="168"/>
      <c r="ED5" s="168"/>
      <c r="EE5" s="168"/>
      <c r="EF5" s="168"/>
      <c r="EG5" s="168"/>
      <c r="EH5" s="168"/>
      <c r="EI5" s="168"/>
      <c r="EJ5" s="168"/>
      <c r="EK5" s="168"/>
      <c r="EL5" s="168"/>
      <c r="EM5" s="168"/>
      <c r="EN5" s="168"/>
      <c r="EO5" s="168"/>
      <c r="EP5" s="168"/>
      <c r="EQ5" s="168"/>
      <c r="ER5" s="168"/>
      <c r="ES5" s="168"/>
      <c r="ET5" s="168"/>
      <c r="EU5" s="168"/>
      <c r="EV5" s="168"/>
      <c r="EW5" s="168"/>
      <c r="EX5" s="168"/>
      <c r="EY5" s="168"/>
      <c r="EZ5" s="168"/>
      <c r="FA5" s="168"/>
      <c r="FB5" s="168"/>
      <c r="FC5" s="168"/>
      <c r="FD5" s="168"/>
      <c r="FE5" s="168"/>
      <c r="FF5" s="168"/>
      <c r="FG5" s="168"/>
      <c r="FH5" s="168"/>
      <c r="FI5" s="168"/>
      <c r="FJ5" s="168"/>
      <c r="FK5" s="168"/>
      <c r="FL5" s="168"/>
      <c r="FM5" s="168"/>
      <c r="FN5" s="168"/>
      <c r="FO5" s="168"/>
      <c r="FP5" s="168"/>
      <c r="FQ5" s="168"/>
      <c r="FR5" s="168"/>
      <c r="FS5" s="168"/>
      <c r="FT5" s="168"/>
      <c r="FU5" s="168"/>
      <c r="FV5" s="168"/>
      <c r="FW5" s="168"/>
      <c r="FX5" s="168"/>
      <c r="FY5" s="168"/>
      <c r="FZ5" s="168"/>
      <c r="GA5" s="168"/>
      <c r="GB5" s="168"/>
      <c r="GC5" s="168"/>
      <c r="GD5" s="168"/>
      <c r="GE5" s="168"/>
      <c r="GF5" s="168"/>
      <c r="GG5" s="168"/>
      <c r="GH5" s="168"/>
      <c r="GI5" s="168"/>
      <c r="GJ5" s="168"/>
      <c r="GK5" s="168"/>
      <c r="GL5" s="168"/>
      <c r="GM5" s="168"/>
      <c r="GN5" s="168"/>
      <c r="GO5" s="168"/>
      <c r="GP5" s="168"/>
      <c r="GQ5" s="168"/>
      <c r="GR5" s="168"/>
      <c r="GS5" s="168"/>
      <c r="GT5" s="168"/>
      <c r="GU5" s="168"/>
      <c r="GV5" s="168"/>
      <c r="GW5" s="168"/>
      <c r="GX5" s="168"/>
      <c r="GY5" s="168"/>
      <c r="GZ5" s="168"/>
      <c r="HA5" s="168"/>
      <c r="HB5" s="168"/>
      <c r="HC5" s="168"/>
      <c r="HD5" s="168"/>
      <c r="HE5" s="168"/>
      <c r="HF5" s="168"/>
      <c r="HG5" s="168"/>
      <c r="HH5" s="168"/>
      <c r="HI5" s="168"/>
      <c r="HJ5" s="168"/>
      <c r="HK5" s="168"/>
      <c r="HL5" s="168"/>
      <c r="HM5" s="168"/>
      <c r="HN5" s="168"/>
      <c r="HO5" s="168"/>
      <c r="HP5" s="168"/>
      <c r="HQ5" s="168"/>
      <c r="HR5" s="168"/>
      <c r="HS5" s="168"/>
      <c r="HT5" s="168"/>
      <c r="HU5" s="168"/>
      <c r="HV5" s="168"/>
      <c r="HW5" s="168"/>
      <c r="HX5" s="168"/>
      <c r="HY5" s="168"/>
      <c r="HZ5" s="168"/>
      <c r="IA5" s="168"/>
      <c r="IB5" s="168"/>
      <c r="IC5" s="168"/>
      <c r="ID5" s="168"/>
      <c r="IE5" s="168"/>
      <c r="IF5" s="168"/>
      <c r="IG5" s="168"/>
      <c r="IH5" s="168"/>
      <c r="II5" s="168"/>
      <c r="IJ5" s="168"/>
      <c r="IK5" s="168"/>
      <c r="IL5" s="168"/>
      <c r="IM5" s="168"/>
      <c r="IN5" s="168"/>
      <c r="IO5" s="168"/>
      <c r="IP5" s="168"/>
      <c r="IQ5" s="168"/>
      <c r="IR5" s="168"/>
      <c r="IS5" s="168"/>
      <c r="IT5" s="168"/>
      <c r="IU5" s="168"/>
      <c r="IV5" s="168"/>
      <c r="IW5" s="168"/>
      <c r="IX5" s="168"/>
      <c r="IY5" s="168"/>
      <c r="IZ5" s="168"/>
      <c r="JA5" s="168"/>
      <c r="JB5" s="168"/>
      <c r="JC5" s="168"/>
      <c r="JD5" s="168"/>
      <c r="JE5" s="168"/>
      <c r="JF5" s="168"/>
      <c r="JG5" s="168"/>
      <c r="JH5" s="168"/>
      <c r="JI5" s="168"/>
      <c r="JJ5" s="168"/>
      <c r="JK5" s="168"/>
      <c r="JL5" s="168"/>
      <c r="JM5" s="168"/>
      <c r="JN5" s="168"/>
      <c r="JO5" s="168"/>
      <c r="JP5" s="168"/>
      <c r="JQ5" s="168"/>
      <c r="JR5" s="168"/>
      <c r="JS5" s="168"/>
      <c r="JT5" s="168"/>
      <c r="JU5" s="168"/>
      <c r="JV5" s="168"/>
      <c r="JW5" s="168"/>
      <c r="JX5" s="168"/>
      <c r="JY5" s="168"/>
      <c r="JZ5" s="168"/>
      <c r="KA5" s="168"/>
      <c r="KB5" s="168"/>
      <c r="KC5" s="168"/>
      <c r="KD5" s="168"/>
      <c r="KE5" s="168"/>
      <c r="KF5" s="168"/>
      <c r="KG5" s="168"/>
      <c r="KH5" s="168"/>
      <c r="KI5" s="168"/>
      <c r="KJ5" s="168"/>
      <c r="KK5" s="168"/>
      <c r="KL5" s="168"/>
    </row>
    <row r="6" spans="1:298" s="169" customFormat="1" ht="57.75" customHeight="1" x14ac:dyDescent="0.3">
      <c r="A6" s="318" t="s">
        <v>2</v>
      </c>
      <c r="B6" s="319"/>
      <c r="C6" s="320"/>
      <c r="D6" s="332" t="s">
        <v>627</v>
      </c>
      <c r="E6" s="333"/>
      <c r="F6" s="333"/>
      <c r="G6" s="333"/>
      <c r="H6" s="333"/>
      <c r="I6" s="333"/>
      <c r="J6" s="333"/>
      <c r="K6" s="333"/>
      <c r="L6" s="333"/>
      <c r="M6" s="333"/>
      <c r="N6" s="334"/>
      <c r="O6" s="1"/>
      <c r="P6" s="1"/>
      <c r="Q6" s="1"/>
      <c r="R6" s="1"/>
      <c r="S6" s="1"/>
      <c r="T6" s="1"/>
      <c r="U6" s="1"/>
      <c r="V6" s="1"/>
      <c r="W6" s="1"/>
      <c r="X6" s="1"/>
      <c r="Y6" s="1"/>
      <c r="Z6" s="1"/>
      <c r="AA6" s="1"/>
      <c r="AB6" s="1"/>
      <c r="AC6" s="1"/>
      <c r="AD6" s="1"/>
      <c r="AE6" s="1"/>
      <c r="AF6" s="1"/>
      <c r="AG6" s="1"/>
      <c r="AH6" s="1"/>
      <c r="AI6" s="1"/>
      <c r="AJ6" s="1"/>
      <c r="AK6" s="1"/>
      <c r="AL6" s="1"/>
      <c r="AM6" s="1"/>
      <c r="AN6" s="1"/>
      <c r="AO6" s="168"/>
      <c r="AP6" s="168"/>
      <c r="AQ6" s="168"/>
      <c r="AR6" s="168"/>
      <c r="AS6" s="168"/>
      <c r="AT6" s="168"/>
      <c r="AU6" s="168"/>
      <c r="AV6" s="168"/>
      <c r="AW6" s="168"/>
      <c r="AX6" s="168"/>
      <c r="AY6" s="168"/>
      <c r="AZ6" s="168"/>
      <c r="BA6" s="168"/>
      <c r="BB6" s="168"/>
      <c r="BC6" s="168"/>
      <c r="BD6" s="168"/>
      <c r="BE6" s="168"/>
      <c r="BF6" s="168"/>
      <c r="BG6" s="168"/>
      <c r="BH6" s="168"/>
      <c r="BI6" s="168"/>
      <c r="BJ6" s="168"/>
      <c r="BK6" s="168"/>
      <c r="BL6" s="168"/>
      <c r="BM6" s="168"/>
      <c r="BN6" s="168"/>
      <c r="BO6" s="168"/>
      <c r="BP6" s="168"/>
      <c r="BQ6" s="168"/>
      <c r="BR6" s="168"/>
      <c r="BS6" s="168"/>
      <c r="BT6" s="168"/>
      <c r="BU6" s="168"/>
      <c r="BV6" s="168"/>
      <c r="BW6" s="168"/>
      <c r="BX6" s="168"/>
      <c r="BY6" s="168"/>
      <c r="BZ6" s="168"/>
      <c r="CA6" s="168"/>
      <c r="CB6" s="168"/>
      <c r="CC6" s="168"/>
      <c r="CD6" s="168"/>
      <c r="CE6" s="168"/>
      <c r="CF6" s="168"/>
      <c r="CG6" s="168"/>
      <c r="CH6" s="168"/>
      <c r="CI6" s="168"/>
      <c r="CJ6" s="168"/>
      <c r="CK6" s="168"/>
      <c r="CL6" s="168"/>
      <c r="CM6" s="168"/>
      <c r="CN6" s="168"/>
      <c r="CO6" s="168"/>
      <c r="CP6" s="168"/>
      <c r="CQ6" s="168"/>
      <c r="CR6" s="168"/>
      <c r="CS6" s="168"/>
      <c r="CT6" s="168"/>
      <c r="CU6" s="168"/>
      <c r="CV6" s="168"/>
      <c r="CW6" s="168"/>
      <c r="CX6" s="168"/>
      <c r="CY6" s="168"/>
      <c r="CZ6" s="168"/>
      <c r="DA6" s="168"/>
      <c r="DB6" s="168"/>
      <c r="DC6" s="168"/>
      <c r="DD6" s="168"/>
      <c r="DE6" s="168"/>
      <c r="DF6" s="168"/>
      <c r="DG6" s="168"/>
      <c r="DH6" s="168"/>
      <c r="DI6" s="168"/>
      <c r="DJ6" s="168"/>
      <c r="DK6" s="168"/>
      <c r="DL6" s="168"/>
      <c r="DM6" s="168"/>
      <c r="DN6" s="168"/>
      <c r="DO6" s="168"/>
      <c r="DP6" s="168"/>
      <c r="DQ6" s="168"/>
      <c r="DR6" s="168"/>
      <c r="DS6" s="168"/>
      <c r="DT6" s="168"/>
      <c r="DU6" s="168"/>
      <c r="DV6" s="168"/>
      <c r="DW6" s="168"/>
      <c r="DX6" s="168"/>
      <c r="DY6" s="168"/>
      <c r="DZ6" s="168"/>
      <c r="EA6" s="168"/>
      <c r="EB6" s="168"/>
      <c r="EC6" s="168"/>
      <c r="ED6" s="168"/>
      <c r="EE6" s="168"/>
      <c r="EF6" s="168"/>
      <c r="EG6" s="168"/>
      <c r="EH6" s="168"/>
      <c r="EI6" s="168"/>
      <c r="EJ6" s="168"/>
      <c r="EK6" s="168"/>
      <c r="EL6" s="168"/>
      <c r="EM6" s="168"/>
      <c r="EN6" s="168"/>
      <c r="EO6" s="168"/>
      <c r="EP6" s="168"/>
      <c r="EQ6" s="168"/>
      <c r="ER6" s="168"/>
      <c r="ES6" s="168"/>
      <c r="ET6" s="168"/>
      <c r="EU6" s="168"/>
      <c r="EV6" s="168"/>
      <c r="EW6" s="168"/>
      <c r="EX6" s="168"/>
      <c r="EY6" s="168"/>
      <c r="EZ6" s="168"/>
      <c r="FA6" s="168"/>
      <c r="FB6" s="168"/>
      <c r="FC6" s="168"/>
      <c r="FD6" s="168"/>
      <c r="FE6" s="168"/>
      <c r="FF6" s="168"/>
      <c r="FG6" s="168"/>
      <c r="FH6" s="168"/>
      <c r="FI6" s="168"/>
      <c r="FJ6" s="168"/>
      <c r="FK6" s="168"/>
      <c r="FL6" s="168"/>
      <c r="FM6" s="168"/>
      <c r="FN6" s="168"/>
      <c r="FO6" s="168"/>
      <c r="FP6" s="168"/>
      <c r="FQ6" s="168"/>
      <c r="FR6" s="168"/>
      <c r="FS6" s="168"/>
      <c r="FT6" s="168"/>
      <c r="FU6" s="168"/>
      <c r="FV6" s="168"/>
      <c r="FW6" s="168"/>
      <c r="FX6" s="168"/>
      <c r="FY6" s="168"/>
      <c r="FZ6" s="168"/>
      <c r="GA6" s="168"/>
      <c r="GB6" s="168"/>
      <c r="GC6" s="168"/>
      <c r="GD6" s="168"/>
      <c r="GE6" s="168"/>
      <c r="GF6" s="168"/>
      <c r="GG6" s="168"/>
      <c r="GH6" s="168"/>
      <c r="GI6" s="168"/>
      <c r="GJ6" s="168"/>
      <c r="GK6" s="168"/>
      <c r="GL6" s="168"/>
      <c r="GM6" s="168"/>
      <c r="GN6" s="168"/>
      <c r="GO6" s="168"/>
      <c r="GP6" s="168"/>
      <c r="GQ6" s="168"/>
      <c r="GR6" s="168"/>
      <c r="GS6" s="168"/>
      <c r="GT6" s="168"/>
      <c r="GU6" s="168"/>
      <c r="GV6" s="168"/>
      <c r="GW6" s="168"/>
      <c r="GX6" s="168"/>
      <c r="GY6" s="168"/>
      <c r="GZ6" s="168"/>
      <c r="HA6" s="168"/>
      <c r="HB6" s="168"/>
      <c r="HC6" s="168"/>
      <c r="HD6" s="168"/>
      <c r="HE6" s="168"/>
      <c r="HF6" s="168"/>
      <c r="HG6" s="168"/>
      <c r="HH6" s="168"/>
      <c r="HI6" s="168"/>
      <c r="HJ6" s="168"/>
      <c r="HK6" s="168"/>
      <c r="HL6" s="168"/>
      <c r="HM6" s="168"/>
      <c r="HN6" s="168"/>
      <c r="HO6" s="168"/>
      <c r="HP6" s="168"/>
      <c r="HQ6" s="168"/>
      <c r="HR6" s="168"/>
      <c r="HS6" s="168"/>
      <c r="HT6" s="168"/>
      <c r="HU6" s="168"/>
      <c r="HV6" s="168"/>
      <c r="HW6" s="168"/>
      <c r="HX6" s="168"/>
      <c r="HY6" s="168"/>
      <c r="HZ6" s="168"/>
      <c r="IA6" s="168"/>
      <c r="IB6" s="168"/>
      <c r="IC6" s="168"/>
      <c r="ID6" s="168"/>
      <c r="IE6" s="168"/>
      <c r="IF6" s="168"/>
      <c r="IG6" s="168"/>
      <c r="IH6" s="168"/>
      <c r="II6" s="168"/>
      <c r="IJ6" s="168"/>
      <c r="IK6" s="168"/>
      <c r="IL6" s="168"/>
      <c r="IM6" s="168"/>
      <c r="IN6" s="168"/>
      <c r="IO6" s="168"/>
      <c r="IP6" s="168"/>
      <c r="IQ6" s="168"/>
      <c r="IR6" s="168"/>
      <c r="IS6" s="168"/>
      <c r="IT6" s="168"/>
      <c r="IU6" s="168"/>
      <c r="IV6" s="168"/>
      <c r="IW6" s="168"/>
      <c r="IX6" s="168"/>
      <c r="IY6" s="168"/>
      <c r="IZ6" s="168"/>
      <c r="JA6" s="168"/>
      <c r="JB6" s="168"/>
      <c r="JC6" s="168"/>
      <c r="JD6" s="168"/>
      <c r="JE6" s="168"/>
      <c r="JF6" s="168"/>
      <c r="JG6" s="168"/>
      <c r="JH6" s="168"/>
      <c r="JI6" s="168"/>
      <c r="JJ6" s="168"/>
      <c r="JK6" s="168"/>
      <c r="JL6" s="168"/>
      <c r="JM6" s="168"/>
      <c r="JN6" s="168"/>
      <c r="JO6" s="168"/>
      <c r="JP6" s="168"/>
      <c r="JQ6" s="168"/>
      <c r="JR6" s="168"/>
      <c r="JS6" s="168"/>
      <c r="JT6" s="168"/>
      <c r="JU6" s="168"/>
      <c r="JV6" s="168"/>
      <c r="JW6" s="168"/>
      <c r="JX6" s="168"/>
      <c r="JY6" s="168"/>
      <c r="JZ6" s="168"/>
      <c r="KA6" s="168"/>
      <c r="KB6" s="168"/>
      <c r="KC6" s="168"/>
      <c r="KD6" s="168"/>
      <c r="KE6" s="168"/>
      <c r="KF6" s="168"/>
      <c r="KG6" s="168"/>
      <c r="KH6" s="168"/>
      <c r="KI6" s="168"/>
      <c r="KJ6" s="168"/>
      <c r="KK6" s="168"/>
      <c r="KL6" s="168"/>
    </row>
    <row r="7" spans="1:298" s="169" customFormat="1" ht="16.5" x14ac:dyDescent="0.3">
      <c r="A7" s="312" t="s">
        <v>3</v>
      </c>
      <c r="B7" s="313"/>
      <c r="C7" s="313"/>
      <c r="D7" s="313"/>
      <c r="E7" s="313"/>
      <c r="F7" s="313"/>
      <c r="G7" s="313"/>
      <c r="H7" s="314"/>
      <c r="I7" s="312" t="s">
        <v>4</v>
      </c>
      <c r="J7" s="313"/>
      <c r="K7" s="313"/>
      <c r="L7" s="313"/>
      <c r="M7" s="313"/>
      <c r="N7" s="314"/>
      <c r="O7" s="312" t="s">
        <v>5</v>
      </c>
      <c r="P7" s="313"/>
      <c r="Q7" s="313"/>
      <c r="R7" s="313"/>
      <c r="S7" s="313"/>
      <c r="T7" s="313"/>
      <c r="U7" s="313"/>
      <c r="V7" s="313"/>
      <c r="W7" s="314"/>
      <c r="X7" s="312" t="s">
        <v>6</v>
      </c>
      <c r="Y7" s="313"/>
      <c r="Z7" s="313"/>
      <c r="AA7" s="313"/>
      <c r="AB7" s="313"/>
      <c r="AC7" s="313"/>
      <c r="AD7" s="313"/>
      <c r="AE7" s="313"/>
      <c r="AF7" s="313"/>
      <c r="AG7" s="313"/>
      <c r="AH7" s="314"/>
      <c r="AI7" s="312" t="s">
        <v>7</v>
      </c>
      <c r="AJ7" s="313"/>
      <c r="AK7" s="313"/>
      <c r="AL7" s="313"/>
      <c r="AM7" s="313"/>
      <c r="AN7" s="335"/>
      <c r="AO7" s="168"/>
      <c r="AP7" s="168"/>
      <c r="AQ7" s="168"/>
      <c r="AR7" s="168"/>
      <c r="AS7" s="168"/>
      <c r="AT7" s="168"/>
      <c r="AU7" s="168"/>
      <c r="AV7" s="168"/>
      <c r="AW7" s="168"/>
      <c r="AX7" s="168"/>
      <c r="AY7" s="168"/>
      <c r="AZ7" s="168"/>
      <c r="BA7" s="168"/>
      <c r="BB7" s="168"/>
      <c r="BC7" s="168"/>
      <c r="BD7" s="168"/>
      <c r="BE7" s="168"/>
      <c r="BF7" s="168"/>
      <c r="BG7" s="168"/>
      <c r="BH7" s="168"/>
      <c r="BI7" s="168"/>
      <c r="BJ7" s="168"/>
      <c r="BK7" s="168"/>
      <c r="BL7" s="168"/>
      <c r="BM7" s="168"/>
      <c r="BN7" s="168"/>
      <c r="BO7" s="168"/>
      <c r="BP7" s="168"/>
      <c r="BQ7" s="168"/>
      <c r="BR7" s="168"/>
      <c r="BS7" s="168"/>
      <c r="BT7" s="168"/>
      <c r="BU7" s="168"/>
      <c r="BV7" s="168"/>
      <c r="BW7" s="168"/>
      <c r="BX7" s="168"/>
      <c r="BY7" s="168"/>
      <c r="BZ7" s="168"/>
      <c r="CA7" s="168"/>
      <c r="CB7" s="168"/>
      <c r="CC7" s="168"/>
      <c r="CD7" s="168"/>
      <c r="CE7" s="168"/>
      <c r="CF7" s="168"/>
      <c r="CG7" s="168"/>
      <c r="CH7" s="168"/>
      <c r="CI7" s="168"/>
      <c r="CJ7" s="168"/>
      <c r="CK7" s="168"/>
      <c r="CL7" s="168"/>
      <c r="CM7" s="168"/>
      <c r="CN7" s="168"/>
      <c r="CO7" s="168"/>
      <c r="CP7" s="168"/>
      <c r="CQ7" s="168"/>
      <c r="CR7" s="168"/>
      <c r="CS7" s="168"/>
      <c r="CT7" s="168"/>
      <c r="CU7" s="168"/>
      <c r="CV7" s="168"/>
      <c r="CW7" s="168"/>
      <c r="CX7" s="168"/>
      <c r="CY7" s="168"/>
      <c r="CZ7" s="168"/>
      <c r="DA7" s="168"/>
      <c r="DB7" s="168"/>
      <c r="DC7" s="168"/>
      <c r="DD7" s="168"/>
      <c r="DE7" s="168"/>
      <c r="DF7" s="168"/>
      <c r="DG7" s="168"/>
      <c r="DH7" s="168"/>
      <c r="DI7" s="168"/>
      <c r="DJ7" s="168"/>
      <c r="DK7" s="168"/>
      <c r="DL7" s="168"/>
      <c r="DM7" s="168"/>
      <c r="DN7" s="168"/>
      <c r="DO7" s="168"/>
      <c r="DP7" s="168"/>
      <c r="DQ7" s="168"/>
      <c r="DR7" s="168"/>
      <c r="DS7" s="168"/>
      <c r="DT7" s="168"/>
      <c r="DU7" s="168"/>
      <c r="DV7" s="168"/>
      <c r="DW7" s="168"/>
      <c r="DX7" s="168"/>
      <c r="DY7" s="168"/>
      <c r="DZ7" s="168"/>
      <c r="EA7" s="168"/>
      <c r="EB7" s="168"/>
      <c r="EC7" s="168"/>
      <c r="ED7" s="168"/>
      <c r="EE7" s="168"/>
      <c r="EF7" s="168"/>
      <c r="EG7" s="168"/>
      <c r="EH7" s="168"/>
      <c r="EI7" s="168"/>
      <c r="EJ7" s="168"/>
      <c r="EK7" s="168"/>
      <c r="EL7" s="168"/>
      <c r="EM7" s="168"/>
      <c r="EN7" s="168"/>
      <c r="EO7" s="168"/>
      <c r="EP7" s="168"/>
      <c r="EQ7" s="168"/>
      <c r="ER7" s="168"/>
      <c r="ES7" s="168"/>
      <c r="ET7" s="168"/>
      <c r="EU7" s="168"/>
      <c r="EV7" s="168"/>
      <c r="EW7" s="168"/>
      <c r="EX7" s="168"/>
      <c r="EY7" s="168"/>
      <c r="EZ7" s="168"/>
      <c r="FA7" s="168"/>
      <c r="FB7" s="168"/>
      <c r="FC7" s="168"/>
      <c r="FD7" s="168"/>
      <c r="FE7" s="168"/>
      <c r="FF7" s="168"/>
      <c r="FG7" s="168"/>
      <c r="FH7" s="168"/>
      <c r="FI7" s="168"/>
      <c r="FJ7" s="168"/>
      <c r="FK7" s="168"/>
      <c r="FL7" s="168"/>
      <c r="FM7" s="168"/>
      <c r="FN7" s="168"/>
      <c r="FO7" s="168"/>
      <c r="FP7" s="168"/>
      <c r="FQ7" s="168"/>
      <c r="FR7" s="168"/>
      <c r="FS7" s="168"/>
      <c r="FT7" s="168"/>
      <c r="FU7" s="168"/>
      <c r="FV7" s="168"/>
      <c r="FW7" s="168"/>
      <c r="FX7" s="168"/>
      <c r="FY7" s="168"/>
      <c r="FZ7" s="168"/>
      <c r="GA7" s="168"/>
      <c r="GB7" s="168"/>
      <c r="GC7" s="168"/>
      <c r="GD7" s="168"/>
      <c r="GE7" s="168"/>
      <c r="GF7" s="168"/>
      <c r="GG7" s="168"/>
      <c r="GH7" s="168"/>
      <c r="GI7" s="168"/>
      <c r="GJ7" s="168"/>
      <c r="GK7" s="168"/>
      <c r="GL7" s="168"/>
      <c r="GM7" s="168"/>
      <c r="GN7" s="168"/>
      <c r="GO7" s="168"/>
      <c r="GP7" s="168"/>
      <c r="GQ7" s="168"/>
      <c r="GR7" s="168"/>
      <c r="GS7" s="168"/>
      <c r="GT7" s="168"/>
      <c r="GU7" s="168"/>
      <c r="GV7" s="168"/>
      <c r="GW7" s="168"/>
      <c r="GX7" s="168"/>
      <c r="GY7" s="168"/>
      <c r="GZ7" s="168"/>
      <c r="HA7" s="168"/>
      <c r="HB7" s="168"/>
      <c r="HC7" s="168"/>
      <c r="HD7" s="168"/>
      <c r="HE7" s="168"/>
      <c r="HF7" s="168"/>
      <c r="HG7" s="168"/>
      <c r="HH7" s="168"/>
      <c r="HI7" s="168"/>
      <c r="HJ7" s="168"/>
      <c r="HK7" s="168"/>
      <c r="HL7" s="168"/>
      <c r="HM7" s="168"/>
      <c r="HN7" s="168"/>
      <c r="HO7" s="168"/>
      <c r="HP7" s="168"/>
      <c r="HQ7" s="168"/>
      <c r="HR7" s="168"/>
      <c r="HS7" s="168"/>
      <c r="HT7" s="168"/>
      <c r="HU7" s="168"/>
      <c r="HV7" s="168"/>
      <c r="HW7" s="168"/>
      <c r="HX7" s="168"/>
      <c r="HY7" s="168"/>
      <c r="HZ7" s="168"/>
      <c r="IA7" s="168"/>
      <c r="IB7" s="168"/>
      <c r="IC7" s="168"/>
      <c r="ID7" s="168"/>
      <c r="IE7" s="168"/>
      <c r="IF7" s="168"/>
      <c r="IG7" s="168"/>
      <c r="IH7" s="168"/>
      <c r="II7" s="168"/>
      <c r="IJ7" s="168"/>
      <c r="IK7" s="168"/>
      <c r="IL7" s="168"/>
      <c r="IM7" s="168"/>
      <c r="IN7" s="168"/>
      <c r="IO7" s="168"/>
      <c r="IP7" s="168"/>
      <c r="IQ7" s="168"/>
      <c r="IR7" s="168"/>
      <c r="IS7" s="168"/>
      <c r="IT7" s="168"/>
      <c r="IU7" s="168"/>
      <c r="IV7" s="168"/>
      <c r="IW7" s="168"/>
      <c r="IX7" s="168"/>
      <c r="IY7" s="168"/>
      <c r="IZ7" s="168"/>
      <c r="JA7" s="168"/>
      <c r="JB7" s="168"/>
      <c r="JC7" s="168"/>
      <c r="JD7" s="168"/>
      <c r="JE7" s="168"/>
      <c r="JF7" s="168"/>
      <c r="JG7" s="168"/>
      <c r="JH7" s="168"/>
      <c r="JI7" s="168"/>
      <c r="JJ7" s="168"/>
      <c r="JK7" s="168"/>
      <c r="JL7" s="168"/>
      <c r="JM7" s="168"/>
      <c r="JN7" s="168"/>
      <c r="JO7" s="168"/>
      <c r="JP7" s="168"/>
      <c r="JQ7" s="168"/>
      <c r="JR7" s="168"/>
      <c r="JS7" s="168"/>
      <c r="JT7" s="168"/>
      <c r="JU7" s="168"/>
      <c r="JV7" s="168"/>
      <c r="JW7" s="168"/>
      <c r="JX7" s="168"/>
      <c r="JY7" s="168"/>
      <c r="JZ7" s="168"/>
      <c r="KA7" s="168"/>
      <c r="KB7" s="168"/>
      <c r="KC7" s="168"/>
      <c r="KD7" s="168"/>
      <c r="KE7" s="168"/>
      <c r="KF7" s="168"/>
      <c r="KG7" s="168"/>
      <c r="KH7" s="168"/>
      <c r="KI7" s="168"/>
      <c r="KJ7" s="168"/>
      <c r="KK7" s="168"/>
      <c r="KL7" s="168"/>
    </row>
    <row r="8" spans="1:298" s="169" customFormat="1" ht="16.5" customHeight="1" x14ac:dyDescent="0.3">
      <c r="A8" s="339" t="s">
        <v>37</v>
      </c>
      <c r="B8" s="339" t="s">
        <v>452</v>
      </c>
      <c r="C8" s="341" t="s">
        <v>8</v>
      </c>
      <c r="D8" s="343" t="s">
        <v>9</v>
      </c>
      <c r="E8" s="343" t="s">
        <v>10</v>
      </c>
      <c r="F8" s="344" t="s">
        <v>11</v>
      </c>
      <c r="G8" s="336" t="s">
        <v>12</v>
      </c>
      <c r="H8" s="343" t="s">
        <v>13</v>
      </c>
      <c r="I8" s="337" t="s">
        <v>14</v>
      </c>
      <c r="J8" s="338" t="s">
        <v>15</v>
      </c>
      <c r="K8" s="336" t="s">
        <v>16</v>
      </c>
      <c r="L8" s="336" t="s">
        <v>17</v>
      </c>
      <c r="M8" s="338" t="s">
        <v>15</v>
      </c>
      <c r="N8" s="343" t="s">
        <v>18</v>
      </c>
      <c r="O8" s="346" t="s">
        <v>19</v>
      </c>
      <c r="P8" s="345" t="s">
        <v>20</v>
      </c>
      <c r="Q8" s="336" t="s">
        <v>21</v>
      </c>
      <c r="R8" s="345" t="s">
        <v>22</v>
      </c>
      <c r="S8" s="345"/>
      <c r="T8" s="345"/>
      <c r="U8" s="345"/>
      <c r="V8" s="345"/>
      <c r="W8" s="345"/>
      <c r="X8" s="351" t="s">
        <v>310</v>
      </c>
      <c r="Y8" s="346" t="s">
        <v>271</v>
      </c>
      <c r="Z8" s="346" t="s">
        <v>15</v>
      </c>
      <c r="AA8" s="239"/>
      <c r="AB8" s="239"/>
      <c r="AC8" s="346" t="s">
        <v>23</v>
      </c>
      <c r="AD8" s="346" t="s">
        <v>15</v>
      </c>
      <c r="AE8" s="239"/>
      <c r="AF8" s="239"/>
      <c r="AG8" s="351" t="s">
        <v>24</v>
      </c>
      <c r="AH8" s="346" t="s">
        <v>25</v>
      </c>
      <c r="AI8" s="345" t="s">
        <v>7</v>
      </c>
      <c r="AJ8" s="345" t="s">
        <v>26</v>
      </c>
      <c r="AK8" s="345" t="s">
        <v>27</v>
      </c>
      <c r="AL8" s="345" t="s">
        <v>28</v>
      </c>
      <c r="AM8" s="349" t="s">
        <v>29</v>
      </c>
      <c r="AN8" s="349" t="s">
        <v>30</v>
      </c>
      <c r="AO8" s="168"/>
      <c r="AP8" s="168"/>
      <c r="AQ8" s="168"/>
      <c r="AR8" s="168"/>
      <c r="AS8" s="168"/>
      <c r="AT8" s="168"/>
      <c r="AU8" s="168"/>
      <c r="AV8" s="168"/>
      <c r="AW8" s="168"/>
      <c r="AX8" s="168"/>
      <c r="AY8" s="168"/>
      <c r="AZ8" s="168"/>
      <c r="BA8" s="168"/>
      <c r="BB8" s="168"/>
      <c r="BC8" s="168"/>
      <c r="BD8" s="168"/>
      <c r="BE8" s="168"/>
      <c r="BF8" s="168"/>
      <c r="BG8" s="168"/>
      <c r="BH8" s="168"/>
      <c r="BI8" s="168"/>
      <c r="BJ8" s="168"/>
      <c r="BK8" s="168"/>
      <c r="BL8" s="168"/>
      <c r="BM8" s="168"/>
      <c r="BN8" s="168"/>
      <c r="BO8" s="168"/>
      <c r="BP8" s="168"/>
      <c r="BQ8" s="168"/>
      <c r="BR8" s="168"/>
      <c r="BS8" s="168"/>
      <c r="BT8" s="168"/>
      <c r="BU8" s="168"/>
      <c r="BV8" s="168"/>
      <c r="BW8" s="168"/>
      <c r="BX8" s="168"/>
      <c r="BY8" s="168"/>
      <c r="BZ8" s="168"/>
      <c r="CA8" s="168"/>
      <c r="CB8" s="168"/>
      <c r="CC8" s="168"/>
      <c r="CD8" s="168"/>
      <c r="CE8" s="168"/>
      <c r="CF8" s="168"/>
      <c r="CG8" s="168"/>
      <c r="CH8" s="168"/>
      <c r="CI8" s="168"/>
      <c r="CJ8" s="168"/>
      <c r="CK8" s="168"/>
      <c r="CL8" s="168"/>
      <c r="CM8" s="168"/>
      <c r="CN8" s="168"/>
      <c r="CO8" s="168"/>
      <c r="CP8" s="168"/>
      <c r="CQ8" s="168"/>
      <c r="CR8" s="168"/>
      <c r="CS8" s="168"/>
      <c r="CT8" s="168"/>
      <c r="CU8" s="168"/>
      <c r="CV8" s="168"/>
      <c r="CW8" s="168"/>
      <c r="CX8" s="168"/>
      <c r="CY8" s="168"/>
      <c r="CZ8" s="168"/>
      <c r="DA8" s="168"/>
      <c r="DB8" s="168"/>
      <c r="DC8" s="168"/>
      <c r="DD8" s="168"/>
      <c r="DE8" s="168"/>
      <c r="DF8" s="168"/>
      <c r="DG8" s="168"/>
      <c r="DH8" s="168"/>
      <c r="DI8" s="168"/>
      <c r="DJ8" s="168"/>
      <c r="DK8" s="168"/>
      <c r="DL8" s="168"/>
      <c r="DM8" s="168"/>
      <c r="DN8" s="168"/>
      <c r="DO8" s="168"/>
      <c r="DP8" s="168"/>
      <c r="DQ8" s="168"/>
      <c r="DR8" s="168"/>
      <c r="DS8" s="168"/>
      <c r="DT8" s="168"/>
      <c r="DU8" s="168"/>
      <c r="DV8" s="168"/>
      <c r="DW8" s="168"/>
      <c r="DX8" s="168"/>
      <c r="DY8" s="168"/>
      <c r="DZ8" s="168"/>
      <c r="EA8" s="168"/>
      <c r="EB8" s="168"/>
      <c r="EC8" s="168"/>
      <c r="ED8" s="168"/>
      <c r="EE8" s="168"/>
      <c r="EF8" s="168"/>
      <c r="EG8" s="168"/>
      <c r="EH8" s="168"/>
      <c r="EI8" s="168"/>
      <c r="EJ8" s="168"/>
      <c r="EK8" s="168"/>
      <c r="EL8" s="168"/>
      <c r="EM8" s="168"/>
      <c r="EN8" s="168"/>
      <c r="EO8" s="168"/>
      <c r="EP8" s="168"/>
      <c r="EQ8" s="168"/>
      <c r="ER8" s="168"/>
      <c r="ES8" s="168"/>
      <c r="ET8" s="168"/>
      <c r="EU8" s="168"/>
      <c r="EV8" s="168"/>
      <c r="EW8" s="168"/>
      <c r="EX8" s="168"/>
      <c r="EY8" s="168"/>
      <c r="EZ8" s="168"/>
      <c r="FA8" s="168"/>
      <c r="FB8" s="168"/>
      <c r="FC8" s="168"/>
      <c r="FD8" s="168"/>
      <c r="FE8" s="168"/>
      <c r="FF8" s="168"/>
      <c r="FG8" s="168"/>
      <c r="FH8" s="168"/>
      <c r="FI8" s="168"/>
      <c r="FJ8" s="168"/>
      <c r="FK8" s="168"/>
      <c r="FL8" s="168"/>
      <c r="FM8" s="168"/>
      <c r="FN8" s="168"/>
      <c r="FO8" s="168"/>
      <c r="FP8" s="168"/>
      <c r="FQ8" s="168"/>
      <c r="FR8" s="168"/>
      <c r="FS8" s="168"/>
      <c r="FT8" s="168"/>
      <c r="FU8" s="168"/>
      <c r="FV8" s="168"/>
      <c r="FW8" s="168"/>
      <c r="FX8" s="168"/>
      <c r="FY8" s="168"/>
      <c r="FZ8" s="168"/>
      <c r="GA8" s="168"/>
      <c r="GB8" s="168"/>
      <c r="GC8" s="168"/>
      <c r="GD8" s="168"/>
      <c r="GE8" s="168"/>
      <c r="GF8" s="168"/>
      <c r="GG8" s="168"/>
      <c r="GH8" s="168"/>
      <c r="GI8" s="168"/>
      <c r="GJ8" s="168"/>
      <c r="GK8" s="168"/>
      <c r="GL8" s="168"/>
      <c r="GM8" s="168"/>
      <c r="GN8" s="168"/>
      <c r="GO8" s="168"/>
      <c r="GP8" s="168"/>
      <c r="GQ8" s="168"/>
      <c r="GR8" s="168"/>
      <c r="GS8" s="168"/>
      <c r="GT8" s="168"/>
      <c r="GU8" s="168"/>
      <c r="GV8" s="168"/>
      <c r="GW8" s="168"/>
      <c r="GX8" s="168"/>
      <c r="GY8" s="168"/>
      <c r="GZ8" s="168"/>
      <c r="HA8" s="168"/>
      <c r="HB8" s="168"/>
      <c r="HC8" s="168"/>
      <c r="HD8" s="168"/>
      <c r="HE8" s="168"/>
      <c r="HF8" s="168"/>
      <c r="HG8" s="168"/>
      <c r="HH8" s="168"/>
      <c r="HI8" s="168"/>
      <c r="HJ8" s="168"/>
      <c r="HK8" s="168"/>
      <c r="HL8" s="168"/>
      <c r="HM8" s="168"/>
      <c r="HN8" s="168"/>
      <c r="HO8" s="168"/>
      <c r="HP8" s="168"/>
      <c r="HQ8" s="168"/>
      <c r="HR8" s="168"/>
      <c r="HS8" s="168"/>
      <c r="HT8" s="168"/>
      <c r="HU8" s="168"/>
      <c r="HV8" s="168"/>
      <c r="HW8" s="168"/>
      <c r="HX8" s="168"/>
      <c r="HY8" s="168"/>
      <c r="HZ8" s="168"/>
      <c r="IA8" s="168"/>
      <c r="IB8" s="168"/>
      <c r="IC8" s="168"/>
      <c r="ID8" s="168"/>
      <c r="IE8" s="168"/>
      <c r="IF8" s="168"/>
      <c r="IG8" s="168"/>
      <c r="IH8" s="168"/>
      <c r="II8" s="168"/>
      <c r="IJ8" s="168"/>
      <c r="IK8" s="168"/>
      <c r="IL8" s="168"/>
      <c r="IM8" s="168"/>
      <c r="IN8" s="168"/>
      <c r="IO8" s="168"/>
      <c r="IP8" s="168"/>
      <c r="IQ8" s="168"/>
      <c r="IR8" s="168"/>
      <c r="IS8" s="168"/>
      <c r="IT8" s="168"/>
      <c r="IU8" s="168"/>
      <c r="IV8" s="168"/>
      <c r="IW8" s="168"/>
      <c r="IX8" s="168"/>
      <c r="IY8" s="168"/>
      <c r="IZ8" s="168"/>
      <c r="JA8" s="168"/>
      <c r="JB8" s="168"/>
      <c r="JC8" s="168"/>
      <c r="JD8" s="168"/>
      <c r="JE8" s="168"/>
      <c r="JF8" s="168"/>
      <c r="JG8" s="168"/>
      <c r="JH8" s="168"/>
      <c r="JI8" s="168"/>
      <c r="JJ8" s="168"/>
      <c r="JK8" s="168"/>
      <c r="JL8" s="168"/>
      <c r="JM8" s="168"/>
      <c r="JN8" s="168"/>
      <c r="JO8" s="168"/>
      <c r="JP8" s="168"/>
      <c r="JQ8" s="168"/>
      <c r="JR8" s="168"/>
      <c r="JS8" s="168"/>
      <c r="JT8" s="168"/>
      <c r="JU8" s="168"/>
      <c r="JV8" s="168"/>
      <c r="JW8" s="168"/>
      <c r="JX8" s="168"/>
      <c r="JY8" s="168"/>
      <c r="JZ8" s="168"/>
      <c r="KA8" s="168"/>
      <c r="KB8" s="168"/>
      <c r="KC8" s="168"/>
      <c r="KD8" s="168"/>
      <c r="KE8" s="168"/>
      <c r="KF8" s="168"/>
      <c r="KG8" s="168"/>
      <c r="KH8" s="168"/>
      <c r="KI8" s="168"/>
      <c r="KJ8" s="168"/>
      <c r="KK8" s="168"/>
      <c r="KL8" s="168"/>
    </row>
    <row r="9" spans="1:298" s="171" customFormat="1" ht="94.5" customHeight="1" x14ac:dyDescent="0.25">
      <c r="A9" s="340"/>
      <c r="B9" s="348"/>
      <c r="C9" s="342"/>
      <c r="D9" s="336"/>
      <c r="E9" s="336"/>
      <c r="F9" s="342"/>
      <c r="G9" s="337"/>
      <c r="H9" s="336"/>
      <c r="I9" s="337"/>
      <c r="J9" s="338"/>
      <c r="K9" s="337"/>
      <c r="L9" s="337"/>
      <c r="M9" s="338"/>
      <c r="N9" s="336"/>
      <c r="O9" s="347"/>
      <c r="P9" s="336"/>
      <c r="Q9" s="337"/>
      <c r="R9" s="157" t="s">
        <v>31</v>
      </c>
      <c r="S9" s="157" t="s">
        <v>32</v>
      </c>
      <c r="T9" s="157" t="s">
        <v>33</v>
      </c>
      <c r="U9" s="157" t="s">
        <v>34</v>
      </c>
      <c r="V9" s="157" t="s">
        <v>35</v>
      </c>
      <c r="W9" s="157" t="s">
        <v>36</v>
      </c>
      <c r="X9" s="346"/>
      <c r="Y9" s="352"/>
      <c r="Z9" s="352"/>
      <c r="AA9" s="241" t="s">
        <v>299</v>
      </c>
      <c r="AB9" s="241" t="s">
        <v>15</v>
      </c>
      <c r="AC9" s="352"/>
      <c r="AD9" s="352"/>
      <c r="AE9" s="240" t="s">
        <v>23</v>
      </c>
      <c r="AF9" s="240" t="s">
        <v>15</v>
      </c>
      <c r="AG9" s="346"/>
      <c r="AH9" s="347"/>
      <c r="AI9" s="336"/>
      <c r="AJ9" s="336"/>
      <c r="AK9" s="336"/>
      <c r="AL9" s="336"/>
      <c r="AM9" s="350"/>
      <c r="AN9" s="350"/>
      <c r="AO9" s="170"/>
      <c r="AP9" s="170"/>
      <c r="AQ9" s="170"/>
      <c r="AR9" s="170"/>
      <c r="AS9" s="170"/>
      <c r="AT9" s="170"/>
      <c r="AU9" s="170"/>
      <c r="AV9" s="170"/>
      <c r="AW9" s="170"/>
      <c r="AX9" s="170"/>
      <c r="AY9" s="170"/>
      <c r="AZ9" s="170"/>
      <c r="BA9" s="170"/>
      <c r="BB9" s="170"/>
      <c r="BC9" s="170"/>
      <c r="BD9" s="170"/>
      <c r="BE9" s="170"/>
      <c r="BF9" s="170"/>
      <c r="BG9" s="170"/>
      <c r="BH9" s="170"/>
      <c r="BI9" s="170"/>
      <c r="BJ9" s="170"/>
      <c r="BK9" s="170"/>
      <c r="BL9" s="170"/>
      <c r="BM9" s="170"/>
      <c r="BN9" s="170"/>
      <c r="BO9" s="170"/>
      <c r="BP9" s="170"/>
      <c r="BQ9" s="170"/>
      <c r="BR9" s="170"/>
      <c r="BS9" s="170"/>
      <c r="BT9" s="170"/>
      <c r="BU9" s="170"/>
      <c r="BV9" s="170"/>
      <c r="BW9" s="170"/>
      <c r="BX9" s="170"/>
      <c r="BY9" s="170"/>
      <c r="BZ9" s="170"/>
      <c r="CA9" s="170"/>
      <c r="CB9" s="170"/>
      <c r="CC9" s="170"/>
      <c r="CD9" s="170"/>
      <c r="CE9" s="170"/>
      <c r="CF9" s="170"/>
      <c r="CG9" s="170"/>
      <c r="CH9" s="170"/>
      <c r="CI9" s="170"/>
      <c r="CJ9" s="170"/>
      <c r="CK9" s="170"/>
      <c r="CL9" s="170"/>
      <c r="CM9" s="170"/>
      <c r="CN9" s="170"/>
      <c r="CO9" s="170"/>
      <c r="CP9" s="170"/>
      <c r="CQ9" s="170"/>
      <c r="CR9" s="170"/>
      <c r="CS9" s="170"/>
      <c r="CT9" s="170"/>
      <c r="CU9" s="170"/>
      <c r="CV9" s="170"/>
      <c r="CW9" s="170"/>
      <c r="CX9" s="170"/>
      <c r="CY9" s="170"/>
      <c r="CZ9" s="170"/>
      <c r="DA9" s="170"/>
      <c r="DB9" s="170"/>
      <c r="DC9" s="170"/>
      <c r="DD9" s="170"/>
      <c r="DE9" s="170"/>
      <c r="DF9" s="170"/>
      <c r="DG9" s="170"/>
      <c r="DH9" s="170"/>
      <c r="DI9" s="170"/>
      <c r="DJ9" s="170"/>
      <c r="DK9" s="170"/>
      <c r="DL9" s="170"/>
      <c r="DM9" s="170"/>
      <c r="DN9" s="170"/>
      <c r="DO9" s="170"/>
      <c r="DP9" s="170"/>
      <c r="DQ9" s="170"/>
      <c r="DR9" s="170"/>
      <c r="DS9" s="170"/>
      <c r="DT9" s="170"/>
      <c r="DU9" s="170"/>
      <c r="DV9" s="170"/>
      <c r="DW9" s="170"/>
      <c r="DX9" s="170"/>
      <c r="DY9" s="170"/>
      <c r="DZ9" s="170"/>
      <c r="EA9" s="170"/>
      <c r="EB9" s="170"/>
      <c r="EC9" s="170"/>
      <c r="ED9" s="170"/>
      <c r="EE9" s="170"/>
      <c r="EF9" s="170"/>
      <c r="EG9" s="170"/>
      <c r="EH9" s="170"/>
      <c r="EI9" s="170"/>
      <c r="EJ9" s="170"/>
      <c r="EK9" s="170"/>
      <c r="EL9" s="170"/>
      <c r="EM9" s="170"/>
      <c r="EN9" s="170"/>
      <c r="EO9" s="170"/>
      <c r="EP9" s="170"/>
      <c r="EQ9" s="170"/>
      <c r="ER9" s="170"/>
      <c r="ES9" s="170"/>
      <c r="ET9" s="170"/>
      <c r="EU9" s="170"/>
      <c r="EV9" s="170"/>
      <c r="EW9" s="170"/>
      <c r="EX9" s="170"/>
      <c r="EY9" s="170"/>
      <c r="EZ9" s="170"/>
      <c r="FA9" s="170"/>
      <c r="FB9" s="170"/>
      <c r="FC9" s="170"/>
      <c r="FD9" s="170"/>
      <c r="FE9" s="170"/>
      <c r="FF9" s="170"/>
      <c r="FG9" s="170"/>
      <c r="FH9" s="170"/>
      <c r="FI9" s="170"/>
      <c r="FJ9" s="170"/>
      <c r="FK9" s="170"/>
      <c r="FL9" s="170"/>
      <c r="FM9" s="170"/>
      <c r="FN9" s="170"/>
      <c r="FO9" s="170"/>
      <c r="FP9" s="170"/>
      <c r="FQ9" s="170"/>
      <c r="FR9" s="170"/>
      <c r="FS9" s="170"/>
      <c r="FT9" s="170"/>
      <c r="FU9" s="170"/>
      <c r="FV9" s="170"/>
      <c r="FW9" s="170"/>
      <c r="FX9" s="170"/>
      <c r="FY9" s="170"/>
      <c r="FZ9" s="170"/>
      <c r="GA9" s="170"/>
      <c r="GB9" s="170"/>
      <c r="GC9" s="170"/>
      <c r="GD9" s="170"/>
      <c r="GE9" s="170"/>
      <c r="GF9" s="170"/>
      <c r="GG9" s="170"/>
      <c r="GH9" s="170"/>
      <c r="GI9" s="170"/>
      <c r="GJ9" s="170"/>
      <c r="GK9" s="170"/>
      <c r="GL9" s="170"/>
      <c r="GM9" s="170"/>
      <c r="GN9" s="170"/>
      <c r="GO9" s="170"/>
      <c r="GP9" s="170"/>
      <c r="GQ9" s="170"/>
      <c r="GR9" s="170"/>
      <c r="GS9" s="170"/>
      <c r="GT9" s="170"/>
      <c r="GU9" s="170"/>
      <c r="GV9" s="170"/>
      <c r="GW9" s="170"/>
      <c r="GX9" s="170"/>
      <c r="GY9" s="170"/>
      <c r="GZ9" s="170"/>
      <c r="HA9" s="170"/>
      <c r="HB9" s="170"/>
      <c r="HC9" s="170"/>
      <c r="HD9" s="170"/>
      <c r="HE9" s="170"/>
      <c r="HF9" s="170"/>
      <c r="HG9" s="170"/>
      <c r="HH9" s="170"/>
      <c r="HI9" s="170"/>
      <c r="HJ9" s="170"/>
      <c r="HK9" s="170"/>
      <c r="HL9" s="170"/>
      <c r="HM9" s="170"/>
      <c r="HN9" s="170"/>
      <c r="HO9" s="170"/>
      <c r="HP9" s="170"/>
      <c r="HQ9" s="170"/>
      <c r="HR9" s="170"/>
      <c r="HS9" s="170"/>
      <c r="HT9" s="170"/>
      <c r="HU9" s="170"/>
      <c r="HV9" s="170"/>
      <c r="HW9" s="170"/>
      <c r="HX9" s="170"/>
      <c r="HY9" s="170"/>
      <c r="HZ9" s="170"/>
      <c r="IA9" s="170"/>
      <c r="IB9" s="170"/>
      <c r="IC9" s="170"/>
      <c r="ID9" s="170"/>
      <c r="IE9" s="170"/>
      <c r="IF9" s="170"/>
      <c r="IG9" s="170"/>
      <c r="IH9" s="170"/>
      <c r="II9" s="170"/>
      <c r="IJ9" s="170"/>
      <c r="IK9" s="170"/>
      <c r="IL9" s="170"/>
      <c r="IM9" s="170"/>
      <c r="IN9" s="170"/>
      <c r="IO9" s="170"/>
      <c r="IP9" s="170"/>
      <c r="IQ9" s="170"/>
      <c r="IR9" s="170"/>
      <c r="IS9" s="170"/>
      <c r="IT9" s="170"/>
      <c r="IU9" s="170"/>
      <c r="IV9" s="170"/>
      <c r="IW9" s="170"/>
      <c r="IX9" s="170"/>
      <c r="IY9" s="170"/>
      <c r="IZ9" s="170"/>
      <c r="JA9" s="170"/>
      <c r="JB9" s="170"/>
      <c r="JC9" s="170"/>
      <c r="JD9" s="170"/>
      <c r="JE9" s="170"/>
      <c r="JF9" s="170"/>
      <c r="JG9" s="170"/>
      <c r="JH9" s="170"/>
      <c r="JI9" s="170"/>
      <c r="JJ9" s="170"/>
      <c r="JK9" s="170"/>
      <c r="JL9" s="170"/>
      <c r="JM9" s="170"/>
      <c r="JN9" s="170"/>
      <c r="JO9" s="170"/>
      <c r="JP9" s="170"/>
      <c r="JQ9" s="170"/>
      <c r="JR9" s="170"/>
      <c r="JS9" s="170"/>
      <c r="JT9" s="170"/>
      <c r="JU9" s="170"/>
      <c r="JV9" s="170"/>
      <c r="JW9" s="170"/>
      <c r="JX9" s="170"/>
      <c r="JY9" s="170"/>
      <c r="JZ9" s="170"/>
      <c r="KA9" s="170"/>
      <c r="KB9" s="170"/>
      <c r="KC9" s="170"/>
      <c r="KD9" s="170"/>
      <c r="KE9" s="170"/>
      <c r="KF9" s="170"/>
      <c r="KG9" s="170"/>
      <c r="KH9" s="170"/>
      <c r="KI9" s="170"/>
      <c r="KJ9" s="170"/>
      <c r="KK9" s="170"/>
      <c r="KL9" s="170"/>
    </row>
    <row r="10" spans="1:298" ht="54.75" customHeight="1" x14ac:dyDescent="0.25">
      <c r="A10" s="303">
        <v>1</v>
      </c>
      <c r="B10" s="303" t="s">
        <v>474</v>
      </c>
      <c r="C10" s="306" t="s">
        <v>342</v>
      </c>
      <c r="D10" s="308" t="s">
        <v>628</v>
      </c>
      <c r="E10" s="303" t="s">
        <v>401</v>
      </c>
      <c r="F10" s="306" t="s">
        <v>629</v>
      </c>
      <c r="G10" s="306" t="s">
        <v>41</v>
      </c>
      <c r="H10" s="306">
        <v>400</v>
      </c>
      <c r="I10" s="309" t="str">
        <f>IF(H10&lt;=2,'[3]Tabla probabilidad'!$B$5,IF(H10&lt;=24,'[3]Tabla probabilidad'!$B$6,IF(H10&lt;=500,'[3]Tabla probabilidad'!$B$7,IF(H10&lt;=5000,'[3]Tabla probabilidad'!$B$8,IF(H10&gt;5000,'[3]Tabla probabilidad'!$B$9)))))</f>
        <v>Media</v>
      </c>
      <c r="J10" s="310">
        <f>IF(H10&lt;=2,'[3]Tabla probabilidad'!$D$5,IF(H10&lt;=24,'[3]Tabla probabilidad'!$D$6,IF(H10&lt;=500,'[3]Tabla probabilidad'!$D$7,IF(H10&lt;=5000,'[3]Tabla probabilidad'!$D$8,IF(H10&gt;5000,'[3]Tabla probabilidad'!$D$9)))))</f>
        <v>0.6</v>
      </c>
      <c r="K10" s="306" t="s">
        <v>322</v>
      </c>
      <c r="L10" s="306"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Moderado</v>
      </c>
      <c r="M10" s="306"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60%</v>
      </c>
      <c r="N10" s="306" t="str">
        <f>VLOOKUP((I10&amp;L10),[3]Hoja1!$B$4:$C$28,2,0)</f>
        <v>Moderado</v>
      </c>
      <c r="O10" s="235">
        <v>1</v>
      </c>
      <c r="P10" s="180" t="s">
        <v>402</v>
      </c>
      <c r="Q10" s="235" t="str">
        <f t="shared" ref="Q10:Q19" si="0">IF(R10="Preventivo","Probabilidad",IF(R10="Detectivo","Probabilidad", IF(R10="Correctivo","Impacto")))</f>
        <v>Probabilidad</v>
      </c>
      <c r="R10" s="235" t="s">
        <v>52</v>
      </c>
      <c r="S10" s="235" t="s">
        <v>57</v>
      </c>
      <c r="T10" s="236">
        <f>VLOOKUP(R10&amp;S10,[3]Hoja1!$Q$4:$R$9,2,0)</f>
        <v>0.45</v>
      </c>
      <c r="U10" s="235" t="s">
        <v>59</v>
      </c>
      <c r="V10" s="235" t="s">
        <v>62</v>
      </c>
      <c r="W10" s="235" t="s">
        <v>65</v>
      </c>
      <c r="X10" s="236">
        <f t="shared" ref="X10:X19" si="1">IF(Q10="Probabilidad",($J$10*T10),IF(Q10="Impacto"," "))</f>
        <v>0.27</v>
      </c>
      <c r="Y10" s="236" t="str">
        <f>IF(Z10&lt;=20%,'[3]Tabla probabilidad'!$B$5,IF(Z10&lt;=40%,'[3]Tabla probabilidad'!$B$6,IF(Z10&lt;=60%,'[3]Tabla probabilidad'!$B$7,IF(Z10&lt;=80%,'[3]Tabla probabilidad'!$B$8,IF(Z10&lt;=100%,'[3]Tabla probabilidad'!$B$9)))))</f>
        <v>Baja</v>
      </c>
      <c r="Z10" s="236">
        <f t="shared" ref="Z10:Z19" si="2">IF(R10="Preventivo",($J$10-($J$10*T10)),IF(R10="Detectivo",($J$10-($J$10*T10)),IF(R10="Correctivo",($J$10))))</f>
        <v>0.32999999999999996</v>
      </c>
      <c r="AA10" s="300" t="str">
        <f>IF(AB10&lt;=20%,'[3]Tabla probabilidad'!$B$5,IF(AB10&lt;=40%,'[3]Tabla probabilidad'!$B$6,IF(AB10&lt;=60%,'[3]Tabla probabilidad'!$B$7,IF(AB10&lt;=80%,'[3]Tabla probabilidad'!$B$8,IF(AB10&lt;=100%,'[3]Tabla probabilidad'!$B$9)))))</f>
        <v>Baja</v>
      </c>
      <c r="AB10" s="300">
        <f>AVERAGE(Z10:Z14)</f>
        <v>0.32999999999999996</v>
      </c>
      <c r="AC10" s="236" t="str">
        <f t="shared" ref="AC10:AC19" si="3">IF(AD10&lt;=20%,"Leve",IF(AD10&lt;=40%,"Menor",IF(AD10&lt;=60%,"Moderado",IF(AD10&lt;=80%,"Mayor",IF(AD10&lt;=100%,"Catastrófico")))))</f>
        <v>Moderado</v>
      </c>
      <c r="AD10" s="236">
        <f t="shared" ref="AD10:AD19" si="4">IF(Q10="Probabilidad",(($M$10-0)),IF(Q10="Impacto",($M$10-($M$10*T10))))</f>
        <v>0.6</v>
      </c>
      <c r="AE10" s="300" t="str">
        <f>IF(AF10&lt;=20%,"Leve",IF(AF10&lt;=40%,"Menor",IF(AF10&lt;=60%,"Moderado",IF(AF10&lt;=80%,"Mayor",IF(AF10&lt;=100%,"Catastrófico")))))</f>
        <v>Moderado</v>
      </c>
      <c r="AF10" s="300">
        <f>AVERAGE(AD10:AD14)</f>
        <v>0.6</v>
      </c>
      <c r="AG10" s="303" t="str">
        <f>VLOOKUP(AA10&amp;AE10,[3]Hoja1!$B$4:$C$28,2,0)</f>
        <v>Moderado</v>
      </c>
      <c r="AH10" s="306" t="s">
        <v>312</v>
      </c>
      <c r="AI10" s="306"/>
      <c r="AJ10" s="306"/>
      <c r="AK10" s="306"/>
      <c r="AL10" s="306"/>
      <c r="AM10" s="306"/>
      <c r="AN10" s="306"/>
    </row>
    <row r="11" spans="1:298" ht="60.75" customHeight="1" x14ac:dyDescent="0.25">
      <c r="A11" s="304"/>
      <c r="B11" s="304"/>
      <c r="C11" s="306"/>
      <c r="D11" s="308"/>
      <c r="E11" s="304"/>
      <c r="F11" s="306"/>
      <c r="G11" s="306"/>
      <c r="H11" s="306"/>
      <c r="I11" s="309"/>
      <c r="J11" s="310"/>
      <c r="K11" s="306"/>
      <c r="L11" s="307"/>
      <c r="M11" s="307"/>
      <c r="N11" s="306"/>
      <c r="O11" s="235">
        <v>2</v>
      </c>
      <c r="P11" s="230" t="s">
        <v>403</v>
      </c>
      <c r="Q11" s="235" t="str">
        <f t="shared" si="0"/>
        <v>Probabilidad</v>
      </c>
      <c r="R11" s="235" t="s">
        <v>52</v>
      </c>
      <c r="S11" s="235" t="s">
        <v>57</v>
      </c>
      <c r="T11" s="236">
        <f>VLOOKUP(R11&amp;S11,[3]Hoja1!$Q$4:$R$9,2,0)</f>
        <v>0.45</v>
      </c>
      <c r="U11" s="235" t="s">
        <v>59</v>
      </c>
      <c r="V11" s="235" t="s">
        <v>62</v>
      </c>
      <c r="W11" s="235" t="s">
        <v>65</v>
      </c>
      <c r="X11" s="236">
        <f t="shared" si="1"/>
        <v>0.27</v>
      </c>
      <c r="Y11" s="236" t="str">
        <f>IF(Z11&lt;=20%,'[3]Tabla probabilidad'!$B$5,IF(Z11&lt;=40%,'[3]Tabla probabilidad'!$B$6,IF(Z11&lt;=60%,'[3]Tabla probabilidad'!$B$7,IF(Z11&lt;=80%,'[3]Tabla probabilidad'!$B$8,IF(Z11&lt;=100%,'[3]Tabla probabilidad'!$B$9)))))</f>
        <v>Baja</v>
      </c>
      <c r="Z11" s="236">
        <f t="shared" si="2"/>
        <v>0.32999999999999996</v>
      </c>
      <c r="AA11" s="301"/>
      <c r="AB11" s="301"/>
      <c r="AC11" s="236" t="str">
        <f t="shared" si="3"/>
        <v>Moderado</v>
      </c>
      <c r="AD11" s="236">
        <f t="shared" si="4"/>
        <v>0.6</v>
      </c>
      <c r="AE11" s="301"/>
      <c r="AF11" s="301"/>
      <c r="AG11" s="304"/>
      <c r="AH11" s="306"/>
      <c r="AI11" s="306"/>
      <c r="AJ11" s="306"/>
      <c r="AK11" s="306"/>
      <c r="AL11" s="306"/>
      <c r="AM11" s="306"/>
      <c r="AN11" s="306"/>
    </row>
    <row r="12" spans="1:298" ht="69" customHeight="1" x14ac:dyDescent="0.25">
      <c r="A12" s="304"/>
      <c r="B12" s="304"/>
      <c r="C12" s="306"/>
      <c r="D12" s="308"/>
      <c r="E12" s="304"/>
      <c r="F12" s="306"/>
      <c r="G12" s="306"/>
      <c r="H12" s="306"/>
      <c r="I12" s="309"/>
      <c r="J12" s="310"/>
      <c r="K12" s="306"/>
      <c r="L12" s="307"/>
      <c r="M12" s="307"/>
      <c r="N12" s="306"/>
      <c r="O12" s="235">
        <v>3</v>
      </c>
      <c r="P12" s="180" t="s">
        <v>404</v>
      </c>
      <c r="Q12" s="235" t="str">
        <f t="shared" si="0"/>
        <v>Probabilidad</v>
      </c>
      <c r="R12" s="235" t="s">
        <v>52</v>
      </c>
      <c r="S12" s="235" t="s">
        <v>57</v>
      </c>
      <c r="T12" s="236">
        <f>VLOOKUP(R12&amp;S12,[3]Hoja1!$Q$4:$R$9,2,0)</f>
        <v>0.45</v>
      </c>
      <c r="U12" s="235" t="s">
        <v>60</v>
      </c>
      <c r="V12" s="235" t="s">
        <v>62</v>
      </c>
      <c r="W12" s="235" t="s">
        <v>66</v>
      </c>
      <c r="X12" s="236">
        <f t="shared" si="1"/>
        <v>0.27</v>
      </c>
      <c r="Y12" s="236" t="str">
        <f>IF(Z12&lt;=20%,'[3]Tabla probabilidad'!$B$5,IF(Z12&lt;=40%,'[3]Tabla probabilidad'!$B$6,IF(Z12&lt;=60%,'[3]Tabla probabilidad'!$B$7,IF(Z12&lt;=80%,'[3]Tabla probabilidad'!$B$8,IF(Z12&lt;=100%,'[3]Tabla probabilidad'!$B$9)))))</f>
        <v>Baja</v>
      </c>
      <c r="Z12" s="236">
        <f t="shared" si="2"/>
        <v>0.32999999999999996</v>
      </c>
      <c r="AA12" s="301"/>
      <c r="AB12" s="301"/>
      <c r="AC12" s="236" t="str">
        <f t="shared" si="3"/>
        <v>Moderado</v>
      </c>
      <c r="AD12" s="236">
        <f t="shared" si="4"/>
        <v>0.6</v>
      </c>
      <c r="AE12" s="301"/>
      <c r="AF12" s="301"/>
      <c r="AG12" s="304"/>
      <c r="AH12" s="306"/>
      <c r="AI12" s="306"/>
      <c r="AJ12" s="306"/>
      <c r="AK12" s="306"/>
      <c r="AL12" s="306"/>
      <c r="AM12" s="306"/>
      <c r="AN12" s="306"/>
    </row>
    <row r="13" spans="1:298" ht="75.75" customHeight="1" x14ac:dyDescent="0.25">
      <c r="A13" s="304"/>
      <c r="B13" s="304"/>
      <c r="C13" s="306"/>
      <c r="D13" s="308"/>
      <c r="E13" s="304"/>
      <c r="F13" s="306"/>
      <c r="G13" s="306"/>
      <c r="H13" s="306"/>
      <c r="I13" s="309"/>
      <c r="J13" s="310"/>
      <c r="K13" s="306"/>
      <c r="L13" s="307"/>
      <c r="M13" s="307"/>
      <c r="N13" s="306"/>
      <c r="O13" s="235">
        <v>4</v>
      </c>
      <c r="P13" s="180" t="s">
        <v>630</v>
      </c>
      <c r="Q13" s="235" t="str">
        <f t="shared" si="0"/>
        <v>Probabilidad</v>
      </c>
      <c r="R13" s="235" t="s">
        <v>52</v>
      </c>
      <c r="S13" s="235" t="s">
        <v>57</v>
      </c>
      <c r="T13" s="236">
        <f>VLOOKUP(R13&amp;S13,[3]Hoja1!$Q$4:$R$9,2,0)</f>
        <v>0.45</v>
      </c>
      <c r="U13" s="235" t="s">
        <v>60</v>
      </c>
      <c r="V13" s="235" t="s">
        <v>62</v>
      </c>
      <c r="W13" s="235" t="s">
        <v>66</v>
      </c>
      <c r="X13" s="236">
        <f t="shared" si="1"/>
        <v>0.27</v>
      </c>
      <c r="Y13" s="236" t="str">
        <f>IF(Z13&lt;=20%,'[3]Tabla probabilidad'!$B$5,IF(Z13&lt;=40%,'[3]Tabla probabilidad'!$B$6,IF(Z13&lt;=60%,'[3]Tabla probabilidad'!$B$7,IF(Z13&lt;=80%,'[3]Tabla probabilidad'!$B$8,IF(Z13&lt;=100%,'[3]Tabla probabilidad'!$B$9)))))</f>
        <v>Baja</v>
      </c>
      <c r="Z13" s="236">
        <f t="shared" si="2"/>
        <v>0.32999999999999996</v>
      </c>
      <c r="AA13" s="301"/>
      <c r="AB13" s="301"/>
      <c r="AC13" s="236" t="str">
        <f t="shared" si="3"/>
        <v>Moderado</v>
      </c>
      <c r="AD13" s="236">
        <f t="shared" si="4"/>
        <v>0.6</v>
      </c>
      <c r="AE13" s="301"/>
      <c r="AF13" s="301"/>
      <c r="AG13" s="304"/>
      <c r="AH13" s="306"/>
      <c r="AI13" s="306"/>
      <c r="AJ13" s="306"/>
      <c r="AK13" s="306"/>
      <c r="AL13" s="306"/>
      <c r="AM13" s="306"/>
      <c r="AN13" s="306"/>
    </row>
    <row r="14" spans="1:298" ht="139.5" customHeight="1" x14ac:dyDescent="0.25">
      <c r="A14" s="305"/>
      <c r="B14" s="305"/>
      <c r="C14" s="306"/>
      <c r="D14" s="308"/>
      <c r="E14" s="305"/>
      <c r="F14" s="303"/>
      <c r="G14" s="306"/>
      <c r="H14" s="306"/>
      <c r="I14" s="309"/>
      <c r="J14" s="310"/>
      <c r="K14" s="306"/>
      <c r="L14" s="307"/>
      <c r="M14" s="307"/>
      <c r="N14" s="306"/>
      <c r="O14" s="235">
        <v>5</v>
      </c>
      <c r="P14" s="180" t="s">
        <v>408</v>
      </c>
      <c r="Q14" s="235" t="str">
        <f t="shared" si="0"/>
        <v>Probabilidad</v>
      </c>
      <c r="R14" s="235" t="s">
        <v>52</v>
      </c>
      <c r="S14" s="235" t="s">
        <v>57</v>
      </c>
      <c r="T14" s="236">
        <f>VLOOKUP(R14&amp;S14,[3]Hoja1!$Q$4:$R$9,2,0)</f>
        <v>0.45</v>
      </c>
      <c r="U14" s="235" t="s">
        <v>59</v>
      </c>
      <c r="V14" s="235" t="s">
        <v>62</v>
      </c>
      <c r="W14" s="235" t="s">
        <v>65</v>
      </c>
      <c r="X14" s="236">
        <f t="shared" si="1"/>
        <v>0.27</v>
      </c>
      <c r="Y14" s="236" t="str">
        <f>IF(Z14&lt;=20%,'[3]Tabla probabilidad'!$B$5,IF(Z14&lt;=40%,'[3]Tabla probabilidad'!$B$6,IF(Z14&lt;=60%,'[3]Tabla probabilidad'!$B$7,IF(Z14&lt;=80%,'[3]Tabla probabilidad'!$B$8,IF(Z14&lt;=100%,'[3]Tabla probabilidad'!$B$9)))))</f>
        <v>Baja</v>
      </c>
      <c r="Z14" s="236">
        <f t="shared" si="2"/>
        <v>0.32999999999999996</v>
      </c>
      <c r="AA14" s="302"/>
      <c r="AB14" s="302"/>
      <c r="AC14" s="236" t="str">
        <f t="shared" si="3"/>
        <v>Moderado</v>
      </c>
      <c r="AD14" s="236">
        <f t="shared" si="4"/>
        <v>0.6</v>
      </c>
      <c r="AE14" s="302"/>
      <c r="AF14" s="302"/>
      <c r="AG14" s="305"/>
      <c r="AH14" s="306"/>
      <c r="AI14" s="306"/>
      <c r="AJ14" s="306"/>
      <c r="AK14" s="306"/>
      <c r="AL14" s="306"/>
      <c r="AM14" s="306"/>
      <c r="AN14" s="306"/>
    </row>
    <row r="15" spans="1:298" ht="50.1" customHeight="1" x14ac:dyDescent="0.25">
      <c r="A15" s="303">
        <v>2</v>
      </c>
      <c r="B15" s="303" t="s">
        <v>475</v>
      </c>
      <c r="C15" s="306" t="s">
        <v>342</v>
      </c>
      <c r="D15" s="308" t="s">
        <v>405</v>
      </c>
      <c r="E15" s="303" t="s">
        <v>406</v>
      </c>
      <c r="F15" s="303" t="s">
        <v>631</v>
      </c>
      <c r="G15" s="306" t="s">
        <v>41</v>
      </c>
      <c r="H15" s="306">
        <v>8000</v>
      </c>
      <c r="I15" s="309" t="str">
        <f>IF(H15&lt;=2,'[3]Tabla probabilidad'!$B$5,IF(H15&lt;=24,'[3]Tabla probabilidad'!$B$6,IF(H15&lt;=500,'[3]Tabla probabilidad'!$B$7,IF(H15&lt;=5000,'[3]Tabla probabilidad'!$B$8,IF(H15&gt;5000,'[3]Tabla probabilidad'!$B$9)))))</f>
        <v>Muy Alta</v>
      </c>
      <c r="J15" s="310">
        <f>IF(H15&lt;=2,'[3]Tabla probabilidad'!$D$5,IF(H15&lt;=24,'[3]Tabla probabilidad'!$D$6,IF(H15&lt;=500,'[3]Tabla probabilidad'!$D$7,IF(H15&lt;=5000,'[3]Tabla probabilidad'!$D$8,IF(H15&gt;5000,'[3]Tabla probabilidad'!$D$9)))))</f>
        <v>1</v>
      </c>
      <c r="K15" s="306" t="s">
        <v>471</v>
      </c>
      <c r="L15" s="306" t="str">
        <f>IF(K15="El riesgo afecta la imagen de alguna área de la organización","Leve",IF(K15="El riesgo afecta la imagen de la entidad internamente, de conocimiento general, nivel interno, alta dirección, contratista y/o de provedores","Menor",IF(K15="El riesgo afecta la imagen de la entidad con algunos usuarios de relevancia frente al logro de los objetivos","Moderado",IF(K15="El riesgo afecta la imagen de de la entidad con efecto publicitario sostenido a nivel del sector justicia","Mayor",IF(K15="El riesgo afecta la imagen de la entidad a nivel nacional, con efecto publicitarios sostenible a nivel país","Catastrófico",IF(K15="Impacto que afecte la ejecución presupuestal en un valor ≥0,5%.","Leve",IF(K15="Impacto que afecte la ejecución presupuestal en un valor ≥1%.","Menor",IF(K15="Impacto que afecte la ejecución presupuestal en un valor ≥5%.","Moderado",IF(K15="Impacto que afecte la ejecución presupuestal en un valor ≥20%.","Mayor",IF(K15="Impacto que afecte la ejecución presupuestal en un valor ≥50%.","Catastrófico",IF(K15="Incumplimiento máximo del 5% de la meta planeada","Leve",IF(K15="Incumplimiento máximo del 15% de la meta planeada","Menor",IF(K15="Incumplimiento máximo del 20% de la meta planeada","Moderado",IF(K15="Incumplimiento máximo del 50% de la meta planeada","Mayor",IF(K15="Incumplimiento máximo del 80% de la meta planeada","Catastrófico",IF(K15="Cualquier afectación a la violacion de los derechos de los ciudadanos se considera con consecuencias altas","Mayor",IF(K15="Cualquier afectación a la violacion de los derechos de los ciudadanos se considera con consecuencias desastrosas","Catastrófico",IF(K15="Afecta la Prestación del Servicio de Administración de Justicia en 5%","Leve",IF(K15="Afecta la Prestación del Servicio de Administración de Justicia en 10%","Menor",IF(K15="Afecta la Prestación del Servicio de Administración de Justicia en 15%","Moderado",IF(K15="Afecta la Prestación del Servicio de Administración de Justicia en 20%","Mayor",IF(K15="Afecta la Prestación del Servicio de Administración de Justicia en más del 50%","Catastrófico",IF(K15="Cualquier acto indebido de los servidores judiciales genera altas consecuencias para la entidad","Mayor",IF(K15="Cualquier acto indebido de los servidores judiciales genera consecuencias desastrosas para la entidad","Catastrófico",IF(K15="Si el hecho llegara a presentarse, tendría consecuencias o efectos mínimos sobre la entidad","Leve",IF(K15="Si el hecho llegara a presentarse, tendría bajo impacto o efecto sobre la entidad","Menor",IF(K15="Si el hecho llegara a presentarse, tendría medianas consecuencias o efectos sobre la entidad","Moderado",IF(K15="Si el hecho llegara a presentarse, tendría altas consecuencias o efectos sobre la entidad","Mayor",IF(K15="Si el hecho llegara a presentarse, tendría desastrosas consecuencias o efectos sobre la entidad","Catastrófico")))))))))))))))))))))))))))))</f>
        <v>Mayor</v>
      </c>
      <c r="M15" s="306" t="str">
        <f>IF(K15="El riesgo afecta la imagen de alguna área de la organización","20%",IF(K15="El riesgo afecta la imagen de la entidad internamente, de conocimiento general, nivel interno, alta dirección, contratista y/o de provedores","40%",IF(K15="El riesgo afecta la imagen de la entidad con algunos usuarios de relevancia frente al logro de los objetivos","60%",IF(K15="El riesgo afecta la imagen de de la entidad con efecto publicitario sostenido a nivel del sector justicia","80%",IF(K15="El riesgo afecta la imagen de la entidad a nivel nacional, con efecto publicitarios sostenible a nivel país","100%",IF(K15="Impacto que afecte la ejecución presupuestal en un valor ≥0,5%.","20%",IF(K15="Impacto que afecte la ejecución presupuestal en un valor ≥1%.","40%",IF(K15="Impacto que afecte la ejecución presupuestal en un valor ≥5%.","60%",IF(K15="Impacto que afecte la ejecución presupuestal en un valor ≥20%.","80%",IF(K15="Impacto que afecte la ejecución presupuestal en un valor ≥50%.","100%",IF(K15="Incumplimiento máximo del 5% de la meta planeada","20%",IF(K15="Incumplimiento máximo del 15% de la meta planeada","40%",IF(K15="Incumplimiento máximo del 20% de la meta planeada","60%",IF(K15="Incumplimiento máximo del 50% de la meta planeada","80%",IF(K15="Incumplimiento máximo del 80% de la meta planeada","100%",IF(K15="Cualquier afectación a la violacion de los derechos de los ciudadanos se considera con consecuencias altas","80%",IF(K15="Cualquier afectación a la violacion de los derechos de los ciudadanos se considera con consecuencias desastrosas","100%",IF(K15="Afecta la Prestación del Servicio de Administración de Justicia en 5%","20%",IF(K15="Afecta la Prestación del Servicio de Administración de Justicia en 10%","40%",IF(K15="Afecta la Prestación del Servicio de Administración de Justicia en 15%","60%",IF(K15="Afecta la Prestación del Servicio de Administración de Justicia en 20%","80%",IF(K15="Afecta la Prestación del Servicio de Administración de Justicia en más del 50%","100%",IF(K15="Cualquier acto indebido de los servidores judiciales genera altas consecuencias para la entidad","80%",IF(K15="Cualquier acto indebido de los servidores judiciales genera consecuencias desastrosas para la entidad","100%",IF(K15="Si el hecho llegara a presentarse, tendría consecuencias o efectos mínimos sobre la entidad","20%",IF(K15="Si el hecho llegara a presentarse, tendría bajo impacto o efecto sobre la entidad","40%",IF(K15="Si el hecho llegara a presentarse, tendría medianas consecuencias o efectos sobre la entidad","60%",IF(K15="Si el hecho llegara a presentarse, tendría altas consecuencias o efectos sobre la entidad","80%",IF(K15="Si el hecho llegara a presentarse, tendría desastrosas consecuencias o efectos sobre la entidad","100%")))))))))))))))))))))))))))))</f>
        <v>80%</v>
      </c>
      <c r="N15" s="306" t="str">
        <f>VLOOKUP((I15&amp;L15),[3]Hoja1!$B$4:$C$28,2,0)</f>
        <v xml:space="preserve">Alto </v>
      </c>
      <c r="O15" s="235">
        <v>1</v>
      </c>
      <c r="P15" s="180" t="s">
        <v>632</v>
      </c>
      <c r="Q15" s="235" t="str">
        <f t="shared" si="0"/>
        <v>Probabilidad</v>
      </c>
      <c r="R15" s="235" t="s">
        <v>52</v>
      </c>
      <c r="S15" s="235" t="s">
        <v>57</v>
      </c>
      <c r="T15" s="236">
        <f>VLOOKUP(R15&amp;S15,[3]Hoja1!$Q$4:$R$9,2,0)</f>
        <v>0.45</v>
      </c>
      <c r="U15" s="235" t="s">
        <v>59</v>
      </c>
      <c r="V15" s="235" t="s">
        <v>62</v>
      </c>
      <c r="W15" s="235" t="s">
        <v>65</v>
      </c>
      <c r="X15" s="236">
        <f t="shared" si="1"/>
        <v>0.27</v>
      </c>
      <c r="Y15" s="236" t="str">
        <f>IF(Z15&lt;=20%,'[3]Tabla probabilidad'!$B$5,IF(Z15&lt;=40%,'[3]Tabla probabilidad'!$B$6,IF(Z15&lt;=60%,'[3]Tabla probabilidad'!$B$7,IF(Z15&lt;=80%,'[3]Tabla probabilidad'!$B$8,IF(Z15&lt;=100%,'[3]Tabla probabilidad'!$B$9)))))</f>
        <v>Baja</v>
      </c>
      <c r="Z15" s="236">
        <f t="shared" si="2"/>
        <v>0.32999999999999996</v>
      </c>
      <c r="AA15" s="300" t="str">
        <f>IF(AB15&lt;=20%,'[3]Tabla probabilidad'!$B$5,IF(AB15&lt;=40%,'[3]Tabla probabilidad'!$B$6,IF(AB15&lt;=60%,'[3]Tabla probabilidad'!$B$7,IF(AB15&lt;=80%,'[3]Tabla probabilidad'!$B$8,IF(AB15&lt;=100%,'[3]Tabla probabilidad'!$B$9)))))</f>
        <v>Baja</v>
      </c>
      <c r="AB15" s="300">
        <f>AVERAGE(Z15:Z19)</f>
        <v>0.32999999999999996</v>
      </c>
      <c r="AC15" s="236" t="str">
        <f t="shared" si="3"/>
        <v>Moderado</v>
      </c>
      <c r="AD15" s="236">
        <f t="shared" si="4"/>
        <v>0.6</v>
      </c>
      <c r="AE15" s="300" t="str">
        <f>IF(AF15&lt;=20%,"Leve",IF(AF15&lt;=40%,"Menor",IF(AF15&lt;=60%,"Moderado",IF(AF15&lt;=80%,"Mayor",IF(AF15&lt;=100%,"Catastrófico")))))</f>
        <v>Moderado</v>
      </c>
      <c r="AF15" s="300">
        <f>AVERAGE(AD15:AD19)</f>
        <v>0.6</v>
      </c>
      <c r="AG15" s="303" t="str">
        <f>VLOOKUP(AA15&amp;AE15,[3]Hoja1!$B$4:$C$28,2,0)</f>
        <v>Moderado</v>
      </c>
      <c r="AH15" s="306" t="s">
        <v>312</v>
      </c>
      <c r="AI15" s="306"/>
      <c r="AJ15" s="306"/>
      <c r="AK15" s="306"/>
      <c r="AL15" s="306"/>
      <c r="AM15" s="306"/>
      <c r="AN15" s="306"/>
    </row>
    <row r="16" spans="1:298" ht="62.25" customHeight="1" x14ac:dyDescent="0.25">
      <c r="A16" s="304"/>
      <c r="B16" s="304"/>
      <c r="C16" s="306"/>
      <c r="D16" s="308"/>
      <c r="E16" s="304"/>
      <c r="F16" s="304"/>
      <c r="G16" s="306"/>
      <c r="H16" s="306"/>
      <c r="I16" s="309"/>
      <c r="J16" s="310"/>
      <c r="K16" s="306"/>
      <c r="L16" s="307"/>
      <c r="M16" s="307"/>
      <c r="N16" s="306"/>
      <c r="O16" s="235">
        <v>2</v>
      </c>
      <c r="P16" s="180" t="s">
        <v>633</v>
      </c>
      <c r="Q16" s="235" t="str">
        <f t="shared" si="0"/>
        <v>Probabilidad</v>
      </c>
      <c r="R16" s="235" t="s">
        <v>52</v>
      </c>
      <c r="S16" s="235" t="s">
        <v>57</v>
      </c>
      <c r="T16" s="236">
        <f>VLOOKUP(R16&amp;S16,[3]Hoja1!$Q$4:$R$9,2,0)</f>
        <v>0.45</v>
      </c>
      <c r="U16" s="235" t="s">
        <v>59</v>
      </c>
      <c r="V16" s="235" t="s">
        <v>62</v>
      </c>
      <c r="W16" s="235" t="s">
        <v>65</v>
      </c>
      <c r="X16" s="236">
        <f t="shared" si="1"/>
        <v>0.27</v>
      </c>
      <c r="Y16" s="236" t="str">
        <f>IF(Z16&lt;=20%,'[3]Tabla probabilidad'!$B$5,IF(Z16&lt;=40%,'[3]Tabla probabilidad'!$B$6,IF(Z16&lt;=60%,'[3]Tabla probabilidad'!$B$7,IF(Z16&lt;=80%,'[3]Tabla probabilidad'!$B$8,IF(Z16&lt;=100%,'[3]Tabla probabilidad'!$B$9)))))</f>
        <v>Baja</v>
      </c>
      <c r="Z16" s="236">
        <f t="shared" si="2"/>
        <v>0.32999999999999996</v>
      </c>
      <c r="AA16" s="301"/>
      <c r="AB16" s="301"/>
      <c r="AC16" s="236" t="str">
        <f t="shared" si="3"/>
        <v>Moderado</v>
      </c>
      <c r="AD16" s="236">
        <f t="shared" si="4"/>
        <v>0.6</v>
      </c>
      <c r="AE16" s="301"/>
      <c r="AF16" s="301"/>
      <c r="AG16" s="304"/>
      <c r="AH16" s="306"/>
      <c r="AI16" s="306"/>
      <c r="AJ16" s="306"/>
      <c r="AK16" s="306"/>
      <c r="AL16" s="306"/>
      <c r="AM16" s="306"/>
      <c r="AN16" s="306"/>
    </row>
    <row r="17" spans="1:40" ht="61.5" customHeight="1" x14ac:dyDescent="0.25">
      <c r="A17" s="304"/>
      <c r="B17" s="304"/>
      <c r="C17" s="306"/>
      <c r="D17" s="308"/>
      <c r="E17" s="304"/>
      <c r="F17" s="304"/>
      <c r="G17" s="306"/>
      <c r="H17" s="306"/>
      <c r="I17" s="309"/>
      <c r="J17" s="310"/>
      <c r="K17" s="306"/>
      <c r="L17" s="307"/>
      <c r="M17" s="307"/>
      <c r="N17" s="306"/>
      <c r="O17" s="235">
        <v>3</v>
      </c>
      <c r="P17" s="230" t="s">
        <v>409</v>
      </c>
      <c r="Q17" s="235" t="str">
        <f t="shared" si="0"/>
        <v>Probabilidad</v>
      </c>
      <c r="R17" s="235" t="s">
        <v>52</v>
      </c>
      <c r="S17" s="235" t="s">
        <v>57</v>
      </c>
      <c r="T17" s="236">
        <f>VLOOKUP(R17&amp;S17,[3]Hoja1!$Q$4:$R$9,2,0)</f>
        <v>0.45</v>
      </c>
      <c r="U17" s="235" t="s">
        <v>60</v>
      </c>
      <c r="V17" s="235" t="s">
        <v>62</v>
      </c>
      <c r="W17" s="235" t="s">
        <v>66</v>
      </c>
      <c r="X17" s="236">
        <f t="shared" si="1"/>
        <v>0.27</v>
      </c>
      <c r="Y17" s="236" t="str">
        <f>IF(Z17&lt;=20%,'[3]Tabla probabilidad'!$B$5,IF(Z17&lt;=40%,'[3]Tabla probabilidad'!$B$6,IF(Z17&lt;=60%,'[3]Tabla probabilidad'!$B$7,IF(Z17&lt;=80%,'[3]Tabla probabilidad'!$B$8,IF(Z17&lt;=100%,'[3]Tabla probabilidad'!$B$9)))))</f>
        <v>Baja</v>
      </c>
      <c r="Z17" s="236">
        <f t="shared" si="2"/>
        <v>0.32999999999999996</v>
      </c>
      <c r="AA17" s="301"/>
      <c r="AB17" s="301"/>
      <c r="AC17" s="236" t="str">
        <f t="shared" si="3"/>
        <v>Moderado</v>
      </c>
      <c r="AD17" s="236">
        <f t="shared" si="4"/>
        <v>0.6</v>
      </c>
      <c r="AE17" s="301"/>
      <c r="AF17" s="301"/>
      <c r="AG17" s="304"/>
      <c r="AH17" s="306"/>
      <c r="AI17" s="306"/>
      <c r="AJ17" s="306"/>
      <c r="AK17" s="306"/>
      <c r="AL17" s="306"/>
      <c r="AM17" s="306"/>
      <c r="AN17" s="306"/>
    </row>
    <row r="18" spans="1:40" ht="73.5" customHeight="1" x14ac:dyDescent="0.25">
      <c r="A18" s="304"/>
      <c r="B18" s="304"/>
      <c r="C18" s="306"/>
      <c r="D18" s="308"/>
      <c r="E18" s="304"/>
      <c r="F18" s="304"/>
      <c r="G18" s="306"/>
      <c r="H18" s="306"/>
      <c r="I18" s="309"/>
      <c r="J18" s="310"/>
      <c r="K18" s="306"/>
      <c r="L18" s="307"/>
      <c r="M18" s="307"/>
      <c r="N18" s="306"/>
      <c r="O18" s="235">
        <v>4</v>
      </c>
      <c r="P18" s="180" t="s">
        <v>634</v>
      </c>
      <c r="Q18" s="235" t="str">
        <f t="shared" si="0"/>
        <v>Probabilidad</v>
      </c>
      <c r="R18" s="235" t="s">
        <v>52</v>
      </c>
      <c r="S18" s="235" t="s">
        <v>57</v>
      </c>
      <c r="T18" s="236">
        <f>VLOOKUP(R18&amp;S18,[3]Hoja1!$Q$4:$R$9,2,0)</f>
        <v>0.45</v>
      </c>
      <c r="U18" s="235" t="s">
        <v>59</v>
      </c>
      <c r="V18" s="235" t="s">
        <v>62</v>
      </c>
      <c r="W18" s="235" t="s">
        <v>65</v>
      </c>
      <c r="X18" s="236">
        <f t="shared" si="1"/>
        <v>0.27</v>
      </c>
      <c r="Y18" s="236" t="str">
        <f>IF(Z18&lt;=20%,'[3]Tabla probabilidad'!$B$5,IF(Z18&lt;=40%,'[3]Tabla probabilidad'!$B$6,IF(Z18&lt;=60%,'[3]Tabla probabilidad'!$B$7,IF(Z18&lt;=80%,'[3]Tabla probabilidad'!$B$8,IF(Z18&lt;=100%,'[3]Tabla probabilidad'!$B$9)))))</f>
        <v>Baja</v>
      </c>
      <c r="Z18" s="236">
        <f t="shared" si="2"/>
        <v>0.32999999999999996</v>
      </c>
      <c r="AA18" s="301"/>
      <c r="AB18" s="301"/>
      <c r="AC18" s="236" t="str">
        <f t="shared" si="3"/>
        <v>Moderado</v>
      </c>
      <c r="AD18" s="236">
        <f t="shared" si="4"/>
        <v>0.6</v>
      </c>
      <c r="AE18" s="301"/>
      <c r="AF18" s="301"/>
      <c r="AG18" s="304"/>
      <c r="AH18" s="306"/>
      <c r="AI18" s="306"/>
      <c r="AJ18" s="306"/>
      <c r="AK18" s="306"/>
      <c r="AL18" s="306"/>
      <c r="AM18" s="306"/>
      <c r="AN18" s="306"/>
    </row>
    <row r="19" spans="1:40" ht="108" customHeight="1" x14ac:dyDescent="0.25">
      <c r="A19" s="305"/>
      <c r="B19" s="305"/>
      <c r="C19" s="306"/>
      <c r="D19" s="308"/>
      <c r="E19" s="305"/>
      <c r="F19" s="305"/>
      <c r="G19" s="306"/>
      <c r="H19" s="306"/>
      <c r="I19" s="309"/>
      <c r="J19" s="310"/>
      <c r="K19" s="306"/>
      <c r="L19" s="307"/>
      <c r="M19" s="307"/>
      <c r="N19" s="306"/>
      <c r="O19" s="235">
        <v>5</v>
      </c>
      <c r="P19" s="180" t="s">
        <v>407</v>
      </c>
      <c r="Q19" s="235" t="str">
        <f t="shared" si="0"/>
        <v>Probabilidad</v>
      </c>
      <c r="R19" s="235" t="s">
        <v>52</v>
      </c>
      <c r="S19" s="235" t="s">
        <v>57</v>
      </c>
      <c r="T19" s="236">
        <f>VLOOKUP(R19&amp;S19,[3]Hoja1!$Q$4:$R$9,2,0)</f>
        <v>0.45</v>
      </c>
      <c r="U19" s="235" t="s">
        <v>59</v>
      </c>
      <c r="V19" s="235" t="s">
        <v>62</v>
      </c>
      <c r="W19" s="235" t="s">
        <v>65</v>
      </c>
      <c r="X19" s="236">
        <f t="shared" si="1"/>
        <v>0.27</v>
      </c>
      <c r="Y19" s="236" t="str">
        <f>IF(Z19&lt;=20%,'[3]Tabla probabilidad'!$B$5,IF(Z19&lt;=40%,'[3]Tabla probabilidad'!$B$6,IF(Z19&lt;=60%,'[3]Tabla probabilidad'!$B$7,IF(Z19&lt;=80%,'[3]Tabla probabilidad'!$B$8,IF(Z19&lt;=100%,'[3]Tabla probabilidad'!$B$9)))))</f>
        <v>Baja</v>
      </c>
      <c r="Z19" s="236">
        <f t="shared" si="2"/>
        <v>0.32999999999999996</v>
      </c>
      <c r="AA19" s="302"/>
      <c r="AB19" s="302"/>
      <c r="AC19" s="236" t="str">
        <f t="shared" si="3"/>
        <v>Moderado</v>
      </c>
      <c r="AD19" s="236">
        <f t="shared" si="4"/>
        <v>0.6</v>
      </c>
      <c r="AE19" s="302"/>
      <c r="AF19" s="302"/>
      <c r="AG19" s="305"/>
      <c r="AH19" s="306"/>
      <c r="AI19" s="306"/>
      <c r="AJ19" s="306"/>
      <c r="AK19" s="306"/>
      <c r="AL19" s="306"/>
      <c r="AM19" s="306"/>
      <c r="AN19" s="306"/>
    </row>
    <row r="20" spans="1:40" ht="48" customHeight="1" x14ac:dyDescent="0.25">
      <c r="A20" s="306">
        <v>3</v>
      </c>
      <c r="B20" s="303" t="s">
        <v>502</v>
      </c>
      <c r="C20" s="306" t="s">
        <v>342</v>
      </c>
      <c r="D20" s="353" t="s">
        <v>344</v>
      </c>
      <c r="E20" s="303" t="s">
        <v>336</v>
      </c>
      <c r="F20" s="303" t="s">
        <v>337</v>
      </c>
      <c r="G20" s="306" t="s">
        <v>343</v>
      </c>
      <c r="H20" s="303">
        <v>900</v>
      </c>
      <c r="I20" s="309" t="str">
        <f>IF(H20&lt;=2,'[3]Tabla probabilidad'!$B$5,IF(H20&lt;=24,'[3]Tabla probabilidad'!$B$6,IF(H20&lt;=500,'[3]Tabla probabilidad'!$B$7,IF(H20&lt;=5000,'[3]Tabla probabilidad'!$B$8,IF(H20&gt;5000,'[3]Tabla probabilidad'!$B$9)))))</f>
        <v>Alta</v>
      </c>
      <c r="J20" s="310">
        <f>IF(H20&lt;=2,'[3]Tabla probabilidad'!$D$5,IF(H20&lt;=24,'[3]Tabla probabilidad'!$D$6,IF(H20&lt;=500,'[3]Tabla probabilidad'!$D$7,IF(H20&lt;=5000,'[3]Tabla probabilidad'!$D$8,IF(H20&gt;5000,'[3]Tabla probabilidad'!$D$9)))))</f>
        <v>0.8</v>
      </c>
      <c r="K20" s="306" t="s">
        <v>471</v>
      </c>
      <c r="L20" s="306"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Mayor</v>
      </c>
      <c r="M20" s="306"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80%</v>
      </c>
      <c r="N20" s="306" t="str">
        <f>VLOOKUP((I20&amp;L20),[3]Hoja1!$B$4:$C$28,2,0)</f>
        <v xml:space="preserve">Alto </v>
      </c>
      <c r="O20" s="235">
        <v>1</v>
      </c>
      <c r="P20" s="238" t="s">
        <v>338</v>
      </c>
      <c r="Q20" s="235" t="str">
        <f>IF(R20="Preventivo","Probabilidad",IF(R20="Detectivo","Probabilidad", IF(R20="Correctivo","Impacto")))</f>
        <v>Probabilidad</v>
      </c>
      <c r="R20" s="235" t="s">
        <v>52</v>
      </c>
      <c r="S20" s="235" t="s">
        <v>57</v>
      </c>
      <c r="T20" s="236">
        <f>VLOOKUP(R20&amp;S20,[3]Hoja1!$Q$4:$R$9,2,0)</f>
        <v>0.45</v>
      </c>
      <c r="U20" s="235" t="s">
        <v>59</v>
      </c>
      <c r="V20" s="235" t="s">
        <v>62</v>
      </c>
      <c r="W20" s="235" t="s">
        <v>65</v>
      </c>
      <c r="X20" s="236">
        <f>IF(Q20="Probabilidad",($J$20*T20),IF(Q20="Impacto"," "))</f>
        <v>0.36000000000000004</v>
      </c>
      <c r="Y20" s="236" t="str">
        <f>IF(Z20&lt;=20%,'[3]Tabla probabilidad'!$B$5,IF(Z20&lt;=40%,'[3]Tabla probabilidad'!$B$6,IF(Z20&lt;=60%,'[3]Tabla probabilidad'!$B$7,IF(Z20&lt;=80%,'[3]Tabla probabilidad'!$B$8,IF(Z20&lt;=100%,'[3]Tabla probabilidad'!$B$9)))))</f>
        <v>Media</v>
      </c>
      <c r="Z20" s="236">
        <f>IF(R20="Preventivo",($J$20-($J$20*T20)),IF(R20="Detectivo",($J$20-($J$20*T20)),IF(R20="Correctivo",($J$20))))</f>
        <v>0.44</v>
      </c>
      <c r="AA20" s="300" t="str">
        <f>IF(AB20&lt;=20%,'[3]Tabla probabilidad'!$B$5,IF(AB20&lt;=40%,'[3]Tabla probabilidad'!$B$6,IF(AB20&lt;=60%,'[3]Tabla probabilidad'!$B$7,IF(AB20&lt;=80%,'[3]Tabla probabilidad'!$B$8,IF(AB20&lt;=100%,'[3]Tabla probabilidad'!$B$9)))))</f>
        <v>Media</v>
      </c>
      <c r="AB20" s="300">
        <f>AVERAGE(Z20:Z24)</f>
        <v>0.44000000000000006</v>
      </c>
      <c r="AC20" s="236" t="str">
        <f>IF(AD20&lt;=20%,"Leve",IF(AD20&lt;=40%,"Menor",IF(AD20&lt;=60%,"Moderado",IF(AD20&lt;=80%,"Mayor",IF(AD20&lt;=100%,"Catastrófico")))))</f>
        <v>Mayor</v>
      </c>
      <c r="AD20" s="236">
        <f>IF(Q20="Probabilidad",(($M$20-0)),IF(Q20="Impacto",($M$20-($M$20*T20))))</f>
        <v>0.8</v>
      </c>
      <c r="AE20" s="300" t="str">
        <f>IF(AF20&lt;=20%,"Leve",IF(AF20&lt;=40%,"Menor",IF(AF20&lt;=60%,"Moderado",IF(AF20&lt;=80%,"Mayor",IF(AF20&lt;=100%,"Catastrófico")))))</f>
        <v>Mayor</v>
      </c>
      <c r="AF20" s="300">
        <f>AVERAGE(AD20:AD24)</f>
        <v>0.8</v>
      </c>
      <c r="AG20" s="303" t="str">
        <f>VLOOKUP(AA20&amp;AE20,[3]Hoja1!$B$4:$C$28,2,0)</f>
        <v xml:space="preserve">Alto </v>
      </c>
      <c r="AH20" s="306" t="s">
        <v>315</v>
      </c>
      <c r="AI20" s="306" t="s">
        <v>514</v>
      </c>
      <c r="AJ20" s="306" t="s">
        <v>635</v>
      </c>
      <c r="AK20" s="311">
        <v>44348</v>
      </c>
      <c r="AL20" s="306"/>
      <c r="AM20" s="306"/>
      <c r="AN20" s="306" t="s">
        <v>177</v>
      </c>
    </row>
    <row r="21" spans="1:40" ht="55.5" customHeight="1" x14ac:dyDescent="0.25">
      <c r="A21" s="306"/>
      <c r="B21" s="304"/>
      <c r="C21" s="306"/>
      <c r="D21" s="354"/>
      <c r="E21" s="304"/>
      <c r="F21" s="304"/>
      <c r="G21" s="306"/>
      <c r="H21" s="304"/>
      <c r="I21" s="309"/>
      <c r="J21" s="310"/>
      <c r="K21" s="306"/>
      <c r="L21" s="307"/>
      <c r="M21" s="307"/>
      <c r="N21" s="306"/>
      <c r="O21" s="235">
        <v>2</v>
      </c>
      <c r="P21" s="238" t="s">
        <v>339</v>
      </c>
      <c r="Q21" s="235" t="str">
        <f>IF(R21="Preventivo","Probabilidad",IF(R21="Detectivo","Probabilidad", IF(R21="Correctivo","Impacto")))</f>
        <v>Probabilidad</v>
      </c>
      <c r="R21" s="235" t="s">
        <v>52</v>
      </c>
      <c r="S21" s="235" t="s">
        <v>57</v>
      </c>
      <c r="T21" s="236">
        <f>VLOOKUP(R21&amp;S21,[3]Hoja1!$Q$4:$R$9,2,0)</f>
        <v>0.45</v>
      </c>
      <c r="U21" s="235" t="s">
        <v>59</v>
      </c>
      <c r="V21" s="235" t="s">
        <v>62</v>
      </c>
      <c r="W21" s="235" t="s">
        <v>65</v>
      </c>
      <c r="X21" s="236">
        <f>IF(Q21="Probabilidad",($J$20*T21),IF(Q21="Impacto"," "))</f>
        <v>0.36000000000000004</v>
      </c>
      <c r="Y21" s="236" t="str">
        <f>IF(Z21&lt;=20%,'[3]Tabla probabilidad'!$B$5,IF(Z21&lt;=40%,'[3]Tabla probabilidad'!$B$6,IF(Z21&lt;=60%,'[3]Tabla probabilidad'!$B$7,IF(Z21&lt;=80%,'[3]Tabla probabilidad'!$B$8,IF(Z21&lt;=100%,'[3]Tabla probabilidad'!$B$9)))))</f>
        <v>Media</v>
      </c>
      <c r="Z21" s="236">
        <f>IF(R21="Preventivo",($J$20-($J$20*T21)),IF(R21="Detectivo",($J$20-($J$20*T21)),IF(R21="Correctivo",($J$20))))</f>
        <v>0.44</v>
      </c>
      <c r="AA21" s="301"/>
      <c r="AB21" s="301"/>
      <c r="AC21" s="236" t="str">
        <f>IF(AD21&lt;=20%,"Leve",IF(AD21&lt;=40%,"Menor",IF(AD21&lt;=60%,"Moderado",IF(AD21&lt;=80%,"Mayor",IF(AD21&lt;=100%,"Catastrófico")))))</f>
        <v>Mayor</v>
      </c>
      <c r="AD21" s="236">
        <f>IF(Q21="Probabilidad",(($M$20-0)),IF(Q21="Impacto",($M$20-($M$20*T21))))</f>
        <v>0.8</v>
      </c>
      <c r="AE21" s="301"/>
      <c r="AF21" s="301"/>
      <c r="AG21" s="304"/>
      <c r="AH21" s="306"/>
      <c r="AI21" s="306"/>
      <c r="AJ21" s="306"/>
      <c r="AK21" s="306"/>
      <c r="AL21" s="306"/>
      <c r="AM21" s="306"/>
      <c r="AN21" s="306"/>
    </row>
    <row r="22" spans="1:40" ht="42" customHeight="1" x14ac:dyDescent="0.25">
      <c r="A22" s="306"/>
      <c r="B22" s="304"/>
      <c r="C22" s="306"/>
      <c r="D22" s="354"/>
      <c r="E22" s="304"/>
      <c r="F22" s="304"/>
      <c r="G22" s="306"/>
      <c r="H22" s="304"/>
      <c r="I22" s="309"/>
      <c r="J22" s="310"/>
      <c r="K22" s="306"/>
      <c r="L22" s="307"/>
      <c r="M22" s="307"/>
      <c r="N22" s="306"/>
      <c r="O22" s="235">
        <v>3</v>
      </c>
      <c r="P22" s="238" t="s">
        <v>340</v>
      </c>
      <c r="Q22" s="235" t="str">
        <f>IF(R22="Preventivo","Probabilidad",IF(R22="Detectivo","Probabilidad", IF(R22="Correctivo","Impacto")))</f>
        <v>Probabilidad</v>
      </c>
      <c r="R22" s="235" t="s">
        <v>52</v>
      </c>
      <c r="S22" s="235" t="s">
        <v>57</v>
      </c>
      <c r="T22" s="236">
        <f>VLOOKUP(R22&amp;S22,[3]Hoja1!$Q$4:$R$9,2,0)</f>
        <v>0.45</v>
      </c>
      <c r="U22" s="235" t="s">
        <v>59</v>
      </c>
      <c r="V22" s="235" t="s">
        <v>62</v>
      </c>
      <c r="W22" s="235" t="s">
        <v>65</v>
      </c>
      <c r="X22" s="236">
        <f>IF(Q22="Probabilidad",($J$20*T22),IF(Q22="Impacto"," "))</f>
        <v>0.36000000000000004</v>
      </c>
      <c r="Y22" s="236" t="str">
        <f>IF(Z22&lt;=20%,'[3]Tabla probabilidad'!$B$5,IF(Z22&lt;=40%,'[3]Tabla probabilidad'!$B$6,IF(Z22&lt;=60%,'[3]Tabla probabilidad'!$B$7,IF(Z22&lt;=80%,'[3]Tabla probabilidad'!$B$8,IF(Z22&lt;=100%,'[3]Tabla probabilidad'!$B$9)))))</f>
        <v>Media</v>
      </c>
      <c r="Z22" s="236">
        <f>IF(R22="Preventivo",($J$20-($J$20*T22)),IF(R22="Detectivo",($J$20-($J$20*T22)),IF(R22="Correctivo",($J$20))))</f>
        <v>0.44</v>
      </c>
      <c r="AA22" s="301"/>
      <c r="AB22" s="301"/>
      <c r="AC22" s="236" t="str">
        <f>IF(AD22&lt;=20%,"Leve",IF(AD22&lt;=40%,"Menor",IF(AD22&lt;=60%,"Moderado",IF(AD22&lt;=80%,"Mayor",IF(AD22&lt;=100%,"Catastrófico")))))</f>
        <v>Mayor</v>
      </c>
      <c r="AD22" s="236">
        <f>IF(Q22="Probabilidad",(($M$20-0)),IF(Q22="Impacto",($M$20-($M$20*T22))))</f>
        <v>0.8</v>
      </c>
      <c r="AE22" s="301"/>
      <c r="AF22" s="301"/>
      <c r="AG22" s="304"/>
      <c r="AH22" s="306"/>
      <c r="AI22" s="306"/>
      <c r="AJ22" s="306"/>
      <c r="AK22" s="306"/>
      <c r="AL22" s="306"/>
      <c r="AM22" s="306"/>
      <c r="AN22" s="306"/>
    </row>
    <row r="23" spans="1:40" ht="96.75" customHeight="1" x14ac:dyDescent="0.25">
      <c r="A23" s="306"/>
      <c r="B23" s="304"/>
      <c r="C23" s="306"/>
      <c r="D23" s="354"/>
      <c r="E23" s="304"/>
      <c r="F23" s="304"/>
      <c r="G23" s="306"/>
      <c r="H23" s="304"/>
      <c r="I23" s="309"/>
      <c r="J23" s="310"/>
      <c r="K23" s="306"/>
      <c r="L23" s="307"/>
      <c r="M23" s="307"/>
      <c r="N23" s="306"/>
      <c r="O23" s="235">
        <v>4</v>
      </c>
      <c r="P23" s="238" t="s">
        <v>341</v>
      </c>
      <c r="Q23" s="235" t="str">
        <f>IF(R23="Preventivo","Probabilidad",IF(R23="Detectivo","Probabilidad", IF(R23="Correctivo","Impacto")))</f>
        <v>Probabilidad</v>
      </c>
      <c r="R23" s="235" t="s">
        <v>52</v>
      </c>
      <c r="S23" s="235" t="s">
        <v>57</v>
      </c>
      <c r="T23" s="236">
        <f>VLOOKUP(R23&amp;S23,[3]Hoja1!$Q$4:$R$9,2,0)</f>
        <v>0.45</v>
      </c>
      <c r="U23" s="235" t="s">
        <v>60</v>
      </c>
      <c r="V23" s="235" t="s">
        <v>62</v>
      </c>
      <c r="W23" s="235" t="s">
        <v>66</v>
      </c>
      <c r="X23" s="236">
        <f>IF(Q23="Probabilidad",($J$20*T23),IF(Q23="Impacto"," "))</f>
        <v>0.36000000000000004</v>
      </c>
      <c r="Y23" s="236" t="str">
        <f>IF(Z23&lt;=20%,'[3]Tabla probabilidad'!$B$5,IF(Z23&lt;=40%,'[3]Tabla probabilidad'!$B$6,IF(Z23&lt;=60%,'[3]Tabla probabilidad'!$B$7,IF(Z23&lt;=80%,'[3]Tabla probabilidad'!$B$8,IF(Z23&lt;=100%,'[3]Tabla probabilidad'!$B$9)))))</f>
        <v>Media</v>
      </c>
      <c r="Z23" s="236">
        <f>IF(R23="Preventivo",($J$20-($J$20*T23)),IF(R23="Detectivo",($J$20-($J$20*T23)),IF(R23="Correctivo",($J$20))))</f>
        <v>0.44</v>
      </c>
      <c r="AA23" s="301"/>
      <c r="AB23" s="301"/>
      <c r="AC23" s="236" t="str">
        <f>IF(AD23&lt;=20%,"Leve",IF(AD23&lt;=40%,"Menor",IF(AD23&lt;=60%,"Moderado",IF(AD23&lt;=80%,"Mayor",IF(AD23&lt;=100%,"Catastrófico")))))</f>
        <v>Mayor</v>
      </c>
      <c r="AD23" s="236">
        <f>IF(Q23="Probabilidad",(($M$20-0)),IF(Q23="Impacto",($M$20-($M$20*T23))))</f>
        <v>0.8</v>
      </c>
      <c r="AE23" s="301"/>
      <c r="AF23" s="301"/>
      <c r="AG23" s="304"/>
      <c r="AH23" s="306"/>
      <c r="AI23" s="306"/>
      <c r="AJ23" s="306"/>
      <c r="AK23" s="306"/>
      <c r="AL23" s="306"/>
      <c r="AM23" s="306"/>
      <c r="AN23" s="306"/>
    </row>
    <row r="24" spans="1:40" ht="104.25" customHeight="1" x14ac:dyDescent="0.25">
      <c r="A24" s="306"/>
      <c r="B24" s="305"/>
      <c r="C24" s="306"/>
      <c r="D24" s="355"/>
      <c r="E24" s="305"/>
      <c r="F24" s="305"/>
      <c r="G24" s="306"/>
      <c r="H24" s="305"/>
      <c r="I24" s="309"/>
      <c r="J24" s="310"/>
      <c r="K24" s="306"/>
      <c r="L24" s="307"/>
      <c r="M24" s="307"/>
      <c r="N24" s="306"/>
      <c r="O24" s="235">
        <v>5</v>
      </c>
      <c r="P24" s="174" t="s">
        <v>487</v>
      </c>
      <c r="Q24" s="235" t="str">
        <f>IF(R24="Preventivo","Probabilidad",IF(R24="Detectivo","Probabilidad", IF(R24="Correctivo","Impacto")))</f>
        <v>Probabilidad</v>
      </c>
      <c r="R24" s="235" t="s">
        <v>52</v>
      </c>
      <c r="S24" s="235" t="s">
        <v>57</v>
      </c>
      <c r="T24" s="236">
        <f>VLOOKUP(R24&amp;S24,[3]Hoja1!$Q$4:$R$9,2,0)</f>
        <v>0.45</v>
      </c>
      <c r="U24" s="235" t="s">
        <v>59</v>
      </c>
      <c r="V24" s="235" t="s">
        <v>62</v>
      </c>
      <c r="W24" s="235" t="s">
        <v>65</v>
      </c>
      <c r="X24" s="236">
        <f>IF(Q24="Probabilidad",($J$20*T24),IF(Q24="Impacto"," "))</f>
        <v>0.36000000000000004</v>
      </c>
      <c r="Y24" s="236" t="str">
        <f>IF(Z24&lt;=20%,'[3]Tabla probabilidad'!$B$5,IF(Z24&lt;=40%,'[3]Tabla probabilidad'!$B$6,IF(Z24&lt;=60%,'[3]Tabla probabilidad'!$B$7,IF(Z24&lt;=80%,'[3]Tabla probabilidad'!$B$8,IF(Z24&lt;=100%,'[3]Tabla probabilidad'!$B$9)))))</f>
        <v>Media</v>
      </c>
      <c r="Z24" s="236">
        <f>IF(R24="Preventivo",($J$20-($J$20*T24)),IF(R24="Detectivo",($J$20-($J$20*T24)),IF(R24="Correctivo",($J$20))))</f>
        <v>0.44</v>
      </c>
      <c r="AA24" s="302"/>
      <c r="AB24" s="302"/>
      <c r="AC24" s="236" t="str">
        <f>IF(AD24&lt;=20%,"Leve",IF(AD24&lt;=40%,"Menor",IF(AD24&lt;=60%,"Moderado",IF(AD24&lt;=80%,"Mayor",IF(AD24&lt;=100%,"Catastrófico")))))</f>
        <v>Mayor</v>
      </c>
      <c r="AD24" s="236">
        <f>IF(Q24="Probabilidad",(($M$20-0)),IF(Q24="Impacto",($M$20-($M$20*T24))))</f>
        <v>0.8</v>
      </c>
      <c r="AE24" s="302"/>
      <c r="AF24" s="302"/>
      <c r="AG24" s="305"/>
      <c r="AH24" s="306"/>
      <c r="AI24" s="306"/>
      <c r="AJ24" s="306"/>
      <c r="AK24" s="306"/>
      <c r="AL24" s="306"/>
      <c r="AM24" s="306"/>
      <c r="AN24" s="306"/>
    </row>
    <row r="25" spans="1:40" ht="66.75" customHeight="1" x14ac:dyDescent="0.25">
      <c r="A25" s="303">
        <v>4</v>
      </c>
      <c r="B25" s="303" t="s">
        <v>495</v>
      </c>
      <c r="C25" s="306" t="s">
        <v>342</v>
      </c>
      <c r="D25" s="308" t="s">
        <v>405</v>
      </c>
      <c r="E25" s="303" t="s">
        <v>496</v>
      </c>
      <c r="F25" s="303" t="s">
        <v>497</v>
      </c>
      <c r="G25" s="306" t="s">
        <v>41</v>
      </c>
      <c r="H25" s="306">
        <v>400</v>
      </c>
      <c r="I25" s="309" t="str">
        <f>IF(H25&lt;=2,'[3]Tabla probabilidad'!$B$5,IF(H25&lt;=24,'[3]Tabla probabilidad'!$B$6,IF(H25&lt;=500,'[3]Tabla probabilidad'!$B$7,IF(H25&lt;=5000,'[3]Tabla probabilidad'!$B$8,IF(H25&gt;5000,'[3]Tabla probabilidad'!$B$9)))))</f>
        <v>Media</v>
      </c>
      <c r="J25" s="310">
        <f>IF(H25&lt;=2,'[3]Tabla probabilidad'!$D$5,IF(H25&lt;=24,'[3]Tabla probabilidad'!$D$6,IF(H25&lt;=500,'[3]Tabla probabilidad'!$D$7,IF(H25&lt;=5000,'[3]Tabla probabilidad'!$D$8,IF(H25&gt;5000,'[3]Tabla probabilidad'!$D$9)))))</f>
        <v>0.6</v>
      </c>
      <c r="K25" s="306" t="s">
        <v>321</v>
      </c>
      <c r="L25" s="306" t="str">
        <f>IF(K25="El riesgo afecta la imagen de alguna área de la organización","Leve",IF(K25="El riesgo afecta la imagen de la entidad internamente, de conocimiento general, nivel interno, alta dirección, contratista y/o de provedores","Menor",IF(K25="El riesgo afecta la imagen de la entidad con algunos usuarios de relevancia frente al logro de los objetivos","Moderado",IF(K25="El riesgo afecta la imagen de de la entidad con efecto publicitario sostenido a nivel del sector justicia","Mayor",IF(K25="El riesgo afecta la imagen de la entidad a nivel nacional, con efecto publicitarios sostenible a nivel país","Catastrófico",IF(K25="Impacto que afecte la ejecución presupuestal en un valor ≥0,5%.","Leve",IF(K25="Impacto que afecte la ejecución presupuestal en un valor ≥1%.","Menor",IF(K25="Impacto que afecte la ejecución presupuestal en un valor ≥5%.","Moderado",IF(K25="Impacto que afecte la ejecución presupuestal en un valor ≥20%.","Mayor",IF(K25="Impacto que afecte la ejecución presupuestal en un valor ≥50%.","Catastrófico",IF(K25="Incumplimiento máximo del 5% de la meta planeada","Leve",IF(K25="Incumplimiento máximo del 15% de la meta planeada","Menor",IF(K25="Incumplimiento máximo del 20% de la meta planeada","Moderado",IF(K25="Incumplimiento máximo del 50% de la meta planeada","Mayor",IF(K25="Incumplimiento máximo del 80% de la meta planeada","Catastrófico",IF(K25="Cualquier afectación a la violacion de los derechos de los ciudadanos se considera con consecuencias altas","Mayor",IF(K25="Cualquier afectación a la violacion de los derechos de los ciudadanos se considera con consecuencias desastrosas","Catastrófico",IF(K25="Afecta la Prestación del Servicio de Administración de Justicia en 5%","Leve",IF(K25="Afecta la Prestación del Servicio de Administración de Justicia en 10%","Menor",IF(K25="Afecta la Prestación del Servicio de Administración de Justicia en 15%","Moderado",IF(K25="Afecta la Prestación del Servicio de Administración de Justicia en 20%","Mayor",IF(K25="Afecta la Prestación del Servicio de Administración de Justicia en más del 50%","Catastrófico",IF(K25="Cualquier acto indebido de los servidores judiciales genera altas consecuencias para la entidad","Mayor",IF(K25="Cualquier acto indebido de los servidores judiciales genera consecuencias desastrosas para la entidad","Catastrófico",IF(K25="Si el hecho llegara a presentarse, tendría consecuencias o efectos mínimos sobre la entidad","Leve",IF(K25="Si el hecho llegara a presentarse, tendría bajo impacto o efecto sobre la entidad","Menor",IF(K25="Si el hecho llegara a presentarse, tendría medianas consecuencias o efectos sobre la entidad","Moderado",IF(K25="Si el hecho llegara a presentarse, tendría altas consecuencias o efectos sobre la entidad","Mayor",IF(K25="Si el hecho llegara a presentarse, tendría desastrosas consecuencias o efectos sobre la entidad","Catastrófico")))))))))))))))))))))))))))))</f>
        <v>Menor</v>
      </c>
      <c r="M25" s="306" t="str">
        <f>IF(K25="El riesgo afecta la imagen de alguna área de la organización","20%",IF(K25="El riesgo afecta la imagen de la entidad internamente, de conocimiento general, nivel interno, alta dirección, contratista y/o de provedores","40%",IF(K25="El riesgo afecta la imagen de la entidad con algunos usuarios de relevancia frente al logro de los objetivos","60%",IF(K25="El riesgo afecta la imagen de de la entidad con efecto publicitario sostenido a nivel del sector justicia","80%",IF(K25="El riesgo afecta la imagen de la entidad a nivel nacional, con efecto publicitarios sostenible a nivel país","100%",IF(K25="Impacto que afecte la ejecución presupuestal en un valor ≥0,5%.","20%",IF(K25="Impacto que afecte la ejecución presupuestal en un valor ≥1%.","40%",IF(K25="Impacto que afecte la ejecución presupuestal en un valor ≥5%.","60%",IF(K25="Impacto que afecte la ejecución presupuestal en un valor ≥20%.","80%",IF(K25="Impacto que afecte la ejecución presupuestal en un valor ≥50%.","100%",IF(K25="Incumplimiento máximo del 5% de la meta planeada","20%",IF(K25="Incumplimiento máximo del 15% de la meta planeada","40%",IF(K25="Incumplimiento máximo del 20% de la meta planeada","60%",IF(K25="Incumplimiento máximo del 50% de la meta planeada","80%",IF(K25="Incumplimiento máximo del 80% de la meta planeada","100%",IF(K25="Cualquier afectación a la violacion de los derechos de los ciudadanos se considera con consecuencias altas","80%",IF(K25="Cualquier afectación a la violacion de los derechos de los ciudadanos se considera con consecuencias desastrosas","100%",IF(K25="Afecta la Prestación del Servicio de Administración de Justicia en 5%","20%",IF(K25="Afecta la Prestación del Servicio de Administración de Justicia en 10%","40%",IF(K25="Afecta la Prestación del Servicio de Administración de Justicia en 15%","60%",IF(K25="Afecta la Prestación del Servicio de Administración de Justicia en 20%","80%",IF(K25="Afecta la Prestación del Servicio de Administración de Justicia en más del 50%","100%",IF(K25="Cualquier acto indebido de los servidores judiciales genera altas consecuencias para la entidad","80%",IF(K25="Cualquier acto indebido de los servidores judiciales genera consecuencias desastrosas para la entidad","100%",IF(K25="Si el hecho llegara a presentarse, tendría consecuencias o efectos mínimos sobre la entidad","20%",IF(K25="Si el hecho llegara a presentarse, tendría bajo impacto o efecto sobre la entidad","40%",IF(K25="Si el hecho llegara a presentarse, tendría medianas consecuencias o efectos sobre la entidad","60%",IF(K25="Si el hecho llegara a presentarse, tendría altas consecuencias o efectos sobre la entidad","80%",IF(K25="Si el hecho llegara a presentarse, tendría desastrosas consecuencias o efectos sobre la entidad","100%")))))))))))))))))))))))))))))</f>
        <v>40%</v>
      </c>
      <c r="N25" s="306" t="str">
        <f>VLOOKUP((I25&amp;L25),[3]Hoja1!$B$4:$C$28,2,0)</f>
        <v>Moderado</v>
      </c>
      <c r="O25" s="235">
        <v>1</v>
      </c>
      <c r="P25" s="180" t="s">
        <v>498</v>
      </c>
      <c r="Q25" s="235" t="str">
        <f t="shared" ref="Q25:Q64" si="5">IF(R25="Preventivo","Probabilidad",IF(R25="Detectivo","Probabilidad", IF(R25="Correctivo","Impacto")))</f>
        <v>Probabilidad</v>
      </c>
      <c r="R25" s="235" t="s">
        <v>52</v>
      </c>
      <c r="S25" s="235" t="s">
        <v>57</v>
      </c>
      <c r="T25" s="236">
        <f>VLOOKUP(R25&amp;S25,[3]Hoja1!$Q$4:$R$9,2,0)</f>
        <v>0.45</v>
      </c>
      <c r="U25" s="235" t="s">
        <v>59</v>
      </c>
      <c r="V25" s="235" t="s">
        <v>62</v>
      </c>
      <c r="W25" s="235" t="s">
        <v>65</v>
      </c>
      <c r="X25" s="236">
        <f>IF(Q25="Probabilidad",($J$10*T25),IF(Q25="Impacto"," "))</f>
        <v>0.27</v>
      </c>
      <c r="Y25" s="236" t="str">
        <f>IF(Z25&lt;=20%,'[3]Tabla probabilidad'!$B$5,IF(Z25&lt;=40%,'[3]Tabla probabilidad'!$B$6,IF(Z25&lt;=60%,'[3]Tabla probabilidad'!$B$7,IF(Z25&lt;=80%,'[3]Tabla probabilidad'!$B$8,IF(Z25&lt;=100%,'[3]Tabla probabilidad'!$B$9)))))</f>
        <v>Baja</v>
      </c>
      <c r="Z25" s="236">
        <f>IF(R25="Preventivo",($J$10-($J$10*T25)),IF(R25="Detectivo",($J$10-($J$10*T25)),IF(R25="Correctivo",($J$10))))</f>
        <v>0.32999999999999996</v>
      </c>
      <c r="AA25" s="300" t="str">
        <f>IF(AB25&lt;=20%,'[3]Tabla probabilidad'!$B$5,IF(AB25&lt;=40%,'[3]Tabla probabilidad'!$B$6,IF(AB25&lt;=60%,'[3]Tabla probabilidad'!$B$7,IF(AB25&lt;=80%,'[3]Tabla probabilidad'!$B$8,IF(AB25&lt;=100%,'[3]Tabla probabilidad'!$B$9)))))</f>
        <v>Baja</v>
      </c>
      <c r="AB25" s="300">
        <f>AVERAGE(Z25:Z29)</f>
        <v>0.32999999999999996</v>
      </c>
      <c r="AC25" s="236" t="str">
        <f t="shared" ref="AC25:AC64" si="6">IF(AD25&lt;=20%,"Leve",IF(AD25&lt;=40%,"Menor",IF(AD25&lt;=60%,"Moderado",IF(AD25&lt;=80%,"Mayor",IF(AD25&lt;=100%,"Catastrófico")))))</f>
        <v>Moderado</v>
      </c>
      <c r="AD25" s="236">
        <f>IF(Q25="Probabilidad",(($M$10-0)),IF(Q25="Impacto",($M$10-($M$10*T25))))</f>
        <v>0.6</v>
      </c>
      <c r="AE25" s="300" t="str">
        <f>IF(AF25&lt;=20%,"Leve",IF(AF25&lt;=40%,"Menor",IF(AF25&lt;=60%,"Moderado",IF(AF25&lt;=80%,"Mayor",IF(AF25&lt;=100%,"Catastrófico")))))</f>
        <v>Moderado</v>
      </c>
      <c r="AF25" s="300">
        <f>AVERAGE(AD25:AD29)</f>
        <v>0.6</v>
      </c>
      <c r="AG25" s="303" t="str">
        <f>VLOOKUP(AA25&amp;AE25,[3]Hoja1!$B$4:$C$28,2,0)</f>
        <v>Moderado</v>
      </c>
      <c r="AH25" s="306" t="s">
        <v>312</v>
      </c>
      <c r="AI25" s="306"/>
      <c r="AJ25" s="306"/>
      <c r="AK25" s="306"/>
      <c r="AL25" s="306"/>
      <c r="AM25" s="306"/>
      <c r="AN25" s="306"/>
    </row>
    <row r="26" spans="1:40" ht="48.75" customHeight="1" x14ac:dyDescent="0.25">
      <c r="A26" s="304"/>
      <c r="B26" s="304"/>
      <c r="C26" s="306"/>
      <c r="D26" s="308"/>
      <c r="E26" s="304"/>
      <c r="F26" s="304"/>
      <c r="G26" s="306"/>
      <c r="H26" s="306"/>
      <c r="I26" s="309"/>
      <c r="J26" s="310"/>
      <c r="K26" s="306"/>
      <c r="L26" s="307"/>
      <c r="M26" s="307"/>
      <c r="N26" s="306"/>
      <c r="O26" s="235">
        <v>2</v>
      </c>
      <c r="P26" s="180" t="s">
        <v>499</v>
      </c>
      <c r="Q26" s="235" t="str">
        <f t="shared" si="5"/>
        <v>Probabilidad</v>
      </c>
      <c r="R26" s="235" t="s">
        <v>52</v>
      </c>
      <c r="S26" s="235" t="s">
        <v>57</v>
      </c>
      <c r="T26" s="236">
        <f>VLOOKUP(R26&amp;S26,[3]Hoja1!$Q$4:$R$9,2,0)</f>
        <v>0.45</v>
      </c>
      <c r="U26" s="235" t="s">
        <v>59</v>
      </c>
      <c r="V26" s="235" t="s">
        <v>62</v>
      </c>
      <c r="W26" s="235" t="s">
        <v>65</v>
      </c>
      <c r="X26" s="236">
        <f>IF(Q26="Probabilidad",($J$10*T26),IF(Q26="Impacto"," "))</f>
        <v>0.27</v>
      </c>
      <c r="Y26" s="236" t="str">
        <f>IF(Z26&lt;=20%,'[3]Tabla probabilidad'!$B$5,IF(Z26&lt;=40%,'[3]Tabla probabilidad'!$B$6,IF(Z26&lt;=60%,'[3]Tabla probabilidad'!$B$7,IF(Z26&lt;=80%,'[3]Tabla probabilidad'!$B$8,IF(Z26&lt;=100%,'[3]Tabla probabilidad'!$B$9)))))</f>
        <v>Baja</v>
      </c>
      <c r="Z26" s="236">
        <f>IF(R26="Preventivo",($J$10-($J$10*T26)),IF(R26="Detectivo",($J$10-($J$10*T26)),IF(R26="Correctivo",($J$10))))</f>
        <v>0.32999999999999996</v>
      </c>
      <c r="AA26" s="301"/>
      <c r="AB26" s="301"/>
      <c r="AC26" s="236" t="str">
        <f t="shared" si="6"/>
        <v>Moderado</v>
      </c>
      <c r="AD26" s="236">
        <f>IF(Q26="Probabilidad",(($M$10-0)),IF(Q26="Impacto",($M$10-($M$10*T26))))</f>
        <v>0.6</v>
      </c>
      <c r="AE26" s="301"/>
      <c r="AF26" s="301"/>
      <c r="AG26" s="304"/>
      <c r="AH26" s="306"/>
      <c r="AI26" s="306"/>
      <c r="AJ26" s="306"/>
      <c r="AK26" s="306"/>
      <c r="AL26" s="306"/>
      <c r="AM26" s="306"/>
      <c r="AN26" s="306"/>
    </row>
    <row r="27" spans="1:40" ht="76.5" customHeight="1" x14ac:dyDescent="0.25">
      <c r="A27" s="304"/>
      <c r="B27" s="304"/>
      <c r="C27" s="306"/>
      <c r="D27" s="308"/>
      <c r="E27" s="304"/>
      <c r="F27" s="304"/>
      <c r="G27" s="306"/>
      <c r="H27" s="306"/>
      <c r="I27" s="309"/>
      <c r="J27" s="310"/>
      <c r="K27" s="306"/>
      <c r="L27" s="307"/>
      <c r="M27" s="307"/>
      <c r="N27" s="306"/>
      <c r="O27" s="235">
        <v>3</v>
      </c>
      <c r="P27" s="230" t="s">
        <v>409</v>
      </c>
      <c r="Q27" s="235" t="str">
        <f t="shared" si="5"/>
        <v>Probabilidad</v>
      </c>
      <c r="R27" s="235" t="s">
        <v>52</v>
      </c>
      <c r="S27" s="235" t="s">
        <v>57</v>
      </c>
      <c r="T27" s="236">
        <f>VLOOKUP(R27&amp;S27,[3]Hoja1!$Q$4:$R$9,2,0)</f>
        <v>0.45</v>
      </c>
      <c r="U27" s="235" t="s">
        <v>60</v>
      </c>
      <c r="V27" s="235" t="s">
        <v>62</v>
      </c>
      <c r="W27" s="235" t="s">
        <v>65</v>
      </c>
      <c r="X27" s="236">
        <f>IF(Q27="Probabilidad",($J$10*T27),IF(Q27="Impacto"," "))</f>
        <v>0.27</v>
      </c>
      <c r="Y27" s="236" t="str">
        <f>IF(Z27&lt;=20%,'[3]Tabla probabilidad'!$B$5,IF(Z27&lt;=40%,'[3]Tabla probabilidad'!$B$6,IF(Z27&lt;=60%,'[3]Tabla probabilidad'!$B$7,IF(Z27&lt;=80%,'[3]Tabla probabilidad'!$B$8,IF(Z27&lt;=100%,'[3]Tabla probabilidad'!$B$9)))))</f>
        <v>Baja</v>
      </c>
      <c r="Z27" s="236">
        <f>IF(R27="Preventivo",($J$10-($J$10*T27)),IF(R27="Detectivo",($J$10-($J$10*T27)),IF(R27="Correctivo",($J$10))))</f>
        <v>0.32999999999999996</v>
      </c>
      <c r="AA27" s="301"/>
      <c r="AB27" s="301"/>
      <c r="AC27" s="236" t="str">
        <f t="shared" si="6"/>
        <v>Moderado</v>
      </c>
      <c r="AD27" s="236">
        <f>IF(Q27="Probabilidad",(($M$10-0)),IF(Q27="Impacto",($M$10-($M$10*T27))))</f>
        <v>0.6</v>
      </c>
      <c r="AE27" s="301"/>
      <c r="AF27" s="301"/>
      <c r="AG27" s="304"/>
      <c r="AH27" s="306"/>
      <c r="AI27" s="306"/>
      <c r="AJ27" s="306"/>
      <c r="AK27" s="306"/>
      <c r="AL27" s="306"/>
      <c r="AM27" s="306"/>
      <c r="AN27" s="306"/>
    </row>
    <row r="28" spans="1:40" ht="54" customHeight="1" x14ac:dyDescent="0.25">
      <c r="A28" s="304"/>
      <c r="B28" s="304"/>
      <c r="C28" s="306"/>
      <c r="D28" s="308"/>
      <c r="E28" s="304"/>
      <c r="F28" s="304"/>
      <c r="G28" s="306"/>
      <c r="H28" s="306"/>
      <c r="I28" s="309"/>
      <c r="J28" s="310"/>
      <c r="K28" s="306"/>
      <c r="L28" s="307"/>
      <c r="M28" s="307"/>
      <c r="N28" s="306"/>
      <c r="O28" s="235">
        <v>4</v>
      </c>
      <c r="P28" s="180" t="s">
        <v>500</v>
      </c>
      <c r="Q28" s="235" t="str">
        <f t="shared" si="5"/>
        <v>Probabilidad</v>
      </c>
      <c r="R28" s="235" t="s">
        <v>52</v>
      </c>
      <c r="S28" s="235" t="s">
        <v>57</v>
      </c>
      <c r="T28" s="236">
        <f>VLOOKUP(R28&amp;S28,[3]Hoja1!$Q$4:$R$9,2,0)</f>
        <v>0.45</v>
      </c>
      <c r="U28" s="235" t="s">
        <v>59</v>
      </c>
      <c r="V28" s="235" t="s">
        <v>62</v>
      </c>
      <c r="W28" s="235" t="s">
        <v>65</v>
      </c>
      <c r="X28" s="236">
        <f>IF(Q28="Probabilidad",($J$10*T28),IF(Q28="Impacto"," "))</f>
        <v>0.27</v>
      </c>
      <c r="Y28" s="236" t="str">
        <f>IF(Z28&lt;=20%,'[3]Tabla probabilidad'!$B$5,IF(Z28&lt;=40%,'[3]Tabla probabilidad'!$B$6,IF(Z28&lt;=60%,'[3]Tabla probabilidad'!$B$7,IF(Z28&lt;=80%,'[3]Tabla probabilidad'!$B$8,IF(Z28&lt;=100%,'[3]Tabla probabilidad'!$B$9)))))</f>
        <v>Baja</v>
      </c>
      <c r="Z28" s="236">
        <f>IF(R28="Preventivo",($J$10-($J$10*T28)),IF(R28="Detectivo",($J$10-($J$10*T28)),IF(R28="Correctivo",($J$10))))</f>
        <v>0.32999999999999996</v>
      </c>
      <c r="AA28" s="301"/>
      <c r="AB28" s="301"/>
      <c r="AC28" s="236" t="str">
        <f t="shared" si="6"/>
        <v>Moderado</v>
      </c>
      <c r="AD28" s="236">
        <f>IF(Q28="Probabilidad",(($M$10-0)),IF(Q28="Impacto",($M$10-($M$10*T28))))</f>
        <v>0.6</v>
      </c>
      <c r="AE28" s="301"/>
      <c r="AF28" s="301"/>
      <c r="AG28" s="304"/>
      <c r="AH28" s="306"/>
      <c r="AI28" s="306"/>
      <c r="AJ28" s="306"/>
      <c r="AK28" s="306"/>
      <c r="AL28" s="306"/>
      <c r="AM28" s="306"/>
      <c r="AN28" s="306"/>
    </row>
    <row r="29" spans="1:40" ht="61.5" customHeight="1" x14ac:dyDescent="0.25">
      <c r="A29" s="305"/>
      <c r="B29" s="305"/>
      <c r="C29" s="306"/>
      <c r="D29" s="308"/>
      <c r="E29" s="305"/>
      <c r="F29" s="305"/>
      <c r="G29" s="306"/>
      <c r="H29" s="306"/>
      <c r="I29" s="309"/>
      <c r="J29" s="310"/>
      <c r="K29" s="306"/>
      <c r="L29" s="307"/>
      <c r="M29" s="307"/>
      <c r="N29" s="306"/>
      <c r="O29" s="235">
        <v>5</v>
      </c>
      <c r="P29" s="180" t="s">
        <v>501</v>
      </c>
      <c r="Q29" s="235" t="str">
        <f t="shared" si="5"/>
        <v>Probabilidad</v>
      </c>
      <c r="R29" s="235" t="s">
        <v>52</v>
      </c>
      <c r="S29" s="235" t="s">
        <v>57</v>
      </c>
      <c r="T29" s="236">
        <f>VLOOKUP(R29&amp;S29,[3]Hoja1!$Q$4:$R$9,2,0)</f>
        <v>0.45</v>
      </c>
      <c r="U29" s="235" t="s">
        <v>59</v>
      </c>
      <c r="V29" s="235" t="s">
        <v>62</v>
      </c>
      <c r="W29" s="235" t="s">
        <v>65</v>
      </c>
      <c r="X29" s="236">
        <f>IF(Q29="Probabilidad",($J$10*T29),IF(Q29="Impacto"," "))</f>
        <v>0.27</v>
      </c>
      <c r="Y29" s="236" t="str">
        <f>IF(Z29&lt;=20%,'[3]Tabla probabilidad'!$B$5,IF(Z29&lt;=40%,'[3]Tabla probabilidad'!$B$6,IF(Z29&lt;=60%,'[3]Tabla probabilidad'!$B$7,IF(Z29&lt;=80%,'[3]Tabla probabilidad'!$B$8,IF(Z29&lt;=100%,'[3]Tabla probabilidad'!$B$9)))))</f>
        <v>Baja</v>
      </c>
      <c r="Z29" s="236">
        <f>IF(R29="Preventivo",($J$10-($J$10*T29)),IF(R29="Detectivo",($J$10-($J$10*T29)),IF(R29="Correctivo",($J$10))))</f>
        <v>0.32999999999999996</v>
      </c>
      <c r="AA29" s="302"/>
      <c r="AB29" s="302"/>
      <c r="AC29" s="236" t="str">
        <f t="shared" si="6"/>
        <v>Moderado</v>
      </c>
      <c r="AD29" s="236">
        <f>IF(Q29="Probabilidad",(($M$10-0)),IF(Q29="Impacto",($M$10-($M$10*T29))))</f>
        <v>0.6</v>
      </c>
      <c r="AE29" s="302"/>
      <c r="AF29" s="302"/>
      <c r="AG29" s="305"/>
      <c r="AH29" s="306"/>
      <c r="AI29" s="306"/>
      <c r="AJ29" s="306"/>
      <c r="AK29" s="306"/>
      <c r="AL29" s="306"/>
      <c r="AM29" s="306"/>
      <c r="AN29" s="306"/>
    </row>
    <row r="30" spans="1:40" ht="117.75" customHeight="1" x14ac:dyDescent="0.25">
      <c r="A30" s="303">
        <v>5</v>
      </c>
      <c r="B30" s="303" t="s">
        <v>480</v>
      </c>
      <c r="C30" s="303" t="s">
        <v>342</v>
      </c>
      <c r="D30" s="353" t="s">
        <v>636</v>
      </c>
      <c r="E30" s="303" t="s">
        <v>395</v>
      </c>
      <c r="F30" s="303" t="s">
        <v>396</v>
      </c>
      <c r="G30" s="303" t="s">
        <v>343</v>
      </c>
      <c r="H30" s="303">
        <v>4000</v>
      </c>
      <c r="I30" s="356" t="str">
        <f>IF(H30&lt;=2,'[3]Tabla probabilidad'!$B$5,IF(H30&lt;=24,'[3]Tabla probabilidad'!$B$6,IF(H30&lt;=500,'[3]Tabla probabilidad'!$B$7,IF(H30&lt;=5000,'[3]Tabla probabilidad'!$B$8,IF(H30&gt;5000,'[3]Tabla probabilidad'!$B$9)))))</f>
        <v>Alta</v>
      </c>
      <c r="J30" s="300">
        <f>IF(H30&lt;=2,'[3]Tabla probabilidad'!$D$5,IF(H30&lt;=24,'[3]Tabla probabilidad'!$D$6,IF(H30&lt;=500,'[3]Tabla probabilidad'!$D$7,IF(H30&lt;=5000,'[3]Tabla probabilidad'!$D$8,IF(H30&gt;5000,'[3]Tabla probabilidad'!$D$9)))))</f>
        <v>0.8</v>
      </c>
      <c r="K30" s="303" t="s">
        <v>321</v>
      </c>
      <c r="L30" s="303" t="str">
        <f>IF(K30="El riesgo afecta la imagen de alguna área de la organización","Leve",IF(K30="El riesgo afecta la imagen de la entidad internamente, de conocimiento general, nivel interno, alta dirección, contratista y/o de provedores","Menor",IF(K30="El riesgo afecta la imagen de la entidad con algunos usuarios de relevancia frente al logro de los objetivos","Moderado",IF(K30="El riesgo afecta la imagen de de la entidad con efecto publicitario sostenido a nivel del sector justicia","Mayor",IF(K30="El riesgo afecta la imagen de la entidad a nivel nacional, con efecto publicitarios sostenible a nivel país","Catastrófico",IF(K30="Impacto que afecte la ejecución presupuestal en un valor ≥0,5%.","Leve",IF(K30="Impacto que afecte la ejecución presupuestal en un valor ≥1%.","Menor",IF(K30="Impacto que afecte la ejecución presupuestal en un valor ≥5%.","Moderado",IF(K30="Impacto que afecte la ejecución presupuestal en un valor ≥20%.","Mayor",IF(K30="Impacto que afecte la ejecución presupuestal en un valor ≥50%.","Catastrófico",IF(K30="Incumplimiento máximo del 5% de la meta planeada","Leve",IF(K30="Incumplimiento máximo del 15% de la meta planeada","Menor",IF(K30="Incumplimiento máximo del 20% de la meta planeada","Moderado",IF(K30="Incumplimiento máximo del 50% de la meta planeada","Mayor",IF(K30="Incumplimiento máximo del 80% de la meta planeada","Catastrófico",IF(K30="Cualquier afectación a la violacion de los derechos de los ciudadanos se considera con consecuencias altas","Mayor",IF(K30="Cualquier afectación a la violacion de los derechos de los ciudadanos se considera con consecuencias desastrosas","Catastrófico",IF(K30="Afecta la Prestación del Servicio de Administración de Justicia en 5%","Leve",IF(K30="Afecta la Prestación del Servicio de Administración de Justicia en 10%","Menor",IF(K30="Afecta la Prestación del Servicio de Administración de Justicia en 15%","Moderado",IF(K30="Afecta la Prestación del Servicio de Administración de Justicia en 20%","Mayor",IF(K30="Afecta la Prestación del Servicio de Administración de Justicia en más del 50%","Catastrófico",IF(K30="Cualquier acto indebido de los servidores judiciales genera altas consecuencias para la entidad","Mayor",IF(K30="Cualquier acto indebido de los servidores judiciales genera consecuencias desastrosas para la entidad","Catastrófico",IF(K30="Si el hecho llegara a presentarse, tendría consecuencias o efectos mínimos sobre la entidad","Leve",IF(K30="Si el hecho llegara a presentarse, tendría bajo impacto o efecto sobre la entidad","Menor",IF(K30="Si el hecho llegara a presentarse, tendría medianas consecuencias o efectos sobre la entidad","Moderado",IF(K30="Si el hecho llegara a presentarse, tendría altas consecuencias o efectos sobre la entidad","Mayor",IF(K30="Si el hecho llegara a presentarse, tendría desastrosas consecuencias o efectos sobre la entidad","Catastrófico")))))))))))))))))))))))))))))</f>
        <v>Menor</v>
      </c>
      <c r="M30" s="303" t="str">
        <f>IF(K30="El riesgo afecta la imagen de alguna área de la organización","20%",IF(K30="El riesgo afecta la imagen de la entidad internamente, de conocimiento general, nivel interno, alta dirección, contratista y/o de provedores","40%",IF(K30="El riesgo afecta la imagen de la entidad con algunos usuarios de relevancia frente al logro de los objetivos","60%",IF(K30="El riesgo afecta la imagen de de la entidad con efecto publicitario sostenido a nivel del sector justicia","80%",IF(K30="El riesgo afecta la imagen de la entidad a nivel nacional, con efecto publicitarios sostenible a nivel país","100%",IF(K30="Impacto que afecte la ejecución presupuestal en un valor ≥0,5%.","20%",IF(K30="Impacto que afecte la ejecución presupuestal en un valor ≥1%.","40%",IF(K30="Impacto que afecte la ejecución presupuestal en un valor ≥5%.","60%",IF(K30="Impacto que afecte la ejecución presupuestal en un valor ≥20%.","80%",IF(K30="Impacto que afecte la ejecución presupuestal en un valor ≥50%.","100%",IF(K30="Incumplimiento máximo del 5% de la meta planeada","20%",IF(K30="Incumplimiento máximo del 15% de la meta planeada","40%",IF(K30="Incumplimiento máximo del 20% de la meta planeada","60%",IF(K30="Incumplimiento máximo del 50% de la meta planeada","80%",IF(K30="Incumplimiento máximo del 80% de la meta planeada","100%",IF(K30="Cualquier afectación a la violacion de los derechos de los ciudadanos se considera con consecuencias altas","80%",IF(K30="Cualquier afectación a la violacion de los derechos de los ciudadanos se considera con consecuencias desastrosas","100%",IF(K30="Afecta la Prestación del Servicio de Administración de Justicia en 5%","20%",IF(K30="Afecta la Prestación del Servicio de Administración de Justicia en 10%","40%",IF(K30="Afecta la Prestación del Servicio de Administración de Justicia en 15%","60%",IF(K30="Afecta la Prestación del Servicio de Administración de Justicia en 20%","80%",IF(K30="Afecta la Prestación del Servicio de Administración de Justicia en más del 50%","100%",IF(K30="Cualquier acto indebido de los servidores judiciales genera altas consecuencias para la entidad","80%",IF(K30="Cualquier acto indebido de los servidores judiciales genera consecuencias desastrosas para la entidad","100%",IF(K30="Si el hecho llegara a presentarse, tendría consecuencias o efectos mínimos sobre la entidad","20%",IF(K30="Si el hecho llegara a presentarse, tendría bajo impacto o efecto sobre la entidad","40%",IF(K30="Si el hecho llegara a presentarse, tendría medianas consecuencias o efectos sobre la entidad","60%",IF(K30="Si el hecho llegara a presentarse, tendría altas consecuencias o efectos sobre la entidad","80%",IF(K30="Si el hecho llegara a presentarse, tendría desastrosas consecuencias o efectos sobre la entidad","100%")))))))))))))))))))))))))))))</f>
        <v>40%</v>
      </c>
      <c r="N30" s="303" t="str">
        <f>VLOOKUP((I30&amp;L30),[3]Hoja1!$B$4:$C$28,2,0)</f>
        <v>Moderado</v>
      </c>
      <c r="O30" s="235">
        <v>1</v>
      </c>
      <c r="P30" s="180" t="s">
        <v>398</v>
      </c>
      <c r="Q30" s="235" t="str">
        <f t="shared" si="5"/>
        <v>Probabilidad</v>
      </c>
      <c r="R30" s="235" t="s">
        <v>52</v>
      </c>
      <c r="S30" s="235" t="s">
        <v>57</v>
      </c>
      <c r="T30" s="236">
        <f>VLOOKUP(R30&amp;S30,[3]Hoja1!$Q$4:$R$9,2,0)</f>
        <v>0.45</v>
      </c>
      <c r="U30" s="235" t="s">
        <v>59</v>
      </c>
      <c r="V30" s="235" t="s">
        <v>62</v>
      </c>
      <c r="W30" s="235" t="s">
        <v>65</v>
      </c>
      <c r="X30" s="236">
        <f>IF(Q30="Probabilidad",($J$30*T30),IF(Q30="Impacto"," "))</f>
        <v>0.36000000000000004</v>
      </c>
      <c r="Y30" s="236" t="str">
        <f>IF(Z30&lt;=20%,'[3]Tabla probabilidad'!$B$5,IF(Z30&lt;=40%,'[3]Tabla probabilidad'!$B$6,IF(Z30&lt;=60%,'[3]Tabla probabilidad'!$B$7,IF(Z30&lt;=80%,'[3]Tabla probabilidad'!$B$8,IF(Z30&lt;=100%,'[3]Tabla probabilidad'!$B$9)))))</f>
        <v>Media</v>
      </c>
      <c r="Z30" s="236">
        <f>IF(R30="Preventivo",($J$30-($J$30*T30)),IF(R30="Detectivo",($J$30-($J$30*T30)),IF(R30="Correctivo",($J$30))))</f>
        <v>0.44</v>
      </c>
      <c r="AA30" s="300" t="str">
        <f>IF(AB30&lt;=20%,'[3]Tabla probabilidad'!$B$5,IF(AB30&lt;=40%,'[3]Tabla probabilidad'!$B$6,IF(AB30&lt;=60%,'[3]Tabla probabilidad'!$B$7,IF(AB30&lt;=80%,'[3]Tabla probabilidad'!$B$8,IF(AB30&lt;=100%,'[3]Tabla probabilidad'!$B$9)))))</f>
        <v>Media</v>
      </c>
      <c r="AB30" s="300">
        <f>AVERAGE(Z30:Z34)</f>
        <v>0.44000000000000006</v>
      </c>
      <c r="AC30" s="236" t="str">
        <f t="shared" si="6"/>
        <v>Menor</v>
      </c>
      <c r="AD30" s="236">
        <f>IF(Q30="Probabilidad",(($M$30-0)),IF(Q30="Impacto",($M$30-($M$30*T30))))</f>
        <v>0.4</v>
      </c>
      <c r="AE30" s="300" t="str">
        <f>IF(AF30&lt;=20%,"Leve",IF(AF30&lt;=40%,"Menor",IF(AF30&lt;=60%,"Moderado",IF(AF30&lt;=80%,"Mayor",IF(AF30&lt;=100%,"Catastrófico")))))</f>
        <v>Menor</v>
      </c>
      <c r="AF30" s="300">
        <f>AVERAGE(AD30:AD34)</f>
        <v>0.4</v>
      </c>
      <c r="AG30" s="303" t="str">
        <f>VLOOKUP(AA30&amp;AE30,[3]Hoja1!$B$4:$C$28,2,0)</f>
        <v>Moderado</v>
      </c>
      <c r="AH30" s="303" t="s">
        <v>312</v>
      </c>
      <c r="AI30" s="303"/>
      <c r="AJ30" s="303"/>
      <c r="AK30" s="303"/>
      <c r="AL30" s="303"/>
      <c r="AM30" s="303"/>
      <c r="AN30" s="303"/>
    </row>
    <row r="31" spans="1:40" ht="92.25" customHeight="1" x14ac:dyDescent="0.25">
      <c r="A31" s="304"/>
      <c r="B31" s="304"/>
      <c r="C31" s="304"/>
      <c r="D31" s="354"/>
      <c r="E31" s="304"/>
      <c r="F31" s="304"/>
      <c r="G31" s="304"/>
      <c r="H31" s="304"/>
      <c r="I31" s="357"/>
      <c r="J31" s="301"/>
      <c r="K31" s="304"/>
      <c r="L31" s="304"/>
      <c r="M31" s="304"/>
      <c r="N31" s="304"/>
      <c r="O31" s="235">
        <v>2</v>
      </c>
      <c r="P31" s="180" t="s">
        <v>397</v>
      </c>
      <c r="Q31" s="235" t="str">
        <f t="shared" si="5"/>
        <v>Probabilidad</v>
      </c>
      <c r="R31" s="235" t="s">
        <v>52</v>
      </c>
      <c r="S31" s="235" t="s">
        <v>57</v>
      </c>
      <c r="T31" s="236">
        <f>VLOOKUP(R31&amp;S31,[3]Hoja1!$Q$4:$R$9,2,0)</f>
        <v>0.45</v>
      </c>
      <c r="U31" s="235" t="s">
        <v>59</v>
      </c>
      <c r="V31" s="235" t="s">
        <v>62</v>
      </c>
      <c r="W31" s="235" t="s">
        <v>65</v>
      </c>
      <c r="X31" s="236">
        <f t="shared" ref="X31:X34" si="7">IF(Q31="Probabilidad",($J$30*T31),IF(Q31="Impacto"," "))</f>
        <v>0.36000000000000004</v>
      </c>
      <c r="Y31" s="236" t="str">
        <f>IF(Z31&lt;=20%,'[3]Tabla probabilidad'!$B$5,IF(Z31&lt;=40%,'[3]Tabla probabilidad'!$B$6,IF(Z31&lt;=60%,'[3]Tabla probabilidad'!$B$7,IF(Z31&lt;=80%,'[3]Tabla probabilidad'!$B$8,IF(Z31&lt;=100%,'[3]Tabla probabilidad'!$B$9)))))</f>
        <v>Media</v>
      </c>
      <c r="Z31" s="236">
        <f t="shared" ref="Z31:Z34" si="8">IF(R31="Preventivo",($J$30-($J$30*T31)),IF(R31="Detectivo",($J$30-($J$30*T31)),IF(R31="Correctivo",($J$30))))</f>
        <v>0.44</v>
      </c>
      <c r="AA31" s="301"/>
      <c r="AB31" s="301"/>
      <c r="AC31" s="236" t="str">
        <f t="shared" si="6"/>
        <v>Menor</v>
      </c>
      <c r="AD31" s="236">
        <f t="shared" ref="AD31:AD34" si="9">IF(Q31="Probabilidad",(($M$30-0)),IF(Q31="Impacto",($M$30-($M$30*T31))))</f>
        <v>0.4</v>
      </c>
      <c r="AE31" s="301"/>
      <c r="AF31" s="301"/>
      <c r="AG31" s="304"/>
      <c r="AH31" s="304"/>
      <c r="AI31" s="304"/>
      <c r="AJ31" s="304"/>
      <c r="AK31" s="304"/>
      <c r="AL31" s="304"/>
      <c r="AM31" s="304"/>
      <c r="AN31" s="304"/>
    </row>
    <row r="32" spans="1:40" ht="86.25" customHeight="1" x14ac:dyDescent="0.25">
      <c r="A32" s="304"/>
      <c r="B32" s="304"/>
      <c r="C32" s="304"/>
      <c r="D32" s="354"/>
      <c r="E32" s="304"/>
      <c r="F32" s="304"/>
      <c r="G32" s="304"/>
      <c r="H32" s="304"/>
      <c r="I32" s="357"/>
      <c r="J32" s="301"/>
      <c r="K32" s="304"/>
      <c r="L32" s="304"/>
      <c r="M32" s="304"/>
      <c r="N32" s="304"/>
      <c r="O32" s="235">
        <v>3</v>
      </c>
      <c r="P32" s="180" t="s">
        <v>399</v>
      </c>
      <c r="Q32" s="235" t="str">
        <f t="shared" si="5"/>
        <v>Probabilidad</v>
      </c>
      <c r="R32" s="235" t="s">
        <v>52</v>
      </c>
      <c r="S32" s="235" t="s">
        <v>57</v>
      </c>
      <c r="T32" s="236">
        <f>VLOOKUP(R32&amp;S32,[3]Hoja1!$Q$4:$R$9,2,0)</f>
        <v>0.45</v>
      </c>
      <c r="U32" s="235" t="s">
        <v>60</v>
      </c>
      <c r="V32" s="235" t="s">
        <v>62</v>
      </c>
      <c r="W32" s="235" t="s">
        <v>66</v>
      </c>
      <c r="X32" s="236">
        <f t="shared" si="7"/>
        <v>0.36000000000000004</v>
      </c>
      <c r="Y32" s="236" t="str">
        <f>IF(Z32&lt;=20%,'[3]Tabla probabilidad'!$B$5,IF(Z32&lt;=40%,'[3]Tabla probabilidad'!$B$6,IF(Z32&lt;=60%,'[3]Tabla probabilidad'!$B$7,IF(Z32&lt;=80%,'[3]Tabla probabilidad'!$B$8,IF(Z32&lt;=100%,'[3]Tabla probabilidad'!$B$9)))))</f>
        <v>Media</v>
      </c>
      <c r="Z32" s="236">
        <f t="shared" si="8"/>
        <v>0.44</v>
      </c>
      <c r="AA32" s="301"/>
      <c r="AB32" s="301"/>
      <c r="AC32" s="236" t="str">
        <f t="shared" si="6"/>
        <v>Menor</v>
      </c>
      <c r="AD32" s="236">
        <f t="shared" si="9"/>
        <v>0.4</v>
      </c>
      <c r="AE32" s="301"/>
      <c r="AF32" s="301"/>
      <c r="AG32" s="304"/>
      <c r="AH32" s="304"/>
      <c r="AI32" s="304"/>
      <c r="AJ32" s="304"/>
      <c r="AK32" s="304"/>
      <c r="AL32" s="304"/>
      <c r="AM32" s="304"/>
      <c r="AN32" s="304"/>
    </row>
    <row r="33" spans="1:40" ht="112.5" customHeight="1" x14ac:dyDescent="0.25">
      <c r="A33" s="304"/>
      <c r="B33" s="304"/>
      <c r="C33" s="304"/>
      <c r="D33" s="354"/>
      <c r="E33" s="304"/>
      <c r="F33" s="304"/>
      <c r="G33" s="304"/>
      <c r="H33" s="304"/>
      <c r="I33" s="357"/>
      <c r="J33" s="301"/>
      <c r="K33" s="304"/>
      <c r="L33" s="304"/>
      <c r="M33" s="304"/>
      <c r="N33" s="304"/>
      <c r="O33" s="235">
        <v>4</v>
      </c>
      <c r="P33" s="180" t="s">
        <v>400</v>
      </c>
      <c r="Q33" s="235" t="str">
        <f t="shared" si="5"/>
        <v>Probabilidad</v>
      </c>
      <c r="R33" s="235" t="s">
        <v>52</v>
      </c>
      <c r="S33" s="235" t="s">
        <v>57</v>
      </c>
      <c r="T33" s="236">
        <f>VLOOKUP(R33&amp;S33,[3]Hoja1!$Q$4:$R$9,2,0)</f>
        <v>0.45</v>
      </c>
      <c r="U33" s="235" t="s">
        <v>59</v>
      </c>
      <c r="V33" s="235" t="s">
        <v>62</v>
      </c>
      <c r="W33" s="235" t="s">
        <v>65</v>
      </c>
      <c r="X33" s="236">
        <f t="shared" si="7"/>
        <v>0.36000000000000004</v>
      </c>
      <c r="Y33" s="236" t="str">
        <f>IF(Z33&lt;=20%,'[3]Tabla probabilidad'!$B$5,IF(Z33&lt;=40%,'[3]Tabla probabilidad'!$B$6,IF(Z33&lt;=60%,'[3]Tabla probabilidad'!$B$7,IF(Z33&lt;=80%,'[3]Tabla probabilidad'!$B$8,IF(Z33&lt;=100%,'[3]Tabla probabilidad'!$B$9)))))</f>
        <v>Media</v>
      </c>
      <c r="Z33" s="236">
        <f t="shared" si="8"/>
        <v>0.44</v>
      </c>
      <c r="AA33" s="301"/>
      <c r="AB33" s="301"/>
      <c r="AC33" s="236" t="str">
        <f t="shared" si="6"/>
        <v>Menor</v>
      </c>
      <c r="AD33" s="236">
        <f t="shared" si="9"/>
        <v>0.4</v>
      </c>
      <c r="AE33" s="301"/>
      <c r="AF33" s="301"/>
      <c r="AG33" s="304"/>
      <c r="AH33" s="304"/>
      <c r="AI33" s="304"/>
      <c r="AJ33" s="304"/>
      <c r="AK33" s="304"/>
      <c r="AL33" s="304"/>
      <c r="AM33" s="304"/>
      <c r="AN33" s="304"/>
    </row>
    <row r="34" spans="1:40" ht="75" x14ac:dyDescent="0.25">
      <c r="A34" s="305"/>
      <c r="B34" s="305"/>
      <c r="C34" s="305"/>
      <c r="D34" s="355"/>
      <c r="E34" s="305"/>
      <c r="F34" s="305"/>
      <c r="G34" s="305"/>
      <c r="H34" s="305"/>
      <c r="I34" s="358"/>
      <c r="J34" s="302"/>
      <c r="K34" s="305"/>
      <c r="L34" s="305"/>
      <c r="M34" s="305"/>
      <c r="N34" s="305"/>
      <c r="O34" s="235">
        <v>5</v>
      </c>
      <c r="P34" s="180" t="s">
        <v>637</v>
      </c>
      <c r="Q34" s="235" t="str">
        <f t="shared" si="5"/>
        <v>Probabilidad</v>
      </c>
      <c r="R34" s="235" t="s">
        <v>52</v>
      </c>
      <c r="S34" s="235" t="s">
        <v>57</v>
      </c>
      <c r="T34" s="236">
        <f>VLOOKUP(R34&amp;S34,[3]Hoja1!$Q$4:$R$9,2,0)</f>
        <v>0.45</v>
      </c>
      <c r="U34" s="235" t="s">
        <v>59</v>
      </c>
      <c r="V34" s="235" t="s">
        <v>62</v>
      </c>
      <c r="W34" s="235" t="s">
        <v>65</v>
      </c>
      <c r="X34" s="236">
        <f t="shared" si="7"/>
        <v>0.36000000000000004</v>
      </c>
      <c r="Y34" s="236" t="str">
        <f>IF(Z34&lt;=20%,'[3]Tabla probabilidad'!$B$5,IF(Z34&lt;=40%,'[3]Tabla probabilidad'!$B$6,IF(Z34&lt;=60%,'[3]Tabla probabilidad'!$B$7,IF(Z34&lt;=80%,'[3]Tabla probabilidad'!$B$8,IF(Z34&lt;=100%,'[3]Tabla probabilidad'!$B$9)))))</f>
        <v>Media</v>
      </c>
      <c r="Z34" s="236">
        <f t="shared" si="8"/>
        <v>0.44</v>
      </c>
      <c r="AA34" s="302"/>
      <c r="AB34" s="302"/>
      <c r="AC34" s="236" t="str">
        <f t="shared" si="6"/>
        <v>Menor</v>
      </c>
      <c r="AD34" s="236">
        <f t="shared" si="9"/>
        <v>0.4</v>
      </c>
      <c r="AE34" s="302"/>
      <c r="AF34" s="302"/>
      <c r="AG34" s="305"/>
      <c r="AH34" s="305"/>
      <c r="AI34" s="305"/>
      <c r="AJ34" s="305"/>
      <c r="AK34" s="305"/>
      <c r="AL34" s="305"/>
      <c r="AM34" s="305"/>
      <c r="AN34" s="305"/>
    </row>
    <row r="35" spans="1:40" ht="61.5" customHeight="1" x14ac:dyDescent="0.25">
      <c r="A35" s="303">
        <v>6</v>
      </c>
      <c r="B35" s="303" t="s">
        <v>473</v>
      </c>
      <c r="C35" s="306" t="s">
        <v>316</v>
      </c>
      <c r="D35" s="308" t="s">
        <v>345</v>
      </c>
      <c r="E35" s="306" t="s">
        <v>317</v>
      </c>
      <c r="F35" s="308" t="s">
        <v>318</v>
      </c>
      <c r="G35" s="306" t="s">
        <v>343</v>
      </c>
      <c r="H35" s="306">
        <v>3000</v>
      </c>
      <c r="I35" s="309" t="str">
        <f>IF(H35&lt;=2,'Tabla probabilidad'!$B$5,IF(H35&lt;=24,'Tabla probabilidad'!$B$6,IF(H35&lt;=500,'Tabla probabilidad'!$B$7,IF(H35&lt;=5000,'Tabla probabilidad'!$B$8,IF(H35&gt;5000,'Tabla probabilidad'!$B$9)))))</f>
        <v>Alta</v>
      </c>
      <c r="J35" s="310">
        <f>IF(H35&lt;=2,'Tabla probabilidad'!$D$5,IF(H35&lt;=24,'Tabla probabilidad'!$D$6,IF(H35&lt;=500,'Tabla probabilidad'!$D$7,IF(H35&lt;=5000,'Tabla probabilidad'!$D$8,IF(H35&gt;5000,'Tabla probabilidad'!$D$9)))))</f>
        <v>0.8</v>
      </c>
      <c r="K35" s="306" t="s">
        <v>471</v>
      </c>
      <c r="L35" s="306" t="str">
        <f>IF(K35="El riesgo afecta la imagen de alguna área de la organización","Leve",IF(K35="El riesgo afecta la imagen de la entidad internamente, de conocimiento general, nivel interno, alta dirección, contratista y/o de provedores","Menor",IF(K35="El riesgo afecta la imagen de la entidad con algunos usuarios de relevancia frente al logro de los objetivos","Moderado",IF(K35="El riesgo afecta la imagen de de la entidad con efecto publicitario sostenido a nivel del sector justicia","Mayor",IF(K35="El riesgo afecta la imagen de la entidad a nivel nacional, con efecto publicitarios sostenible a nivel país","Catastrófico",IF(K35="Impacto que afecte la ejecución presupuestal en un valor ≥0,5%.","Leve",IF(K35="Impacto que afecte la ejecución presupuestal en un valor ≥1%.","Menor",IF(K35="Impacto que afecte la ejecución presupuestal en un valor ≥5%.","Moderado",IF(K35="Impacto que afecte la ejecución presupuestal en un valor ≥20%.","Mayor",IF(K35="Impacto que afecte la ejecución presupuestal en un valor ≥50%.","Catastrófico",IF(K35="Incumplimiento máximo del 5% de la meta planeada","Leve",IF(K35="Incumplimiento máximo del 15% de la meta planeada","Menor",IF(K35="Incumplimiento máximo del 20% de la meta planeada","Moderado",IF(K35="Incumplimiento máximo del 50% de la meta planeada","Mayor",IF(K35="Incumplimiento máximo del 80% de la meta planeada","Catastrófico",IF(K35="Cualquier afectación a la violacion de los derechos de los ciudadanos se considera con consecuencias altas","Mayor",IF(K35="Cualquier afectación a la violacion de los derechos de los ciudadanos se considera con consecuencias desastrosas","Catastrófico",IF(K35="Afecta la Prestación del Servicio de Administración de Justicia en 5%","Leve",IF(K35="Afecta la Prestación del Servicio de Administración de Justicia en 10%","Menor",IF(K35="Afecta la Prestación del Servicio de Administración de Justicia en 15%","Moderado",IF(K35="Afecta la Prestación del Servicio de Administración de Justicia en 20%","Mayor",IF(K35="Afecta la Prestación del Servicio de Administración de Justicia en más del 50%","Catastrófico",IF(K35="Cualquier acto indebido de los servidores judiciales genera altas consecuencias para la entidad","Mayor",IF(K35="Cualquier acto indebido de los servidores judiciales genera consecuencias desastrosas para la entidad","Catastrófico",IF(K35="Si el hecho llegara a presentarse, tendría consecuencias o efectos mínimos sobre la entidad","Leve",IF(K35="Si el hecho llegara a presentarse, tendría bajo impacto o efecto sobre la entidad","Menor",IF(K35="Si el hecho llegara a presentarse, tendría medianas consecuencias o efectos sobre la entidad","Moderado",IF(K35="Si el hecho llegara a presentarse, tendría altas consecuencias o efectos sobre la entidad","Mayor",IF(K35="Si el hecho llegara a presentarse, tendría desastrosas consecuencias o efectos sobre la entidad","Catastrófico")))))))))))))))))))))))))))))</f>
        <v>Mayor</v>
      </c>
      <c r="M35" s="306" t="str">
        <f>IF(K35="El riesgo afecta la imagen de alguna área de la organización","20%",IF(K35="El riesgo afecta la imagen de la entidad internamente, de conocimiento general, nivel interno, alta dirección, contratista y/o de provedores","40%",IF(K35="El riesgo afecta la imagen de la entidad con algunos usuarios de relevancia frente al logro de los objetivos","60%",IF(K35="El riesgo afecta la imagen de de la entidad con efecto publicitario sostenido a nivel del sector justicia","80%",IF(K35="El riesgo afecta la imagen de la entidad a nivel nacional, con efecto publicitarios sostenible a nivel país","100%",IF(K35="Impacto que afecte la ejecución presupuestal en un valor ≥0,5%.","20%",IF(K35="Impacto que afecte la ejecución presupuestal en un valor ≥1%.","40%",IF(K35="Impacto que afecte la ejecución presupuestal en un valor ≥5%.","60%",IF(K35="Impacto que afecte la ejecución presupuestal en un valor ≥20%.","80%",IF(K35="Impacto que afecte la ejecución presupuestal en un valor ≥50%.","100%",IF(K35="Incumplimiento máximo del 5% de la meta planeada","20%",IF(K35="Incumplimiento máximo del 15% de la meta planeada","40%",IF(K35="Incumplimiento máximo del 20% de la meta planeada","60%",IF(K35="Incumplimiento máximo del 50% de la meta planeada","80%",IF(K35="Incumplimiento máximo del 80% de la meta planeada","100%",IF(K35="Cualquier afectación a la violacion de los derechos de los ciudadanos se considera con consecuencias altas","80%",IF(K35="Cualquier afectación a la violacion de los derechos de los ciudadanos se considera con consecuencias desastrosas","100%",IF(K35="Afecta la Prestación del Servicio de Administración de Justicia en 5%","20%",IF(K35="Afecta la Prestación del Servicio de Administración de Justicia en 10%","40%",IF(K35="Afecta la Prestación del Servicio de Administración de Justicia en 15%","60%",IF(K35="Afecta la Prestación del Servicio de Administración de Justicia en 20%","80%",IF(K35="Afecta la Prestación del Servicio de Administración de Justicia en más del 50%","100%",IF(K35="Cualquier acto indebido de los servidores judiciales genera altas consecuencias para la entidad","80%",IF(K35="Cualquier acto indebido de los servidores judiciales genera consecuencias desastrosas para la entidad","100%",IF(K35="Si el hecho llegara a presentarse, tendría consecuencias o efectos mínimos sobre la entidad","20%",IF(K35="Si el hecho llegara a presentarse, tendría bajo impacto o efecto sobre la entidad","40%",IF(K35="Si el hecho llegara a presentarse, tendría medianas consecuencias o efectos sobre la entidad","60%",IF(K35="Si el hecho llegara a presentarse, tendría altas consecuencias o efectos sobre la entidad","80%",IF(K35="Si el hecho llegara a presentarse, tendría desastrosas consecuencias o efectos sobre la entidad","100%")))))))))))))))))))))))))))))</f>
        <v>80%</v>
      </c>
      <c r="N35" s="306" t="str">
        <f>VLOOKUP((I35&amp;L35),Hoja1!$B$4:$C$28,2,0)</f>
        <v xml:space="preserve">Alto </v>
      </c>
      <c r="O35" s="235">
        <v>1</v>
      </c>
      <c r="P35" s="238" t="s">
        <v>488</v>
      </c>
      <c r="Q35" s="235" t="str">
        <f t="shared" si="5"/>
        <v>Probabilidad</v>
      </c>
      <c r="R35" s="235" t="s">
        <v>52</v>
      </c>
      <c r="S35" s="235" t="s">
        <v>57</v>
      </c>
      <c r="T35" s="236">
        <f>VLOOKUP(R35&amp;S35,Hoja1!$Q$4:$R$9,2,0)</f>
        <v>0.45</v>
      </c>
      <c r="U35" s="235" t="s">
        <v>59</v>
      </c>
      <c r="V35" s="235" t="s">
        <v>62</v>
      </c>
      <c r="W35" s="235" t="s">
        <v>65</v>
      </c>
      <c r="X35" s="236">
        <f>IF(Q35="Probabilidad",($J$30*T35),IF(Q35="Impacto"," "))</f>
        <v>0.36000000000000004</v>
      </c>
      <c r="Y35" s="236" t="str">
        <f>IF(Z35&lt;=20%,'Tabla probabilidad'!$B$5,IF(Z35&lt;=40%,'Tabla probabilidad'!$B$6,IF(Z35&lt;=60%,'Tabla probabilidad'!$B$7,IF(Z35&lt;=80%,'Tabla probabilidad'!$B$8,IF(Z35&lt;=100%,'Tabla probabilidad'!$B$9)))))</f>
        <v>Media</v>
      </c>
      <c r="Z35" s="236">
        <f>IF(R35="Preventivo",($J$30-($J$30*T35)),IF(R35="Detectivo",($J$30-($J$30*T35)),IF(R35="Correctivo",($J$30))))</f>
        <v>0.44</v>
      </c>
      <c r="AA35" s="300" t="str">
        <f>IF(AB35&lt;=20%,'Tabla probabilidad'!$B$5,IF(AB35&lt;=40%,'Tabla probabilidad'!$B$6,IF(AB35&lt;=60%,'Tabla probabilidad'!$B$7,IF(AB35&lt;=80%,'Tabla probabilidad'!$B$8,IF(AB35&lt;=100%,'Tabla probabilidad'!$B$9)))))</f>
        <v>Media</v>
      </c>
      <c r="AB35" s="300">
        <f>AVERAGE(Z35:Z39)</f>
        <v>0.44000000000000006</v>
      </c>
      <c r="AC35" s="236" t="str">
        <f t="shared" si="6"/>
        <v>Menor</v>
      </c>
      <c r="AD35" s="236">
        <f>IF(Q35="Probabilidad",(($M$30-0)),IF(Q35="Impacto",($M$30-($M$30*T35))))</f>
        <v>0.4</v>
      </c>
      <c r="AE35" s="300" t="str">
        <f>IF(AF35&lt;=20%,"Leve",IF(AF35&lt;=40%,"Menor",IF(AF35&lt;=60%,"Moderado",IF(AF35&lt;=80%,"Mayor",IF(AF35&lt;=100%,"Catastrófico")))))</f>
        <v>Menor</v>
      </c>
      <c r="AF35" s="300">
        <f>AVERAGE(AD35:AD39)</f>
        <v>0.4</v>
      </c>
      <c r="AG35" s="303" t="str">
        <f>VLOOKUP(AA35&amp;AE35,Hoja1!$B$4:$C$28,2,0)</f>
        <v>Moderado</v>
      </c>
      <c r="AH35" s="306" t="s">
        <v>315</v>
      </c>
      <c r="AI35" s="306" t="s">
        <v>514</v>
      </c>
      <c r="AJ35" s="306" t="s">
        <v>512</v>
      </c>
      <c r="AK35" s="311">
        <v>43983</v>
      </c>
      <c r="AL35" s="306"/>
      <c r="AM35" s="306"/>
      <c r="AN35" s="306" t="s">
        <v>177</v>
      </c>
    </row>
    <row r="36" spans="1:40" ht="65.25" customHeight="1" x14ac:dyDescent="0.25">
      <c r="A36" s="304"/>
      <c r="B36" s="304"/>
      <c r="C36" s="306"/>
      <c r="D36" s="308"/>
      <c r="E36" s="306"/>
      <c r="F36" s="308"/>
      <c r="G36" s="306"/>
      <c r="H36" s="306"/>
      <c r="I36" s="309"/>
      <c r="J36" s="310"/>
      <c r="K36" s="306"/>
      <c r="L36" s="307"/>
      <c r="M36" s="307"/>
      <c r="N36" s="306"/>
      <c r="O36" s="235">
        <v>2</v>
      </c>
      <c r="P36" s="238" t="s">
        <v>332</v>
      </c>
      <c r="Q36" s="235" t="str">
        <f t="shared" si="5"/>
        <v>Probabilidad</v>
      </c>
      <c r="R36" s="235" t="s">
        <v>52</v>
      </c>
      <c r="S36" s="235" t="s">
        <v>57</v>
      </c>
      <c r="T36" s="236">
        <f>VLOOKUP(R36&amp;S36,Hoja1!$Q$4:$R$9,2,0)</f>
        <v>0.45</v>
      </c>
      <c r="U36" s="235" t="s">
        <v>59</v>
      </c>
      <c r="V36" s="235" t="s">
        <v>62</v>
      </c>
      <c r="W36" s="235" t="s">
        <v>65</v>
      </c>
      <c r="X36" s="236">
        <f>IF(Q36="Probabilidad",($J$30*T36),IF(Q36="Impacto"," "))</f>
        <v>0.36000000000000004</v>
      </c>
      <c r="Y36" s="236" t="str">
        <f>IF(Z36&lt;=20%,'Tabla probabilidad'!$B$5,IF(Z36&lt;=40%,'Tabla probabilidad'!$B$6,IF(Z36&lt;=60%,'Tabla probabilidad'!$B$7,IF(Z36&lt;=80%,'Tabla probabilidad'!$B$8,IF(Z36&lt;=100%,'Tabla probabilidad'!$B$9)))))</f>
        <v>Media</v>
      </c>
      <c r="Z36" s="236">
        <f>IF(R36="Preventivo",($J$30-($J$30*T36)),IF(R36="Detectivo",($J$30-($J$30*T36)),IF(R36="Correctivo",($J$30))))</f>
        <v>0.44</v>
      </c>
      <c r="AA36" s="301"/>
      <c r="AB36" s="301"/>
      <c r="AC36" s="236" t="str">
        <f t="shared" si="6"/>
        <v>Menor</v>
      </c>
      <c r="AD36" s="236">
        <f>IF(Q36="Probabilidad",(($M$30-0)),IF(Q36="Impacto",($M$30-($M$30*T36))))</f>
        <v>0.4</v>
      </c>
      <c r="AE36" s="301"/>
      <c r="AF36" s="301"/>
      <c r="AG36" s="304"/>
      <c r="AH36" s="306"/>
      <c r="AI36" s="306"/>
      <c r="AJ36" s="306"/>
      <c r="AK36" s="306"/>
      <c r="AL36" s="306"/>
      <c r="AM36" s="306"/>
      <c r="AN36" s="306"/>
    </row>
    <row r="37" spans="1:40" ht="96.75" customHeight="1" x14ac:dyDescent="0.25">
      <c r="A37" s="304"/>
      <c r="B37" s="304"/>
      <c r="C37" s="306"/>
      <c r="D37" s="308"/>
      <c r="E37" s="306"/>
      <c r="F37" s="308"/>
      <c r="G37" s="306"/>
      <c r="H37" s="306"/>
      <c r="I37" s="309"/>
      <c r="J37" s="310"/>
      <c r="K37" s="306"/>
      <c r="L37" s="307"/>
      <c r="M37" s="307"/>
      <c r="N37" s="306"/>
      <c r="O37" s="235">
        <v>3</v>
      </c>
      <c r="P37" s="238" t="s">
        <v>335</v>
      </c>
      <c r="Q37" s="235" t="str">
        <f t="shared" si="5"/>
        <v>Probabilidad</v>
      </c>
      <c r="R37" s="235" t="s">
        <v>52</v>
      </c>
      <c r="S37" s="235" t="s">
        <v>57</v>
      </c>
      <c r="T37" s="236">
        <f>VLOOKUP(R37&amp;S37,Hoja1!$Q$4:$R$9,2,0)</f>
        <v>0.45</v>
      </c>
      <c r="U37" s="235" t="s">
        <v>59</v>
      </c>
      <c r="V37" s="235" t="s">
        <v>62</v>
      </c>
      <c r="W37" s="235" t="s">
        <v>65</v>
      </c>
      <c r="X37" s="236">
        <f>IF(Q37="Probabilidad",($J$30*T37),IF(Q37="Impacto"," "))</f>
        <v>0.36000000000000004</v>
      </c>
      <c r="Y37" s="236" t="str">
        <f>IF(Z37&lt;=20%,'Tabla probabilidad'!$B$5,IF(Z37&lt;=40%,'Tabla probabilidad'!$B$6,IF(Z37&lt;=60%,'Tabla probabilidad'!$B$7,IF(Z37&lt;=80%,'Tabla probabilidad'!$B$8,IF(Z37&lt;=100%,'Tabla probabilidad'!$B$9)))))</f>
        <v>Media</v>
      </c>
      <c r="Z37" s="236">
        <f>IF(R37="Preventivo",($J$30-($J$30*T37)),IF(R37="Detectivo",($J$30-($J$30*T37)),IF(R37="Correctivo",($J$30))))</f>
        <v>0.44</v>
      </c>
      <c r="AA37" s="301"/>
      <c r="AB37" s="301"/>
      <c r="AC37" s="236" t="str">
        <f t="shared" si="6"/>
        <v>Menor</v>
      </c>
      <c r="AD37" s="236">
        <f>IF(Q37="Probabilidad",(($M$30-0)),IF(Q37="Impacto",($M$30-($M$30*T37))))</f>
        <v>0.4</v>
      </c>
      <c r="AE37" s="301"/>
      <c r="AF37" s="301"/>
      <c r="AG37" s="304"/>
      <c r="AH37" s="306"/>
      <c r="AI37" s="306"/>
      <c r="AJ37" s="306"/>
      <c r="AK37" s="306"/>
      <c r="AL37" s="306"/>
      <c r="AM37" s="306"/>
      <c r="AN37" s="306"/>
    </row>
    <row r="38" spans="1:40" ht="81.75" customHeight="1" x14ac:dyDescent="0.25">
      <c r="A38" s="304"/>
      <c r="B38" s="304"/>
      <c r="C38" s="306"/>
      <c r="D38" s="308"/>
      <c r="E38" s="306"/>
      <c r="F38" s="308"/>
      <c r="G38" s="306"/>
      <c r="H38" s="306"/>
      <c r="I38" s="309"/>
      <c r="J38" s="310"/>
      <c r="K38" s="306"/>
      <c r="L38" s="307"/>
      <c r="M38" s="307"/>
      <c r="N38" s="306"/>
      <c r="O38" s="235">
        <v>4</v>
      </c>
      <c r="P38" s="238" t="s">
        <v>333</v>
      </c>
      <c r="Q38" s="235" t="str">
        <f t="shared" si="5"/>
        <v>Probabilidad</v>
      </c>
      <c r="R38" s="235" t="s">
        <v>52</v>
      </c>
      <c r="S38" s="235" t="s">
        <v>57</v>
      </c>
      <c r="T38" s="236">
        <f>VLOOKUP(R38&amp;S38,Hoja1!$Q$4:$R$9,2,0)</f>
        <v>0.45</v>
      </c>
      <c r="U38" s="235" t="s">
        <v>59</v>
      </c>
      <c r="V38" s="235" t="s">
        <v>62</v>
      </c>
      <c r="W38" s="235" t="s">
        <v>65</v>
      </c>
      <c r="X38" s="236">
        <f>IF(Q38="Probabilidad",($J$30*T38),IF(Q38="Impacto"," "))</f>
        <v>0.36000000000000004</v>
      </c>
      <c r="Y38" s="236" t="str">
        <f>IF(Z38&lt;=20%,'Tabla probabilidad'!$B$5,IF(Z38&lt;=40%,'Tabla probabilidad'!$B$6,IF(Z38&lt;=60%,'Tabla probabilidad'!$B$7,IF(Z38&lt;=80%,'Tabla probabilidad'!$B$8,IF(Z38&lt;=100%,'Tabla probabilidad'!$B$9)))))</f>
        <v>Media</v>
      </c>
      <c r="Z38" s="236">
        <f>IF(R38="Preventivo",($J$30-($J$30*T38)),IF(R38="Detectivo",($J$30-($J$30*T38)),IF(R38="Correctivo",($J$30))))</f>
        <v>0.44</v>
      </c>
      <c r="AA38" s="301"/>
      <c r="AB38" s="301"/>
      <c r="AC38" s="236" t="str">
        <f t="shared" si="6"/>
        <v>Menor</v>
      </c>
      <c r="AD38" s="236">
        <f>IF(Q38="Probabilidad",(($M$30-0)),IF(Q38="Impacto",($M$30-($M$30*T38))))</f>
        <v>0.4</v>
      </c>
      <c r="AE38" s="301"/>
      <c r="AF38" s="301"/>
      <c r="AG38" s="304"/>
      <c r="AH38" s="306"/>
      <c r="AI38" s="306"/>
      <c r="AJ38" s="306"/>
      <c r="AK38" s="306"/>
      <c r="AL38" s="306"/>
      <c r="AM38" s="306"/>
      <c r="AN38" s="306"/>
    </row>
    <row r="39" spans="1:40" ht="74.25" customHeight="1" thickBot="1" x14ac:dyDescent="0.3">
      <c r="A39" s="305"/>
      <c r="B39" s="305"/>
      <c r="C39" s="306"/>
      <c r="D39" s="308"/>
      <c r="E39" s="306"/>
      <c r="F39" s="308"/>
      <c r="G39" s="306"/>
      <c r="H39" s="306"/>
      <c r="I39" s="309"/>
      <c r="J39" s="310"/>
      <c r="K39" s="306"/>
      <c r="L39" s="307"/>
      <c r="M39" s="307"/>
      <c r="N39" s="306"/>
      <c r="O39" s="235">
        <v>5</v>
      </c>
      <c r="P39" s="173" t="s">
        <v>334</v>
      </c>
      <c r="Q39" s="235" t="str">
        <f t="shared" si="5"/>
        <v>Probabilidad</v>
      </c>
      <c r="R39" s="235" t="s">
        <v>52</v>
      </c>
      <c r="S39" s="235" t="s">
        <v>57</v>
      </c>
      <c r="T39" s="236">
        <f>VLOOKUP(R39&amp;S39,Hoja1!$Q$4:$R$9,2,0)</f>
        <v>0.45</v>
      </c>
      <c r="U39" s="235" t="s">
        <v>59</v>
      </c>
      <c r="V39" s="235" t="s">
        <v>62</v>
      </c>
      <c r="W39" s="235" t="s">
        <v>65</v>
      </c>
      <c r="X39" s="236">
        <f>IF(Q39="Probabilidad",($J$30*T39),IF(Q39="Impacto"," "))</f>
        <v>0.36000000000000004</v>
      </c>
      <c r="Y39" s="236" t="str">
        <f>IF(Z39&lt;=20%,'Tabla probabilidad'!$B$5,IF(Z39&lt;=40%,'Tabla probabilidad'!$B$6,IF(Z39&lt;=60%,'Tabla probabilidad'!$B$7,IF(Z39&lt;=80%,'Tabla probabilidad'!$B$8,IF(Z39&lt;=100%,'Tabla probabilidad'!$B$9)))))</f>
        <v>Media</v>
      </c>
      <c r="Z39" s="236">
        <f>IF(R39="Preventivo",($J$30-($J$30*T39)),IF(R39="Detectivo",($J$30-($J$30*T39)),IF(R39="Correctivo",($J$30))))</f>
        <v>0.44</v>
      </c>
      <c r="AA39" s="302"/>
      <c r="AB39" s="302"/>
      <c r="AC39" s="236" t="str">
        <f t="shared" si="6"/>
        <v>Menor</v>
      </c>
      <c r="AD39" s="236">
        <f>IF(Q39="Probabilidad",(($M$30-0)),IF(Q39="Impacto",($M$30-($M$30*T39))))</f>
        <v>0.4</v>
      </c>
      <c r="AE39" s="302"/>
      <c r="AF39" s="302"/>
      <c r="AG39" s="305"/>
      <c r="AH39" s="306"/>
      <c r="AI39" s="306"/>
      <c r="AJ39" s="306"/>
      <c r="AK39" s="306"/>
      <c r="AL39" s="306"/>
      <c r="AM39" s="306"/>
      <c r="AN39" s="306"/>
    </row>
    <row r="40" spans="1:40" ht="98.25" customHeight="1" thickBot="1" x14ac:dyDescent="0.3">
      <c r="A40" s="306">
        <v>7</v>
      </c>
      <c r="B40" s="303" t="s">
        <v>476</v>
      </c>
      <c r="C40" s="306" t="s">
        <v>358</v>
      </c>
      <c r="D40" s="353" t="s">
        <v>369</v>
      </c>
      <c r="E40" s="306" t="s">
        <v>357</v>
      </c>
      <c r="F40" s="306" t="s">
        <v>362</v>
      </c>
      <c r="G40" s="306" t="s">
        <v>343</v>
      </c>
      <c r="H40" s="306">
        <v>8000</v>
      </c>
      <c r="I40" s="309" t="str">
        <f>IF(H40&lt;=2,'[3]Tabla probabilidad'!$B$5,IF(H40&lt;=24,'[3]Tabla probabilidad'!$B$6,IF(H40&lt;=500,'[3]Tabla probabilidad'!$B$7,IF(H40&lt;=5000,'[3]Tabla probabilidad'!$B$8,IF(H40&gt;5000,'[3]Tabla probabilidad'!$B$9)))))</f>
        <v>Muy Alta</v>
      </c>
      <c r="J40" s="310">
        <f>IF(H40&lt;=2,'[3]Tabla probabilidad'!$D$5,IF(H40&lt;=24,'[3]Tabla probabilidad'!$D$6,IF(H40&lt;=500,'[3]Tabla probabilidad'!$D$7,IF(H40&lt;=5000,'[3]Tabla probabilidad'!$D$8,IF(H40&gt;5000,'[3]Tabla probabilidad'!$D$9)))))</f>
        <v>1</v>
      </c>
      <c r="K40" s="306" t="s">
        <v>355</v>
      </c>
      <c r="L40" s="306" t="str">
        <f>IF(K40="El riesgo afecta la imagen de alguna área de la organización","Leve",IF(K40="El riesgo afecta la imagen de la entidad internamente, de conocimiento general, nivel interno, alta dirección, contratista y/o de provedores","Menor",IF(K40="El riesgo afecta la imagen de la entidad con algunos usuarios de relevancia frente al logro de los objetivos","Moderado",IF(K40="El riesgo afecta la imagen de de la entidad con efecto publicitario sostenido a nivel del sector justicia","Mayor",IF(K40="El riesgo afecta la imagen de la entidad a nivel nacional, con efecto publicitarios sostenible a nivel país","Catastrófico",IF(K40="Impacto que afecte la ejecución presupuestal en un valor ≥0,5%.","Leve",IF(K40="Impacto que afecte la ejecución presupuestal en un valor ≥1%.","Menor",IF(K40="Impacto que afecte la ejecución presupuestal en un valor ≥5%.","Moderado",IF(K40="Impacto que afecte la ejecución presupuestal en un valor ≥20%.","Mayor",IF(K40="Impacto que afecte la ejecución presupuestal en un valor ≥50%.","Catastrófico",IF(K40="Incumplimiento máximo del 5% de la meta planeada","Leve",IF(K40="Incumplimiento máximo del 15% de la meta planeada","Menor",IF(K40="Incumplimiento máximo del 20% de la meta planeada","Moderado",IF(K40="Incumplimiento máximo del 50% de la meta planeada","Mayor",IF(K40="Incumplimiento máximo del 80% de la meta planeada","Catastrófico",IF(K40="Cualquier afectación a la violacion de los derechos de los ciudadanos se considera con consecuencias altas","Mayor",IF(K40="Cualquier afectación a la violacion de los derechos de los ciudadanos se considera con consecuencias desastrosas","Catastrófico",IF(K40="Afecta la Prestación del Servicio de Administración de Justicia en 5%","Leve",IF(K40="Afecta la Prestación del Servicio de Administración de Justicia en 10%","Menor",IF(K40="Afecta la Prestación del Servicio de Administración de Justicia en 15%","Moderado",IF(K40="Afecta la Prestación del Servicio de Administración de Justicia en 20%","Mayor",IF(K40="Afecta la Prestación del Servicio de Administración de Justicia en más del 50%","Catastrófico",IF(K40="Cualquier acto indebido de los servidores judiciales genera altas consecuencias para la entidad","Mayor",IF(K40="Cualquier acto indebido de los servidores judiciales genera consecuencias desastrosas para la entidad","Catastrófico",IF(K40="Si el hecho llegara a presentarse, tendría consecuencias o efectos mínimos sobre la entidad","Leve",IF(K40="Si el hecho llegara a presentarse, tendría bajo impacto o efecto sobre la entidad","Menor",IF(K40="Si el hecho llegara a presentarse, tendría medianas consecuencias o efectos sobre la entidad","Moderado",IF(K40="Si el hecho llegara a presentarse, tendría altas consecuencias o efectos sobre la entidad","Mayor",IF(K40="Si el hecho llegara a presentarse, tendría desastrosas consecuencias o efectos sobre la entidad","Catastrófico")))))))))))))))))))))))))))))</f>
        <v>Mayor</v>
      </c>
      <c r="M40" s="306" t="str">
        <f>IF(K40="El riesgo afecta la imagen de alguna área de la organización","20%",IF(K40="El riesgo afecta la imagen de la entidad internamente, de conocimiento general, nivel interno, alta dirección, contratista y/o de provedores","40%",IF(K40="El riesgo afecta la imagen de la entidad con algunos usuarios de relevancia frente al logro de los objetivos","60%",IF(K40="El riesgo afecta la imagen de de la entidad con efecto publicitario sostenido a nivel del sector justicia","80%",IF(K40="El riesgo afecta la imagen de la entidad a nivel nacional, con efecto publicitarios sostenible a nivel país","100%",IF(K40="Impacto que afecte la ejecución presupuestal en un valor ≥0,5%.","20%",IF(K40="Impacto que afecte la ejecución presupuestal en un valor ≥1%.","40%",IF(K40="Impacto que afecte la ejecución presupuestal en un valor ≥5%.","60%",IF(K40="Impacto que afecte la ejecución presupuestal en un valor ≥20%.","80%",IF(K40="Impacto que afecte la ejecución presupuestal en un valor ≥50%.","100%",IF(K40="Incumplimiento máximo del 5% de la meta planeada","20%",IF(K40="Incumplimiento máximo del 15% de la meta planeada","40%",IF(K40="Incumplimiento máximo del 20% de la meta planeada","60%",IF(K40="Incumplimiento máximo del 50% de la meta planeada","80%",IF(K40="Incumplimiento máximo del 80% de la meta planeada","100%",IF(K40="Cualquier afectación a la violacion de los derechos de los ciudadanos se considera con consecuencias altas","80%",IF(K40="Cualquier afectación a la violacion de los derechos de los ciudadanos se considera con consecuencias desastrosas","100%",IF(K40="Afecta la Prestación del Servicio de Administración de Justicia en 5%","20%",IF(K40="Afecta la Prestación del Servicio de Administración de Justicia en 10%","40%",IF(K40="Afecta la Prestación del Servicio de Administración de Justicia en 15%","60%",IF(K40="Afecta la Prestación del Servicio de Administración de Justicia en 20%","80%",IF(K40="Afecta la Prestación del Servicio de Administración de Justicia en más del 50%","100%",IF(K40="Cualquier acto indebido de los servidores judiciales genera altas consecuencias para la entidad","80%",IF(K40="Cualquier acto indebido de los servidores judiciales genera consecuencias desastrosas para la entidad","100%",IF(K40="Si el hecho llegara a presentarse, tendría consecuencias o efectos mínimos sobre la entidad","20%",IF(K40="Si el hecho llegara a presentarse, tendría bajo impacto o efecto sobre la entidad","40%",IF(K40="Si el hecho llegara a presentarse, tendría medianas consecuencias o efectos sobre la entidad","60%",IF(K40="Si el hecho llegara a presentarse, tendría altas consecuencias o efectos sobre la entidad","80%",IF(K40="Si el hecho llegara a presentarse, tendría desastrosas consecuencias o efectos sobre la entidad","100%")))))))))))))))))))))))))))))</f>
        <v>80%</v>
      </c>
      <c r="N40" s="306" t="str">
        <f>VLOOKUP((I40&amp;L40),[3]Hoja1!$B$4:$C$28,2,0)</f>
        <v xml:space="preserve">Alto </v>
      </c>
      <c r="O40" s="235">
        <v>1</v>
      </c>
      <c r="P40" s="183" t="s">
        <v>359</v>
      </c>
      <c r="Q40" s="235" t="str">
        <f t="shared" si="5"/>
        <v>Probabilidad</v>
      </c>
      <c r="R40" s="235" t="s">
        <v>52</v>
      </c>
      <c r="S40" s="235" t="s">
        <v>57</v>
      </c>
      <c r="T40" s="236">
        <f>VLOOKUP(R40&amp;S40,[3]Hoja1!$Q$4:$R$9,2,0)</f>
        <v>0.45</v>
      </c>
      <c r="U40" s="235" t="s">
        <v>59</v>
      </c>
      <c r="V40" s="235" t="s">
        <v>62</v>
      </c>
      <c r="W40" s="235" t="s">
        <v>65</v>
      </c>
      <c r="X40" s="236">
        <f>IF(Q40="Probabilidad",($J$40*T40),IF(Q40="Impacto"," "))</f>
        <v>0.45</v>
      </c>
      <c r="Y40" s="236" t="str">
        <f>IF(Z40&lt;=20%,'[3]Tabla probabilidad'!$B$5,IF(Z40&lt;=40%,'[3]Tabla probabilidad'!$B$6,IF(Z40&lt;=60%,'[3]Tabla probabilidad'!$B$7,IF(Z40&lt;=80%,'[3]Tabla probabilidad'!$B$8,IF(Z40&lt;=100%,'[3]Tabla probabilidad'!$B$9)))))</f>
        <v>Media</v>
      </c>
      <c r="Z40" s="236">
        <f>IF(R40="Preventivo",(J40-(J40*T40)),IF(R40="Detectivo",(J40-(J40*T40)),IF(R40="Correctivo",(J40))))</f>
        <v>0.55000000000000004</v>
      </c>
      <c r="AA40" s="300" t="str">
        <f>IF(AB40&lt;=20%,'[3]Tabla probabilidad'!$B$5,IF(AB40&lt;=40%,'[3]Tabla probabilidad'!$B$6,IF(AB40&lt;=60%,'[3]Tabla probabilidad'!$B$7,IF(AB40&lt;=80%,'[3]Tabla probabilidad'!$B$8,IF(AB40&lt;=100%,'[3]Tabla probabilidad'!$B$9)))))</f>
        <v>Media</v>
      </c>
      <c r="AB40" s="300">
        <f>AVERAGE(Z40:Z44)</f>
        <v>0.55000000000000004</v>
      </c>
      <c r="AC40" s="236" t="str">
        <f t="shared" si="6"/>
        <v>Mayor</v>
      </c>
      <c r="AD40" s="236">
        <f>IF(Q40="Probabilidad",(($M$40-0)),IF(Q40="Impacto",($M$40-($M$40*T40))))</f>
        <v>0.8</v>
      </c>
      <c r="AE40" s="300" t="str">
        <f>IF(AF40&lt;=20%,"Leve",IF(AF40&lt;=40%,"Menor",IF(AF40&lt;=60%,"Moderado",IF(AF40&lt;=80%,"Mayor",IF(AF40&lt;=100%,"Catastrófico")))))</f>
        <v>Mayor</v>
      </c>
      <c r="AF40" s="300">
        <f>AVERAGE(AD40:AD44)</f>
        <v>0.8</v>
      </c>
      <c r="AG40" s="303" t="str">
        <f>VLOOKUP(AA40&amp;AE40,[3]Hoja1!$B$4:$C$28,2,0)</f>
        <v xml:space="preserve">Alto </v>
      </c>
      <c r="AH40" s="306" t="s">
        <v>315</v>
      </c>
      <c r="AI40" s="306" t="s">
        <v>514</v>
      </c>
      <c r="AJ40" s="306" t="s">
        <v>635</v>
      </c>
      <c r="AK40" s="311">
        <v>44348</v>
      </c>
      <c r="AL40" s="306"/>
      <c r="AM40" s="306"/>
      <c r="AN40" s="306" t="s">
        <v>177</v>
      </c>
    </row>
    <row r="41" spans="1:40" ht="91.5" customHeight="1" x14ac:dyDescent="0.25">
      <c r="A41" s="306"/>
      <c r="B41" s="304"/>
      <c r="C41" s="306"/>
      <c r="D41" s="354"/>
      <c r="E41" s="306"/>
      <c r="F41" s="306"/>
      <c r="G41" s="306"/>
      <c r="H41" s="306"/>
      <c r="I41" s="309"/>
      <c r="J41" s="310"/>
      <c r="K41" s="306"/>
      <c r="L41" s="307"/>
      <c r="M41" s="307"/>
      <c r="N41" s="306"/>
      <c r="O41" s="235">
        <v>2</v>
      </c>
      <c r="P41" s="183" t="s">
        <v>360</v>
      </c>
      <c r="Q41" s="235" t="str">
        <f t="shared" si="5"/>
        <v>Probabilidad</v>
      </c>
      <c r="R41" s="235" t="s">
        <v>52</v>
      </c>
      <c r="S41" s="235" t="s">
        <v>57</v>
      </c>
      <c r="T41" s="236">
        <f>VLOOKUP(R41&amp;S41,[3]Hoja1!$Q$4:$R$9,2,0)</f>
        <v>0.45</v>
      </c>
      <c r="U41" s="235" t="s">
        <v>59</v>
      </c>
      <c r="V41" s="235" t="s">
        <v>62</v>
      </c>
      <c r="W41" s="235" t="s">
        <v>65</v>
      </c>
      <c r="X41" s="236">
        <f t="shared" ref="X41:X44" si="10">IF(Q41="Probabilidad",($J$40*T41),IF(Q41="Impacto"," "))</f>
        <v>0.45</v>
      </c>
      <c r="Y41" s="236" t="str">
        <f>IF(Z41&lt;=20%,'[3]Tabla probabilidad'!$B$5,IF(Z41&lt;=40%,'[3]Tabla probabilidad'!$B$6,IF(Z41&lt;=60%,'[3]Tabla probabilidad'!$B$7,IF(Z41&lt;=80%,'[3]Tabla probabilidad'!$B$8,IF(Z41&lt;=100%,'[3]Tabla probabilidad'!$B$9)))))</f>
        <v>Media</v>
      </c>
      <c r="Z41" s="236">
        <f>IF(R41="Preventivo",(J40-(J40*T41)),IF(R41="Detectivo",(J40-(J40*T41)),IF(R41="Correctivo",(J40))))</f>
        <v>0.55000000000000004</v>
      </c>
      <c r="AA41" s="301"/>
      <c r="AB41" s="301"/>
      <c r="AC41" s="236" t="str">
        <f t="shared" si="6"/>
        <v>Mayor</v>
      </c>
      <c r="AD41" s="236">
        <f t="shared" ref="AD41:AD44" si="11">IF(Q41="Probabilidad",(($M$40-0)),IF(Q41="Impacto",($M$40-($M$40*T41))))</f>
        <v>0.8</v>
      </c>
      <c r="AE41" s="301"/>
      <c r="AF41" s="301"/>
      <c r="AG41" s="304"/>
      <c r="AH41" s="306"/>
      <c r="AI41" s="306"/>
      <c r="AJ41" s="306"/>
      <c r="AK41" s="306"/>
      <c r="AL41" s="306"/>
      <c r="AM41" s="306"/>
      <c r="AN41" s="306"/>
    </row>
    <row r="42" spans="1:40" ht="78" customHeight="1" x14ac:dyDescent="0.25">
      <c r="A42" s="306"/>
      <c r="B42" s="304"/>
      <c r="C42" s="306"/>
      <c r="D42" s="354"/>
      <c r="E42" s="306"/>
      <c r="F42" s="306"/>
      <c r="G42" s="306"/>
      <c r="H42" s="306"/>
      <c r="I42" s="309"/>
      <c r="J42" s="310"/>
      <c r="K42" s="306"/>
      <c r="L42" s="307"/>
      <c r="M42" s="307"/>
      <c r="N42" s="306"/>
      <c r="O42" s="235">
        <v>3</v>
      </c>
      <c r="P42" s="184" t="s">
        <v>361</v>
      </c>
      <c r="Q42" s="235" t="str">
        <f t="shared" si="5"/>
        <v>Probabilidad</v>
      </c>
      <c r="R42" s="235" t="s">
        <v>52</v>
      </c>
      <c r="S42" s="235" t="s">
        <v>57</v>
      </c>
      <c r="T42" s="236">
        <f>VLOOKUP(R42&amp;S42,[3]Hoja1!$Q$4:$R$9,2,0)</f>
        <v>0.45</v>
      </c>
      <c r="U42" s="235" t="s">
        <v>59</v>
      </c>
      <c r="V42" s="235" t="s">
        <v>62</v>
      </c>
      <c r="W42" s="235" t="s">
        <v>65</v>
      </c>
      <c r="X42" s="236">
        <f t="shared" si="10"/>
        <v>0.45</v>
      </c>
      <c r="Y42" s="236" t="str">
        <f>IF(Z42&lt;=20%,'[3]Tabla probabilidad'!$B$5,IF(Z42&lt;=40%,'[3]Tabla probabilidad'!$B$6,IF(Z42&lt;=60%,'[3]Tabla probabilidad'!$B$7,IF(Z42&lt;=80%,'[3]Tabla probabilidad'!$B$8,IF(Z42&lt;=100%,'[3]Tabla probabilidad'!$B$9)))))</f>
        <v>Media</v>
      </c>
      <c r="Z42" s="236">
        <f>IF(R42="Preventivo",(J40-(J40*T42)),IF(R42="Detectivo",(J40-(J40*T42)),IF(R42="Correctivo",(J40))))</f>
        <v>0.55000000000000004</v>
      </c>
      <c r="AA42" s="301"/>
      <c r="AB42" s="301"/>
      <c r="AC42" s="236" t="str">
        <f t="shared" si="6"/>
        <v>Mayor</v>
      </c>
      <c r="AD42" s="236">
        <f t="shared" si="11"/>
        <v>0.8</v>
      </c>
      <c r="AE42" s="301"/>
      <c r="AF42" s="301"/>
      <c r="AG42" s="304"/>
      <c r="AH42" s="306"/>
      <c r="AI42" s="306"/>
      <c r="AJ42" s="306"/>
      <c r="AK42" s="306"/>
      <c r="AL42" s="306"/>
      <c r="AM42" s="306"/>
      <c r="AN42" s="306"/>
    </row>
    <row r="43" spans="1:40" ht="113.25" customHeight="1" x14ac:dyDescent="0.25">
      <c r="A43" s="306"/>
      <c r="B43" s="304"/>
      <c r="C43" s="306"/>
      <c r="D43" s="354"/>
      <c r="E43" s="306"/>
      <c r="F43" s="306"/>
      <c r="G43" s="306"/>
      <c r="H43" s="306"/>
      <c r="I43" s="309"/>
      <c r="J43" s="310"/>
      <c r="K43" s="306"/>
      <c r="L43" s="307"/>
      <c r="M43" s="307"/>
      <c r="N43" s="306"/>
      <c r="O43" s="235">
        <v>4</v>
      </c>
      <c r="P43" s="184" t="s">
        <v>363</v>
      </c>
      <c r="Q43" s="235" t="str">
        <f t="shared" si="5"/>
        <v>Probabilidad</v>
      </c>
      <c r="R43" s="235" t="s">
        <v>52</v>
      </c>
      <c r="S43" s="235" t="s">
        <v>57</v>
      </c>
      <c r="T43" s="236">
        <f>VLOOKUP(R43&amp;S43,[3]Hoja1!$Q$4:$R$9,2,0)</f>
        <v>0.45</v>
      </c>
      <c r="U43" s="235" t="s">
        <v>59</v>
      </c>
      <c r="V43" s="235" t="s">
        <v>62</v>
      </c>
      <c r="W43" s="235" t="s">
        <v>65</v>
      </c>
      <c r="X43" s="236">
        <f t="shared" si="10"/>
        <v>0.45</v>
      </c>
      <c r="Y43" s="236" t="str">
        <f>IF(Z43&lt;=20%,'[3]Tabla probabilidad'!$B$5,IF(Z43&lt;=40%,'[3]Tabla probabilidad'!$B$6,IF(Z43&lt;=60%,'[3]Tabla probabilidad'!$B$7,IF(Z43&lt;=80%,'[3]Tabla probabilidad'!$B$8,IF(Z43&lt;=100%,'[3]Tabla probabilidad'!$B$9)))))</f>
        <v>Media</v>
      </c>
      <c r="Z43" s="236">
        <f>IF(R43="Preventivo",(J40-(J40*T43)),IF(R43="Detectivo",(J40-(J40*T43)),IF(R43="Correctivo",(J40))))</f>
        <v>0.55000000000000004</v>
      </c>
      <c r="AA43" s="301"/>
      <c r="AB43" s="301"/>
      <c r="AC43" s="236" t="str">
        <f t="shared" si="6"/>
        <v>Mayor</v>
      </c>
      <c r="AD43" s="236">
        <f t="shared" si="11"/>
        <v>0.8</v>
      </c>
      <c r="AE43" s="301"/>
      <c r="AF43" s="301"/>
      <c r="AG43" s="304"/>
      <c r="AH43" s="306"/>
      <c r="AI43" s="306"/>
      <c r="AJ43" s="306"/>
      <c r="AK43" s="306"/>
      <c r="AL43" s="306"/>
      <c r="AM43" s="306"/>
      <c r="AN43" s="306"/>
    </row>
    <row r="44" spans="1:40" ht="121.5" customHeight="1" x14ac:dyDescent="0.25">
      <c r="A44" s="306"/>
      <c r="B44" s="305"/>
      <c r="C44" s="306"/>
      <c r="D44" s="355"/>
      <c r="E44" s="306"/>
      <c r="F44" s="306"/>
      <c r="G44" s="306"/>
      <c r="H44" s="306"/>
      <c r="I44" s="309"/>
      <c r="J44" s="310"/>
      <c r="K44" s="306"/>
      <c r="L44" s="307"/>
      <c r="M44" s="307"/>
      <c r="N44" s="306"/>
      <c r="O44" s="235">
        <v>5</v>
      </c>
      <c r="P44" s="258" t="s">
        <v>370</v>
      </c>
      <c r="Q44" s="235" t="str">
        <f t="shared" si="5"/>
        <v>Probabilidad</v>
      </c>
      <c r="R44" s="235" t="s">
        <v>52</v>
      </c>
      <c r="S44" s="235" t="s">
        <v>57</v>
      </c>
      <c r="T44" s="236">
        <f>VLOOKUP(R44&amp;S44,[3]Hoja1!$Q$4:$R$9,2,0)</f>
        <v>0.45</v>
      </c>
      <c r="U44" s="235" t="s">
        <v>59</v>
      </c>
      <c r="V44" s="235" t="s">
        <v>62</v>
      </c>
      <c r="W44" s="235" t="s">
        <v>65</v>
      </c>
      <c r="X44" s="236">
        <f t="shared" si="10"/>
        <v>0.45</v>
      </c>
      <c r="Y44" s="236" t="str">
        <f>IF(Z44&lt;=20%,'[3]Tabla probabilidad'!$B$5,IF(Z44&lt;=40%,'[3]Tabla probabilidad'!$B$6,IF(Z44&lt;=60%,'[3]Tabla probabilidad'!$B$7,IF(Z44&lt;=80%,'[3]Tabla probabilidad'!$B$8,IF(Z44&lt;=100%,'[3]Tabla probabilidad'!$B$9)))))</f>
        <v>Media</v>
      </c>
      <c r="Z44" s="236">
        <f>IF(R44="Preventivo",(J40-(J40*T44)),IF(R44="Detectivo",(J40-(J40*T44)),IF(R44="Correctivo",(J40))))</f>
        <v>0.55000000000000004</v>
      </c>
      <c r="AA44" s="302"/>
      <c r="AB44" s="302"/>
      <c r="AC44" s="236" t="str">
        <f t="shared" si="6"/>
        <v>Mayor</v>
      </c>
      <c r="AD44" s="236">
        <f t="shared" si="11"/>
        <v>0.8</v>
      </c>
      <c r="AE44" s="302"/>
      <c r="AF44" s="302"/>
      <c r="AG44" s="305"/>
      <c r="AH44" s="306"/>
      <c r="AI44" s="306"/>
      <c r="AJ44" s="306"/>
      <c r="AK44" s="306"/>
      <c r="AL44" s="306"/>
      <c r="AM44" s="306"/>
      <c r="AN44" s="306"/>
    </row>
    <row r="45" spans="1:40" ht="50.1" customHeight="1" x14ac:dyDescent="0.25">
      <c r="A45" s="306">
        <v>8</v>
      </c>
      <c r="B45" s="303" t="s">
        <v>477</v>
      </c>
      <c r="C45" s="306" t="s">
        <v>470</v>
      </c>
      <c r="D45" s="353" t="s">
        <v>367</v>
      </c>
      <c r="E45" s="306" t="s">
        <v>365</v>
      </c>
      <c r="F45" s="306" t="s">
        <v>366</v>
      </c>
      <c r="G45" s="306" t="s">
        <v>43</v>
      </c>
      <c r="H45" s="306">
        <v>8000</v>
      </c>
      <c r="I45" s="309" t="str">
        <f>IF(H45&lt;=2,'[3]Tabla probabilidad'!$B$5,IF(H45&lt;=24,'[3]Tabla probabilidad'!$B$6,IF(H45&lt;=500,'[3]Tabla probabilidad'!$B$7,IF(H45&lt;=5000,'[3]Tabla probabilidad'!$B$8,IF(H45&gt;5000,'[3]Tabla probabilidad'!$B$9)))))</f>
        <v>Muy Alta</v>
      </c>
      <c r="J45" s="310">
        <f>IF(H45&lt;=2,'[3]Tabla probabilidad'!$D$5,IF(H45&lt;=24,'[3]Tabla probabilidad'!$D$6,IF(H45&lt;=500,'[3]Tabla probabilidad'!$D$7,IF(H45&lt;=5000,'[3]Tabla probabilidad'!$D$8,IF(H45&gt;5000,'[3]Tabla probabilidad'!$D$9)))))</f>
        <v>1</v>
      </c>
      <c r="K45" s="306" t="s">
        <v>347</v>
      </c>
      <c r="L45" s="306" t="str">
        <f>IF(K45="El riesgo afecta la imagen de alguna área de la organización","Leve",IF(K45="El riesgo afecta la imagen de la entidad internamente, de conocimiento general, nivel interno, alta dirección, contratista y/o de provedores","Menor",IF(K45="El riesgo afecta la imagen de la entidad con algunos usuarios de relevancia frente al logro de los objetivos","Moderado",IF(K45="El riesgo afecta la imagen de de la entidad con efecto publicitario sostenido a nivel del sector justicia","Mayor",IF(K45="El riesgo afecta la imagen de la entidad a nivel nacional, con efecto publicitarios sostenible a nivel país","Catastrófico",IF(K45="Impacto que afecte la ejecución presupuestal en un valor ≥0,5%.","Leve",IF(K45="Impacto que afecte la ejecución presupuestal en un valor ≥1%.","Menor",IF(K45="Impacto que afecte la ejecución presupuestal en un valor ≥5%.","Moderado",IF(K45="Impacto que afecte la ejecución presupuestal en un valor ≥20%.","Mayor",IF(K45="Impacto que afecte la ejecución presupuestal en un valor ≥50%.","Catastrófico",IF(K45="Incumplimiento máximo del 5% de la meta planeada","Leve",IF(K45="Incumplimiento máximo del 15% de la meta planeada","Menor",IF(K45="Incumplimiento máximo del 20% de la meta planeada","Moderado",IF(K45="Incumplimiento máximo del 50% de la meta planeada","Mayor",IF(K45="Incumplimiento máximo del 80% de la meta planeada","Catastrófico",IF(K45="Cualquier afectación a la violacion de los derechos de los ciudadanos se considera con consecuencias altas","Mayor",IF(K45="Cualquier afectación a la violacion de los derechos de los ciudadanos se considera con consecuencias desastrosas","Catastrófico",IF(K45="Afecta la Prestación del Servicio de Administración de Justicia en 5%","Leve",IF(K45="Afecta la Prestación del Servicio de Administración de Justicia en 10%","Menor",IF(K45="Afecta la Prestación del Servicio de Administración de Justicia en 15%","Moderado",IF(K45="Afecta la Prestación del Servicio de Administración de Justicia en 20%","Mayor",IF(K45="Afecta la Prestación del Servicio de Administración de Justicia en más del 50%","Catastrófico",IF(K45="Cualquier acto indebido de los servidores judiciales genera altas consecuencias para la entidad","Mayor",IF(K45="Cualquier acto indebido de los servidores judiciales genera consecuencias desastrosas para la entidad","Catastrófico",IF(K45="Si el hecho llegara a presentarse, tendría consecuencias o efectos mínimos sobre la entidad","Leve",IF(K45="Si el hecho llegara a presentarse, tendría bajo impacto o efecto sobre la entidad","Menor",IF(K45="Si el hecho llegara a presentarse, tendría medianas consecuencias o efectos sobre la entidad","Moderado",IF(K45="Si el hecho llegara a presentarse, tendría altas consecuencias o efectos sobre la entidad","Mayor",IF(K45="Si el hecho llegara a presentarse, tendría desastrosas consecuencias o efectos sobre la entidad","Catastrófico")))))))))))))))))))))))))))))</f>
        <v>Mayor</v>
      </c>
      <c r="M45" s="306" t="str">
        <f>IF(K45="El riesgo afecta la imagen de alguna área de la organización","20%",IF(K45="El riesgo afecta la imagen de la entidad internamente, de conocimiento general, nivel interno, alta dirección, contratista y/o de provedores","40%",IF(K45="El riesgo afecta la imagen de la entidad con algunos usuarios de relevancia frente al logro de los objetivos","60%",IF(K45="El riesgo afecta la imagen de de la entidad con efecto publicitario sostenido a nivel del sector justicia","80%",IF(K45="El riesgo afecta la imagen de la entidad a nivel nacional, con efecto publicitarios sostenible a nivel país","100%",IF(K45="Impacto que afecte la ejecución presupuestal en un valor ≥0,5%.","20%",IF(K45="Impacto que afecte la ejecución presupuestal en un valor ≥1%.","40%",IF(K45="Impacto que afecte la ejecución presupuestal en un valor ≥5%.","60%",IF(K45="Impacto que afecte la ejecución presupuestal en un valor ≥20%.","80%",IF(K45="Impacto que afecte la ejecución presupuestal en un valor ≥50%.","100%",IF(K45="Incumplimiento máximo del 5% de la meta planeada","20%",IF(K45="Incumplimiento máximo del 15% de la meta planeada","40%",IF(K45="Incumplimiento máximo del 20% de la meta planeada","60%",IF(K45="Incumplimiento máximo del 50% de la meta planeada","80%",IF(K45="Incumplimiento máximo del 80% de la meta planeada","100%",IF(K45="Cualquier afectación a la violacion de los derechos de los ciudadanos se considera con consecuencias altas","80%",IF(K45="Cualquier afectación a la violacion de los derechos de los ciudadanos se considera con consecuencias desastrosas","100%",IF(K45="Afecta la Prestación del Servicio de Administración de Justicia en 5%","20%",IF(K45="Afecta la Prestación del Servicio de Administración de Justicia en 10%","40%",IF(K45="Afecta la Prestación del Servicio de Administración de Justicia en 15%","60%",IF(K45="Afecta la Prestación del Servicio de Administración de Justicia en 20%","80%",IF(K45="Afecta la Prestación del Servicio de Administración de Justicia en más del 50%","100%",IF(K45="Cualquier acto indebido de los servidores judiciales genera altas consecuencias para la entidad","80%",IF(K45="Cualquier acto indebido de los servidores judiciales genera consecuencias desastrosas para la entidad","100%",IF(K45="Si el hecho llegara a presentarse, tendría consecuencias o efectos mínimos sobre la entidad","20%",IF(K45="Si el hecho llegara a presentarse, tendría bajo impacto o efecto sobre la entidad","40%",IF(K45="Si el hecho llegara a presentarse, tendría medianas consecuencias o efectos sobre la entidad","60%",IF(K45="Si el hecho llegara a presentarse, tendría altas consecuencias o efectos sobre la entidad","80%",IF(K45="Si el hecho llegara a presentarse, tendría desastrosas consecuencias o efectos sobre la entidad","100%")))))))))))))))))))))))))))))</f>
        <v>80%</v>
      </c>
      <c r="N45" s="306" t="str">
        <f>VLOOKUP((I45&amp;L45),[3]Hoja1!$B$4:$C$28,2,0)</f>
        <v xml:space="preserve">Alto </v>
      </c>
      <c r="O45" s="235">
        <v>1</v>
      </c>
      <c r="P45" s="185" t="s">
        <v>484</v>
      </c>
      <c r="Q45" s="235" t="str">
        <f t="shared" si="5"/>
        <v>Probabilidad</v>
      </c>
      <c r="R45" s="235" t="s">
        <v>52</v>
      </c>
      <c r="S45" s="235" t="s">
        <v>57</v>
      </c>
      <c r="T45" s="236">
        <f>VLOOKUP(R45&amp;S45,[3]Hoja1!$Q$4:$R$9,2,0)</f>
        <v>0.45</v>
      </c>
      <c r="U45" s="235" t="s">
        <v>59</v>
      </c>
      <c r="V45" s="235" t="s">
        <v>62</v>
      </c>
      <c r="W45" s="235" t="s">
        <v>65</v>
      </c>
      <c r="X45" s="236">
        <f>IF(Q45="Probabilidad",($J$45*T45),IF(Q45="Impacto"," "))</f>
        <v>0.45</v>
      </c>
      <c r="Y45" s="236" t="str">
        <f>IF(Z45&lt;=20%,'[3]Tabla probabilidad'!$B$5,IF(Z45&lt;=40%,'[3]Tabla probabilidad'!$B$6,IF(Z45&lt;=60%,'[3]Tabla probabilidad'!$B$7,IF(Z45&lt;=80%,'[3]Tabla probabilidad'!$B$8,IF(Z45&lt;=100%,'[3]Tabla probabilidad'!$B$9)))))</f>
        <v>Media</v>
      </c>
      <c r="Z45" s="236">
        <f>IF(R45="Preventivo",(J45-(J45*T45)),IF(R45="Detectivo",(J45-(J45*T45)),IF(R45="Correctivo",(J45))))</f>
        <v>0.55000000000000004</v>
      </c>
      <c r="AA45" s="300" t="str">
        <f>IF(AB45&lt;=20%,'[3]Tabla probabilidad'!$B$5,IF(AB45&lt;=40%,'[3]Tabla probabilidad'!$B$6,IF(AB45&lt;=60%,'[3]Tabla probabilidad'!$B$7,IF(AB45&lt;=80%,'[3]Tabla probabilidad'!$B$8,IF(AB45&lt;=100%,'[3]Tabla probabilidad'!$B$9)))))</f>
        <v>Media</v>
      </c>
      <c r="AB45" s="300">
        <f>AVERAGE(Z45:Z49)</f>
        <v>0.59000000000000008</v>
      </c>
      <c r="AC45" s="236" t="str">
        <f t="shared" si="6"/>
        <v>Mayor</v>
      </c>
      <c r="AD45" s="236">
        <f>IF(Q45="Probabilidad",(($M$45-0)),IF(Q45="Impacto",($M$45-($M$45*T45))))</f>
        <v>0.8</v>
      </c>
      <c r="AE45" s="300" t="str">
        <f>IF(AF45&lt;=20%,"Leve",IF(AF45&lt;=40%,"Menor",IF(AF45&lt;=60%,"Moderado",IF(AF45&lt;=80%,"Mayor",IF(AF45&lt;=100%,"Catastrófico")))))</f>
        <v>Mayor</v>
      </c>
      <c r="AF45" s="300">
        <f>AVERAGE(AD45:AD49)</f>
        <v>0.8</v>
      </c>
      <c r="AG45" s="303" t="str">
        <f>VLOOKUP(AA45&amp;AE45,[3]Hoja1!$B$4:$C$28,2,0)</f>
        <v xml:space="preserve">Alto </v>
      </c>
      <c r="AH45" s="306" t="s">
        <v>315</v>
      </c>
      <c r="AI45" s="303" t="s">
        <v>638</v>
      </c>
      <c r="AJ45" s="306" t="s">
        <v>635</v>
      </c>
      <c r="AK45" s="311">
        <v>43983</v>
      </c>
      <c r="AL45" s="306"/>
      <c r="AM45" s="306"/>
      <c r="AN45" s="306" t="s">
        <v>177</v>
      </c>
    </row>
    <row r="46" spans="1:40" ht="98.25" customHeight="1" x14ac:dyDescent="0.25">
      <c r="A46" s="306"/>
      <c r="B46" s="304"/>
      <c r="C46" s="306"/>
      <c r="D46" s="354"/>
      <c r="E46" s="306"/>
      <c r="F46" s="306"/>
      <c r="G46" s="306"/>
      <c r="H46" s="306"/>
      <c r="I46" s="309"/>
      <c r="J46" s="310"/>
      <c r="K46" s="306"/>
      <c r="L46" s="307"/>
      <c r="M46" s="307"/>
      <c r="N46" s="306"/>
      <c r="O46" s="235">
        <v>2</v>
      </c>
      <c r="P46" s="185" t="s">
        <v>485</v>
      </c>
      <c r="Q46" s="235" t="str">
        <f t="shared" si="5"/>
        <v>Probabilidad</v>
      </c>
      <c r="R46" s="235" t="s">
        <v>52</v>
      </c>
      <c r="S46" s="235" t="s">
        <v>57</v>
      </c>
      <c r="T46" s="236">
        <f>VLOOKUP(R46&amp;S46,[3]Hoja1!$Q$4:$R$9,2,0)</f>
        <v>0.45</v>
      </c>
      <c r="U46" s="235" t="s">
        <v>59</v>
      </c>
      <c r="V46" s="235" t="s">
        <v>62</v>
      </c>
      <c r="W46" s="235" t="s">
        <v>65</v>
      </c>
      <c r="X46" s="236">
        <f t="shared" ref="X46:X49" si="12">IF(Q46="Probabilidad",($J$45*T46),IF(Q46="Impacto"," "))</f>
        <v>0.45</v>
      </c>
      <c r="Y46" s="236" t="str">
        <f>IF(Z46&lt;=20%,'[3]Tabla probabilidad'!$B$5,IF(Z46&lt;=40%,'[3]Tabla probabilidad'!$B$6,IF(Z46&lt;=60%,'[3]Tabla probabilidad'!$B$7,IF(Z46&lt;=80%,'[3]Tabla probabilidad'!$B$8,IF(Z46&lt;=100%,'[3]Tabla probabilidad'!$B$9)))))</f>
        <v>Media</v>
      </c>
      <c r="Z46" s="236">
        <f>IF(R46="Preventivo",(J45-(J45*T46)),IF(R46="Detectivo",(J45-(J45*T46)),IF(R46="Correctivo",(J45))))</f>
        <v>0.55000000000000004</v>
      </c>
      <c r="AA46" s="301"/>
      <c r="AB46" s="301"/>
      <c r="AC46" s="236" t="str">
        <f t="shared" si="6"/>
        <v>Mayor</v>
      </c>
      <c r="AD46" s="236">
        <f t="shared" ref="AD46:AD49" si="13">IF(Q46="Probabilidad",(($M$45-0)),IF(Q46="Impacto",($M$45-($M$45*T46))))</f>
        <v>0.8</v>
      </c>
      <c r="AE46" s="301"/>
      <c r="AF46" s="301"/>
      <c r="AG46" s="304"/>
      <c r="AH46" s="306"/>
      <c r="AI46" s="304"/>
      <c r="AJ46" s="306"/>
      <c r="AK46" s="306"/>
      <c r="AL46" s="306"/>
      <c r="AM46" s="306"/>
      <c r="AN46" s="306"/>
    </row>
    <row r="47" spans="1:40" ht="78" customHeight="1" x14ac:dyDescent="0.25">
      <c r="A47" s="306"/>
      <c r="B47" s="304"/>
      <c r="C47" s="306"/>
      <c r="D47" s="354"/>
      <c r="E47" s="306"/>
      <c r="F47" s="306"/>
      <c r="G47" s="306"/>
      <c r="H47" s="306"/>
      <c r="I47" s="309"/>
      <c r="J47" s="310"/>
      <c r="K47" s="306"/>
      <c r="L47" s="307"/>
      <c r="M47" s="307"/>
      <c r="N47" s="306"/>
      <c r="O47" s="235">
        <v>3</v>
      </c>
      <c r="P47" s="185" t="s">
        <v>486</v>
      </c>
      <c r="Q47" s="235" t="str">
        <f t="shared" si="5"/>
        <v>Probabilidad</v>
      </c>
      <c r="R47" s="235" t="s">
        <v>52</v>
      </c>
      <c r="S47" s="235" t="s">
        <v>57</v>
      </c>
      <c r="T47" s="236">
        <f>VLOOKUP(R47&amp;S47,[3]Hoja1!$Q$4:$R$9,2,0)</f>
        <v>0.45</v>
      </c>
      <c r="U47" s="235" t="s">
        <v>59</v>
      </c>
      <c r="V47" s="235" t="s">
        <v>62</v>
      </c>
      <c r="W47" s="235" t="s">
        <v>65</v>
      </c>
      <c r="X47" s="236">
        <f t="shared" si="12"/>
        <v>0.45</v>
      </c>
      <c r="Y47" s="236" t="str">
        <f>IF(Z47&lt;=20%,'[3]Tabla probabilidad'!$B$5,IF(Z47&lt;=40%,'[3]Tabla probabilidad'!$B$6,IF(Z47&lt;=60%,'[3]Tabla probabilidad'!$B$7,IF(Z47&lt;=80%,'[3]Tabla probabilidad'!$B$8,IF(Z47&lt;=100%,'[3]Tabla probabilidad'!$B$9)))))</f>
        <v>Media</v>
      </c>
      <c r="Z47" s="236">
        <f>IF(R47="Preventivo",(J45-(J45*T47)),IF(R47="Detectivo",(J45-(J45*T47)),IF(R47="Correctivo",(J45))))</f>
        <v>0.55000000000000004</v>
      </c>
      <c r="AA47" s="301"/>
      <c r="AB47" s="301"/>
      <c r="AC47" s="236" t="str">
        <f t="shared" si="6"/>
        <v>Mayor</v>
      </c>
      <c r="AD47" s="236">
        <f t="shared" si="13"/>
        <v>0.8</v>
      </c>
      <c r="AE47" s="301"/>
      <c r="AF47" s="301"/>
      <c r="AG47" s="304"/>
      <c r="AH47" s="306"/>
      <c r="AI47" s="304"/>
      <c r="AJ47" s="306"/>
      <c r="AK47" s="306"/>
      <c r="AL47" s="306"/>
      <c r="AM47" s="306"/>
      <c r="AN47" s="306"/>
    </row>
    <row r="48" spans="1:40" ht="50.1" customHeight="1" thickBot="1" x14ac:dyDescent="0.3">
      <c r="A48" s="306"/>
      <c r="B48" s="304"/>
      <c r="C48" s="306"/>
      <c r="D48" s="354"/>
      <c r="E48" s="306"/>
      <c r="F48" s="306"/>
      <c r="G48" s="306"/>
      <c r="H48" s="306"/>
      <c r="I48" s="309"/>
      <c r="J48" s="310"/>
      <c r="K48" s="306"/>
      <c r="L48" s="307"/>
      <c r="M48" s="307"/>
      <c r="N48" s="306"/>
      <c r="O48" s="235">
        <v>4</v>
      </c>
      <c r="P48" s="186" t="s">
        <v>368</v>
      </c>
      <c r="Q48" s="235" t="str">
        <f t="shared" si="5"/>
        <v>Probabilidad</v>
      </c>
      <c r="R48" s="235" t="s">
        <v>53</v>
      </c>
      <c r="S48" s="235" t="s">
        <v>57</v>
      </c>
      <c r="T48" s="236">
        <f>VLOOKUP(R48&amp;S48,[3]Hoja1!$Q$4:$R$9,2,0)</f>
        <v>0.35</v>
      </c>
      <c r="U48" s="235" t="s">
        <v>59</v>
      </c>
      <c r="V48" s="235" t="s">
        <v>62</v>
      </c>
      <c r="W48" s="235" t="s">
        <v>65</v>
      </c>
      <c r="X48" s="236">
        <f t="shared" si="12"/>
        <v>0.35</v>
      </c>
      <c r="Y48" s="236" t="str">
        <f>IF(Z48&lt;=20%,'[3]Tabla probabilidad'!$B$5,IF(Z48&lt;=40%,'[3]Tabla probabilidad'!$B$6,IF(Z48&lt;=60%,'[3]Tabla probabilidad'!$B$7,IF(Z48&lt;=80%,'[3]Tabla probabilidad'!$B$8,IF(Z48&lt;=100%,'[3]Tabla probabilidad'!$B$9)))))</f>
        <v>Alta</v>
      </c>
      <c r="Z48" s="236">
        <f>IF(R48="Preventivo",(J45-(J45*T48)),IF(R48="Detectivo",(J45-(J45*T48)),IF(R48="Correctivo",(J45))))</f>
        <v>0.65</v>
      </c>
      <c r="AA48" s="301"/>
      <c r="AB48" s="301"/>
      <c r="AC48" s="236" t="str">
        <f t="shared" si="6"/>
        <v>Mayor</v>
      </c>
      <c r="AD48" s="236">
        <f t="shared" si="13"/>
        <v>0.8</v>
      </c>
      <c r="AE48" s="301"/>
      <c r="AF48" s="301"/>
      <c r="AG48" s="304"/>
      <c r="AH48" s="306"/>
      <c r="AI48" s="304"/>
      <c r="AJ48" s="306"/>
      <c r="AK48" s="306"/>
      <c r="AL48" s="306"/>
      <c r="AM48" s="306"/>
      <c r="AN48" s="306"/>
    </row>
    <row r="49" spans="1:298" ht="51" customHeight="1" thickBot="1" x14ac:dyDescent="0.3">
      <c r="A49" s="306"/>
      <c r="B49" s="305"/>
      <c r="C49" s="306"/>
      <c r="D49" s="355"/>
      <c r="E49" s="306"/>
      <c r="F49" s="306"/>
      <c r="G49" s="306"/>
      <c r="H49" s="306"/>
      <c r="I49" s="309"/>
      <c r="J49" s="310"/>
      <c r="K49" s="306"/>
      <c r="L49" s="307"/>
      <c r="M49" s="307"/>
      <c r="N49" s="306"/>
      <c r="O49" s="235">
        <v>5</v>
      </c>
      <c r="P49" s="181" t="s">
        <v>364</v>
      </c>
      <c r="Q49" s="235" t="str">
        <f t="shared" si="5"/>
        <v>Probabilidad</v>
      </c>
      <c r="R49" s="235" t="s">
        <v>53</v>
      </c>
      <c r="S49" s="235" t="s">
        <v>57</v>
      </c>
      <c r="T49" s="236">
        <f>VLOOKUP(R49&amp;S49,[3]Hoja1!$Q$4:$R$9,2,0)</f>
        <v>0.35</v>
      </c>
      <c r="U49" s="235" t="s">
        <v>59</v>
      </c>
      <c r="V49" s="235" t="s">
        <v>62</v>
      </c>
      <c r="W49" s="235" t="s">
        <v>65</v>
      </c>
      <c r="X49" s="236">
        <f t="shared" si="12"/>
        <v>0.35</v>
      </c>
      <c r="Y49" s="236" t="str">
        <f>IF(Z49&lt;=20%,'[3]Tabla probabilidad'!$B$5,IF(Z49&lt;=40%,'[3]Tabla probabilidad'!$B$6,IF(Z49&lt;=60%,'[3]Tabla probabilidad'!$B$7,IF(Z49&lt;=80%,'[3]Tabla probabilidad'!$B$8,IF(Z49&lt;=100%,'[3]Tabla probabilidad'!$B$9)))))</f>
        <v>Alta</v>
      </c>
      <c r="Z49" s="236">
        <f>IF(R49="Preventivo",(J45-(J45*T49)),IF(R49="Detectivo",(J45-(J45*T49)),IF(R49="Correctivo",(J45))))</f>
        <v>0.65</v>
      </c>
      <c r="AA49" s="302"/>
      <c r="AB49" s="302"/>
      <c r="AC49" s="236" t="str">
        <f t="shared" si="6"/>
        <v>Mayor</v>
      </c>
      <c r="AD49" s="236">
        <f t="shared" si="13"/>
        <v>0.8</v>
      </c>
      <c r="AE49" s="302"/>
      <c r="AF49" s="302"/>
      <c r="AG49" s="305"/>
      <c r="AH49" s="306"/>
      <c r="AI49" s="305"/>
      <c r="AJ49" s="306"/>
      <c r="AK49" s="306"/>
      <c r="AL49" s="306"/>
      <c r="AM49" s="306"/>
      <c r="AN49" s="306"/>
    </row>
    <row r="50" spans="1:298" ht="75.75" customHeight="1" x14ac:dyDescent="0.25">
      <c r="A50" s="306">
        <v>9</v>
      </c>
      <c r="B50" s="303" t="s">
        <v>478</v>
      </c>
      <c r="C50" s="306" t="s">
        <v>358</v>
      </c>
      <c r="D50" s="353" t="s">
        <v>372</v>
      </c>
      <c r="E50" s="306" t="s">
        <v>378</v>
      </c>
      <c r="F50" s="306" t="s">
        <v>371</v>
      </c>
      <c r="G50" s="306" t="s">
        <v>343</v>
      </c>
      <c r="H50" s="306">
        <v>4000</v>
      </c>
      <c r="I50" s="309" t="str">
        <f>IF(H50&lt;=2,'[3]Tabla probabilidad'!$B$5,IF(H50&lt;=24,'[3]Tabla probabilidad'!$B$6,IF(H50&lt;=500,'[3]Tabla probabilidad'!$B$7,IF(H50&lt;=5000,'[3]Tabla probabilidad'!$B$8,IF(H50&gt;5000,'[3]Tabla probabilidad'!$B$9)))))</f>
        <v>Alta</v>
      </c>
      <c r="J50" s="310">
        <f>IF(H50&lt;=2,'[3]Tabla probabilidad'!$D$5,IF(H50&lt;=24,'[3]Tabla probabilidad'!$D$6,IF(H50&lt;=500,'[3]Tabla probabilidad'!$D$7,IF(H50&lt;=5000,'[3]Tabla probabilidad'!$D$8,IF(H50&gt;5000,'[3]Tabla probabilidad'!$D$9)))))</f>
        <v>0.8</v>
      </c>
      <c r="K50" s="306" t="s">
        <v>354</v>
      </c>
      <c r="L50" s="306" t="str">
        <f>IF(K50="El riesgo afecta la imagen de alguna área de la organización","Leve",IF(K50="El riesgo afecta la imagen de la entidad internamente, de conocimiento general, nivel interno, alta dirección, contratista y/o de provedores","Menor",IF(K50="El riesgo afecta la imagen de la entidad con algunos usuarios de relevancia frente al logro de los objetivos","Moderado",IF(K50="El riesgo afecta la imagen de de la entidad con efecto publicitario sostenido a nivel del sector justicia","Mayor",IF(K50="El riesgo afecta la imagen de la entidad a nivel nacional, con efecto publicitarios sostenible a nivel país","Catastrófico",IF(K50="Impacto que afecte la ejecución presupuestal en un valor ≥0,5%.","Leve",IF(K50="Impacto que afecte la ejecución presupuestal en un valor ≥1%.","Menor",IF(K50="Impacto que afecte la ejecución presupuestal en un valor ≥5%.","Moderado",IF(K50="Impacto que afecte la ejecución presupuestal en un valor ≥20%.","Mayor",IF(K50="Impacto que afecte la ejecución presupuestal en un valor ≥50%.","Catastrófico",IF(K50="Incumplimiento máximo del 5% de la meta planeada","Leve",IF(K50="Incumplimiento máximo del 15% de la meta planeada","Menor",IF(K50="Incumplimiento máximo del 20% de la meta planeada","Moderado",IF(K50="Incumplimiento máximo del 50% de la meta planeada","Mayor",IF(K50="Incumplimiento máximo del 80% de la meta planeada","Catastrófico",IF(K50="Cualquier afectación a la violacion de los derechos de los ciudadanos se considera con consecuencias altas","Mayor",IF(K50="Cualquier afectación a la violacion de los derechos de los ciudadanos se considera con consecuencias desastrosas","Catastrófico",IF(K50="Afecta la Prestación del Servicio de Administración de Justicia en 5%","Leve",IF(K50="Afecta la Prestación del Servicio de Administración de Justicia en 10%","Menor",IF(K50="Afecta la Prestación del Servicio de Administración de Justicia en 15%","Moderado",IF(K50="Afecta la Prestación del Servicio de Administración de Justicia en 20%","Mayor",IF(K50="Afecta la Prestación del Servicio de Administración de Justicia en más del 50%","Catastrófico",IF(K50="Cualquier acto indebido de los servidores judiciales genera altas consecuencias para la entidad","Mayor",IF(K50="Cualquier acto indebido de los servidores judiciales genera consecuencias desastrosas para la entidad","Catastrófico",IF(K50="Si el hecho llegara a presentarse, tendría consecuencias o efectos mínimos sobre la entidad","Leve",IF(K50="Si el hecho llegara a presentarse, tendría bajo impacto o efecto sobre la entidad","Menor",IF(K50="Si el hecho llegara a presentarse, tendría medianas consecuencias o efectos sobre la entidad","Moderado",IF(K50="Si el hecho llegara a presentarse, tendría altas consecuencias o efectos sobre la entidad","Mayor",IF(K50="Si el hecho llegara a presentarse, tendría desastrosas consecuencias o efectos sobre la entidad","Catastrófico")))))))))))))))))))))))))))))</f>
        <v>Moderado</v>
      </c>
      <c r="M50" s="306" t="str">
        <f>IF(K50="El riesgo afecta la imagen de alguna área de la organización","20%",IF(K50="El riesgo afecta la imagen de la entidad internamente, de conocimiento general, nivel interno, alta dirección, contratista y/o de provedores","40%",IF(K50="El riesgo afecta la imagen de la entidad con algunos usuarios de relevancia frente al logro de los objetivos","60%",IF(K50="El riesgo afecta la imagen de de la entidad con efecto publicitario sostenido a nivel del sector justicia","80%",IF(K50="El riesgo afecta la imagen de la entidad a nivel nacional, con efecto publicitarios sostenible a nivel país","100%",IF(K50="Impacto que afecte la ejecución presupuestal en un valor ≥0,5%.","20%",IF(K50="Impacto que afecte la ejecución presupuestal en un valor ≥1%.","40%",IF(K50="Impacto que afecte la ejecución presupuestal en un valor ≥5%.","60%",IF(K50="Impacto que afecte la ejecución presupuestal en un valor ≥20%.","80%",IF(K50="Impacto que afecte la ejecución presupuestal en un valor ≥50%.","100%",IF(K50="Incumplimiento máximo del 5% de la meta planeada","20%",IF(K50="Incumplimiento máximo del 15% de la meta planeada","40%",IF(K50="Incumplimiento máximo del 20% de la meta planeada","60%",IF(K50="Incumplimiento máximo del 50% de la meta planeada","80%",IF(K50="Incumplimiento máximo del 80% de la meta planeada","100%",IF(K50="Cualquier afectación a la violacion de los derechos de los ciudadanos se considera con consecuencias altas","80%",IF(K50="Cualquier afectación a la violacion de los derechos de los ciudadanos se considera con consecuencias desastrosas","100%",IF(K50="Afecta la Prestación del Servicio de Administración de Justicia en 5%","20%",IF(K50="Afecta la Prestación del Servicio de Administración de Justicia en 10%","40%",IF(K50="Afecta la Prestación del Servicio de Administración de Justicia en 15%","60%",IF(K50="Afecta la Prestación del Servicio de Administración de Justicia en 20%","80%",IF(K50="Afecta la Prestación del Servicio de Administración de Justicia en más del 50%","100%",IF(K50="Cualquier acto indebido de los servidores judiciales genera altas consecuencias para la entidad","80%",IF(K50="Cualquier acto indebido de los servidores judiciales genera consecuencias desastrosas para la entidad","100%",IF(K50="Si el hecho llegara a presentarse, tendría consecuencias o efectos mínimos sobre la entidad","20%",IF(K50="Si el hecho llegara a presentarse, tendría bajo impacto o efecto sobre la entidad","40%",IF(K50="Si el hecho llegara a presentarse, tendría medianas consecuencias o efectos sobre la entidad","60%",IF(K50="Si el hecho llegara a presentarse, tendría altas consecuencias o efectos sobre la entidad","80%",IF(K50="Si el hecho llegara a presentarse, tendría desastrosas consecuencias o efectos sobre la entidad","100%")))))))))))))))))))))))))))))</f>
        <v>60%</v>
      </c>
      <c r="N50" s="306" t="str">
        <f>VLOOKUP((I50&amp;L50),[3]Hoja1!$B$4:$C$28,2,0)</f>
        <v xml:space="preserve">Alto </v>
      </c>
      <c r="O50" s="235">
        <v>1</v>
      </c>
      <c r="P50" s="185" t="s">
        <v>373</v>
      </c>
      <c r="Q50" s="235" t="str">
        <f t="shared" si="5"/>
        <v>Probabilidad</v>
      </c>
      <c r="R50" s="235" t="s">
        <v>52</v>
      </c>
      <c r="S50" s="235" t="s">
        <v>57</v>
      </c>
      <c r="T50" s="236">
        <f>VLOOKUP(R50&amp;S50,[3]Hoja1!$Q$4:$R$9,2,0)</f>
        <v>0.45</v>
      </c>
      <c r="U50" s="235" t="s">
        <v>59</v>
      </c>
      <c r="V50" s="235" t="s">
        <v>62</v>
      </c>
      <c r="W50" s="235" t="s">
        <v>65</v>
      </c>
      <c r="X50" s="236">
        <f>IF(Q50="Probabilidad",($J$50*T50),IF(Q50="Impacto"," "))</f>
        <v>0.36000000000000004</v>
      </c>
      <c r="Y50" s="236" t="str">
        <f>IF(Z50&lt;=20%,'[3]Tabla probabilidad'!$B$5,IF(Z50&lt;=40%,'[3]Tabla probabilidad'!$B$6,IF(Z50&lt;=60%,'[3]Tabla probabilidad'!$B$7,IF(Z50&lt;=80%,'[3]Tabla probabilidad'!$B$8,IF(Z50&lt;=100%,'[3]Tabla probabilidad'!$B$9)))))</f>
        <v>Media</v>
      </c>
      <c r="Z50" s="236">
        <f>IF(R50="Preventivo",(J50-(J50*T50)),IF(R50="Detectivo",(J50-(J50*T50)),IF(R50="Correctivo",(J50))))</f>
        <v>0.44</v>
      </c>
      <c r="AA50" s="300" t="str">
        <f>IF(AB50&lt;=20%,'[3]Tabla probabilidad'!$B$5,IF(AB50&lt;=40%,'[3]Tabla probabilidad'!$B$6,IF(AB50&lt;=60%,'[3]Tabla probabilidad'!$B$7,IF(AB50&lt;=80%,'[3]Tabla probabilidad'!$B$8,IF(AB50&lt;=100%,'[3]Tabla probabilidad'!$B$9)))))</f>
        <v>Media</v>
      </c>
      <c r="AB50" s="300">
        <f>AVERAGE(Z50:Z54)</f>
        <v>0.44000000000000006</v>
      </c>
      <c r="AC50" s="236" t="str">
        <f t="shared" si="6"/>
        <v>Moderado</v>
      </c>
      <c r="AD50" s="236">
        <f>IF(Q50="Probabilidad",(($M$50-0)),IF(Q50="Impacto",($M$50-($M$50*T50))))</f>
        <v>0.6</v>
      </c>
      <c r="AE50" s="300" t="str">
        <f>IF(AF50&lt;=20%,"Leve",IF(AF50&lt;=40%,"Menor",IF(AF50&lt;=60%,"Moderado",IF(AF50&lt;=80%,"Mayor",IF(AF50&lt;=100%,"Catastrófico")))))</f>
        <v>Moderado</v>
      </c>
      <c r="AF50" s="300">
        <f>AVERAGE(AD50:AD54)</f>
        <v>0.6</v>
      </c>
      <c r="AG50" s="303" t="str">
        <f>VLOOKUP(AA50&amp;AE50,[3]Hoja1!$B$4:$C$28,2,0)</f>
        <v>Moderado</v>
      </c>
      <c r="AH50" s="306" t="s">
        <v>312</v>
      </c>
      <c r="AI50" s="306"/>
      <c r="AJ50" s="306"/>
      <c r="AK50" s="306"/>
      <c r="AL50" s="306"/>
      <c r="AM50" s="306"/>
      <c r="AN50" s="306"/>
    </row>
    <row r="51" spans="1:298" ht="47.25" customHeight="1" x14ac:dyDescent="0.25">
      <c r="A51" s="306"/>
      <c r="B51" s="304"/>
      <c r="C51" s="306"/>
      <c r="D51" s="354"/>
      <c r="E51" s="306"/>
      <c r="F51" s="306"/>
      <c r="G51" s="306"/>
      <c r="H51" s="306"/>
      <c r="I51" s="309"/>
      <c r="J51" s="310"/>
      <c r="K51" s="306"/>
      <c r="L51" s="307"/>
      <c r="M51" s="307"/>
      <c r="N51" s="306"/>
      <c r="O51" s="235">
        <v>2</v>
      </c>
      <c r="P51" s="185" t="s">
        <v>374</v>
      </c>
      <c r="Q51" s="235" t="str">
        <f t="shared" si="5"/>
        <v>Probabilidad</v>
      </c>
      <c r="R51" s="235" t="s">
        <v>52</v>
      </c>
      <c r="S51" s="235" t="s">
        <v>57</v>
      </c>
      <c r="T51" s="236">
        <f>VLOOKUP(R51&amp;S51,[3]Hoja1!$Q$4:$R$9,2,0)</f>
        <v>0.45</v>
      </c>
      <c r="U51" s="235" t="s">
        <v>59</v>
      </c>
      <c r="V51" s="235" t="s">
        <v>62</v>
      </c>
      <c r="W51" s="235" t="s">
        <v>65</v>
      </c>
      <c r="X51" s="236">
        <f t="shared" ref="X51:X54" si="14">IF(Q51="Probabilidad",($J$50*T51),IF(Q51="Impacto"," "))</f>
        <v>0.36000000000000004</v>
      </c>
      <c r="Y51" s="236" t="str">
        <f>IF(Z51&lt;=20%,'[3]Tabla probabilidad'!$B$5,IF(Z51&lt;=40%,'[3]Tabla probabilidad'!$B$6,IF(Z51&lt;=60%,'[3]Tabla probabilidad'!$B$7,IF(Z51&lt;=80%,'[3]Tabla probabilidad'!$B$8,IF(Z51&lt;=100%,'[3]Tabla probabilidad'!$B$9)))))</f>
        <v>Media</v>
      </c>
      <c r="Z51" s="236">
        <f>IF(R51="Preventivo",(J50-(J50*T51)),IF(R51="Detectivo",(J50-(J50*T51)),IF(R51="Correctivo",(J50))))</f>
        <v>0.44</v>
      </c>
      <c r="AA51" s="301"/>
      <c r="AB51" s="301"/>
      <c r="AC51" s="236" t="str">
        <f t="shared" si="6"/>
        <v>Moderado</v>
      </c>
      <c r="AD51" s="236">
        <f t="shared" ref="AD51:AD54" si="15">IF(Q51="Probabilidad",(($M$50-0)),IF(Q51="Impacto",($M$50-($M$50*T51))))</f>
        <v>0.6</v>
      </c>
      <c r="AE51" s="301"/>
      <c r="AF51" s="301"/>
      <c r="AG51" s="304"/>
      <c r="AH51" s="306"/>
      <c r="AI51" s="306"/>
      <c r="AJ51" s="306"/>
      <c r="AK51" s="306"/>
      <c r="AL51" s="306"/>
      <c r="AM51" s="306"/>
      <c r="AN51" s="306"/>
    </row>
    <row r="52" spans="1:298" ht="62.25" customHeight="1" x14ac:dyDescent="0.25">
      <c r="A52" s="306"/>
      <c r="B52" s="304"/>
      <c r="C52" s="306"/>
      <c r="D52" s="354"/>
      <c r="E52" s="306"/>
      <c r="F52" s="306"/>
      <c r="G52" s="306"/>
      <c r="H52" s="306"/>
      <c r="I52" s="309"/>
      <c r="J52" s="310"/>
      <c r="K52" s="306"/>
      <c r="L52" s="307"/>
      <c r="M52" s="307"/>
      <c r="N52" s="306"/>
      <c r="O52" s="235">
        <v>3</v>
      </c>
      <c r="P52" s="185" t="s">
        <v>375</v>
      </c>
      <c r="Q52" s="235" t="str">
        <f t="shared" si="5"/>
        <v>Probabilidad</v>
      </c>
      <c r="R52" s="235" t="s">
        <v>52</v>
      </c>
      <c r="S52" s="235" t="s">
        <v>57</v>
      </c>
      <c r="T52" s="236">
        <f>VLOOKUP(R52&amp;S52,[3]Hoja1!$Q$4:$R$9,2,0)</f>
        <v>0.45</v>
      </c>
      <c r="U52" s="235" t="s">
        <v>59</v>
      </c>
      <c r="V52" s="235" t="s">
        <v>62</v>
      </c>
      <c r="W52" s="235" t="s">
        <v>65</v>
      </c>
      <c r="X52" s="236">
        <f t="shared" si="14"/>
        <v>0.36000000000000004</v>
      </c>
      <c r="Y52" s="236" t="str">
        <f>IF(Z52&lt;=20%,'[3]Tabla probabilidad'!$B$5,IF(Z52&lt;=40%,'[3]Tabla probabilidad'!$B$6,IF(Z52&lt;=60%,'[3]Tabla probabilidad'!$B$7,IF(Z52&lt;=80%,'[3]Tabla probabilidad'!$B$8,IF(Z52&lt;=100%,'[3]Tabla probabilidad'!$B$9)))))</f>
        <v>Media</v>
      </c>
      <c r="Z52" s="236">
        <f>IF(R52="Preventivo",(J50-(J50*T52)),IF(R52="Detectivo",(J50-(J50*T52)),IF(R52="Correctivo",(J50))))</f>
        <v>0.44</v>
      </c>
      <c r="AA52" s="301"/>
      <c r="AB52" s="301"/>
      <c r="AC52" s="236" t="str">
        <f t="shared" si="6"/>
        <v>Moderado</v>
      </c>
      <c r="AD52" s="236">
        <f t="shared" si="15"/>
        <v>0.6</v>
      </c>
      <c r="AE52" s="301"/>
      <c r="AF52" s="301"/>
      <c r="AG52" s="304"/>
      <c r="AH52" s="306"/>
      <c r="AI52" s="306"/>
      <c r="AJ52" s="306"/>
      <c r="AK52" s="306"/>
      <c r="AL52" s="306"/>
      <c r="AM52" s="306"/>
      <c r="AN52" s="306"/>
    </row>
    <row r="53" spans="1:298" ht="51" customHeight="1" thickBot="1" x14ac:dyDescent="0.3">
      <c r="A53" s="306"/>
      <c r="B53" s="304"/>
      <c r="C53" s="306"/>
      <c r="D53" s="354"/>
      <c r="E53" s="306"/>
      <c r="F53" s="306"/>
      <c r="G53" s="306"/>
      <c r="H53" s="306"/>
      <c r="I53" s="309"/>
      <c r="J53" s="310"/>
      <c r="K53" s="306"/>
      <c r="L53" s="307"/>
      <c r="M53" s="307"/>
      <c r="N53" s="306"/>
      <c r="O53" s="235">
        <v>4</v>
      </c>
      <c r="P53" s="186" t="s">
        <v>376</v>
      </c>
      <c r="Q53" s="235" t="str">
        <f t="shared" si="5"/>
        <v>Probabilidad</v>
      </c>
      <c r="R53" s="235" t="s">
        <v>52</v>
      </c>
      <c r="S53" s="235" t="s">
        <v>57</v>
      </c>
      <c r="T53" s="236">
        <f>VLOOKUP(R53&amp;S53,[3]Hoja1!$Q$4:$R$9,2,0)</f>
        <v>0.45</v>
      </c>
      <c r="U53" s="235" t="s">
        <v>59</v>
      </c>
      <c r="V53" s="235" t="s">
        <v>62</v>
      </c>
      <c r="W53" s="235" t="s">
        <v>65</v>
      </c>
      <c r="X53" s="236">
        <f t="shared" si="14"/>
        <v>0.36000000000000004</v>
      </c>
      <c r="Y53" s="236" t="str">
        <f>IF(Z53&lt;=20%,'[3]Tabla probabilidad'!$B$5,IF(Z53&lt;=40%,'[3]Tabla probabilidad'!$B$6,IF(Z53&lt;=60%,'[3]Tabla probabilidad'!$B$7,IF(Z53&lt;=80%,'[3]Tabla probabilidad'!$B$8,IF(Z53&lt;=100%,'[3]Tabla probabilidad'!$B$9)))))</f>
        <v>Media</v>
      </c>
      <c r="Z53" s="236">
        <f>IF(R53="Preventivo",(J50-(J50*T53)),IF(R53="Detectivo",(J50-(J50*T53)),IF(R53="Correctivo",(J50))))</f>
        <v>0.44</v>
      </c>
      <c r="AA53" s="301"/>
      <c r="AB53" s="301"/>
      <c r="AC53" s="236" t="str">
        <f t="shared" si="6"/>
        <v>Moderado</v>
      </c>
      <c r="AD53" s="236">
        <f t="shared" si="15"/>
        <v>0.6</v>
      </c>
      <c r="AE53" s="301"/>
      <c r="AF53" s="301"/>
      <c r="AG53" s="304"/>
      <c r="AH53" s="306"/>
      <c r="AI53" s="306"/>
      <c r="AJ53" s="306"/>
      <c r="AK53" s="306"/>
      <c r="AL53" s="306"/>
      <c r="AM53" s="306"/>
      <c r="AN53" s="306"/>
    </row>
    <row r="54" spans="1:298" ht="147" customHeight="1" x14ac:dyDescent="0.25">
      <c r="A54" s="303"/>
      <c r="B54" s="305"/>
      <c r="C54" s="306"/>
      <c r="D54" s="354"/>
      <c r="E54" s="303"/>
      <c r="F54" s="303"/>
      <c r="G54" s="303"/>
      <c r="H54" s="303"/>
      <c r="I54" s="356"/>
      <c r="J54" s="300"/>
      <c r="K54" s="306"/>
      <c r="L54" s="307"/>
      <c r="M54" s="307"/>
      <c r="N54" s="303"/>
      <c r="O54" s="234">
        <v>5</v>
      </c>
      <c r="P54" s="185" t="s">
        <v>377</v>
      </c>
      <c r="Q54" s="234" t="str">
        <f t="shared" si="5"/>
        <v>Probabilidad</v>
      </c>
      <c r="R54" s="234" t="s">
        <v>52</v>
      </c>
      <c r="S54" s="234" t="s">
        <v>57</v>
      </c>
      <c r="T54" s="237">
        <f>VLOOKUP(R54&amp;S54,[3]Hoja1!$Q$4:$R$9,2,0)</f>
        <v>0.45</v>
      </c>
      <c r="U54" s="234" t="s">
        <v>59</v>
      </c>
      <c r="V54" s="234" t="s">
        <v>62</v>
      </c>
      <c r="W54" s="234" t="s">
        <v>65</v>
      </c>
      <c r="X54" s="237">
        <f t="shared" si="14"/>
        <v>0.36000000000000004</v>
      </c>
      <c r="Y54" s="237" t="str">
        <f>IF(Z54&lt;=20%,'[3]Tabla probabilidad'!$B$5,IF(Z54&lt;=40%,'[3]Tabla probabilidad'!$B$6,IF(Z54&lt;=60%,'[3]Tabla probabilidad'!$B$7,IF(Z54&lt;=80%,'[3]Tabla probabilidad'!$B$8,IF(Z54&lt;=100%,'[3]Tabla probabilidad'!$B$9)))))</f>
        <v>Media</v>
      </c>
      <c r="Z54" s="237">
        <f>IF(R54="Preventivo",(J50-(J50*T54)),IF(R54="Detectivo",(J50-(J50*T54)),IF(R54="Correctivo",(J50))))</f>
        <v>0.44</v>
      </c>
      <c r="AA54" s="301"/>
      <c r="AB54" s="301"/>
      <c r="AC54" s="237" t="str">
        <f t="shared" si="6"/>
        <v>Moderado</v>
      </c>
      <c r="AD54" s="237">
        <f t="shared" si="15"/>
        <v>0.6</v>
      </c>
      <c r="AE54" s="301"/>
      <c r="AF54" s="301"/>
      <c r="AG54" s="304"/>
      <c r="AH54" s="306"/>
      <c r="AI54" s="306"/>
      <c r="AJ54" s="306"/>
      <c r="AK54" s="306"/>
      <c r="AL54" s="306"/>
      <c r="AM54" s="306"/>
      <c r="AN54" s="306"/>
    </row>
    <row r="55" spans="1:298" s="29" customFormat="1" ht="51" customHeight="1" x14ac:dyDescent="0.25">
      <c r="A55" s="306">
        <v>10</v>
      </c>
      <c r="B55" s="303" t="s">
        <v>479</v>
      </c>
      <c r="C55" s="306" t="s">
        <v>385</v>
      </c>
      <c r="D55" s="308" t="s">
        <v>394</v>
      </c>
      <c r="E55" s="306" t="s">
        <v>380</v>
      </c>
      <c r="F55" s="306" t="s">
        <v>379</v>
      </c>
      <c r="G55" s="306" t="s">
        <v>422</v>
      </c>
      <c r="H55" s="306">
        <v>120</v>
      </c>
      <c r="I55" s="309" t="str">
        <f>IF(H55&lt;=2,'[3]Tabla probabilidad'!$B$5,IF(H55&lt;=24,'[3]Tabla probabilidad'!$B$6,IF(H55&lt;=500,'[3]Tabla probabilidad'!$B$7,IF(H55&lt;=5000,'[3]Tabla probabilidad'!$B$8,IF(H55&gt;5000,'[3]Tabla probabilidad'!$B$9)))))</f>
        <v>Media</v>
      </c>
      <c r="J55" s="310">
        <f>IF(H55&lt;=2,'[3]Tabla probabilidad'!$D$5,IF(H55&lt;=24,'[3]Tabla probabilidad'!$D$6,IF(H55&lt;=500,'[3]Tabla probabilidad'!$D$7,IF(H55&lt;=5000,'[3]Tabla probabilidad'!$D$8,IF(H55&gt;5000,'[3]Tabla probabilidad'!$D$9)))))</f>
        <v>0.6</v>
      </c>
      <c r="K55" s="306" t="s">
        <v>390</v>
      </c>
      <c r="L55" s="306" t="str">
        <f>IF(K55="El riesgo afecta la imagen de alguna área de la organización","Leve",IF(K55="El riesgo afecta la imagen de la entidad internamente, de conocimiento general, nivel interno, alta dirección, contratista y/o de provedores","Menor",IF(K55="El riesgo afecta la imagen de la entidad con algunos usuarios de relevancia frente al logro de los objetivos","Moderado",IF(K55="El riesgo afecta la imagen de de la entidad con efecto publicitario sostenido a nivel del sector justicia","Mayor",IF(K55="El riesgo afecta la imagen de la entidad a nivel nacional, con efecto publicitarios sostenible a nivel país","Catastrófico",IF(K55="Impacto que afecte la ejecución presupuestal en un valor ≥0,5%.","Leve",IF(K55="Impacto que afecte la ejecución presupuestal en un valor ≥1%.","Menor",IF(K55="Impacto que afecte la ejecución presupuestal en un valor ≥5%.","Moderado",IF(K55="Impacto que afecte la ejecución presupuestal en un valor ≥20%.","Mayor",IF(K55="Impacto que afecte la ejecución presupuestal en un valor ≥50%.","Catastrófico",IF(K55="Incumplimiento máximo del 5% de la meta planeada","Leve",IF(K55="Incumplimiento máximo del 15% de la meta planeada","Menor",IF(K55="Incumplimiento máximo del 20% de la meta planeada","Moderado",IF(K55="Incumplimiento máximo del 50% de la meta planeada","Mayor",IF(K55="Incumplimiento máximo del 80% de la meta planeada","Catastrófico",IF(K55="Cualquier afectación a la violacion de los derechos de los ciudadanos se considera con consecuencias altas","Mayor",IF(K55="Cualquier afectación a la violacion de los derechos de los ciudadanos se considera con consecuencias desastrosas","Catastrófico",IF(K55="Afecta la Prestación del Servicio de Administración de Justicia en 5%","Leve",IF(K55="Afecta la Prestación del Servicio de Administración de Justicia en 10%","Menor",IF(K55="Afecta la Prestación del Servicio de Administración de Justicia en 15%","Moderado",IF(K55="Afecta la Prestación del Servicio de Administración de Justicia en 20%","Mayor",IF(K55="Afecta la Prestación del Servicio de Administración de Justicia en más del 50%","Catastrófico",IF(K55="Cualquier acto indebido de los servidores judiciales genera altas consecuencias para la entidad","Mayor",IF(K55="Cualquier acto indebido de los servidores judiciales genera consecuencias desastrosas para la entidad","Catastrófico",IF(K55="Si el hecho llegara a presentarse, tendría consecuencias o efectos mínimos sobre la entidad","Leve",IF(K55="Si el hecho llegara a presentarse, tendría bajo impacto o efecto sobre la entidad","Menor",IF(K55="Si el hecho llegara a presentarse, tendría medianas consecuencias o efectos sobre la entidad","Moderado",IF(K55="Si el hecho llegara a presentarse, tendría altas consecuencias o efectos sobre la entidad","Mayor",IF(K55="Si el hecho llegara a presentarse, tendría desastrosas consecuencias o efectos sobre la entidad","Catastrófico")))))))))))))))))))))))))))))</f>
        <v>Moderado</v>
      </c>
      <c r="M55" s="306" t="str">
        <f>IF(K55="El riesgo afecta la imagen de alguna área de la organización","20%",IF(K55="El riesgo afecta la imagen de la entidad internamente, de conocimiento general, nivel interno, alta dirección, contratista y/o de provedores","40%",IF(K55="El riesgo afecta la imagen de la entidad con algunos usuarios de relevancia frente al logro de los objetivos","60%",IF(K55="El riesgo afecta la imagen de de la entidad con efecto publicitario sostenido a nivel del sector justicia","80%",IF(K55="El riesgo afecta la imagen de la entidad a nivel nacional, con efecto publicitarios sostenible a nivel país","100%",IF(K55="Impacto que afecte la ejecución presupuestal en un valor ≥0,5%.","20%",IF(K55="Impacto que afecte la ejecución presupuestal en un valor ≥1%.","40%",IF(K55="Impacto que afecte la ejecución presupuestal en un valor ≥5%.","60%",IF(K55="Impacto que afecte la ejecución presupuestal en un valor ≥20%.","80%",IF(K55="Impacto que afecte la ejecución presupuestal en un valor ≥50%.","100%",IF(K55="Incumplimiento máximo del 5% de la meta planeada","20%",IF(K55="Incumplimiento máximo del 15% de la meta planeada","40%",IF(K55="Incumplimiento máximo del 20% de la meta planeada","60%",IF(K55="Incumplimiento máximo del 50% de la meta planeada","80%",IF(K55="Incumplimiento máximo del 80% de la meta planeada","100%",IF(K55="Cualquier afectación a la violacion de los derechos de los ciudadanos se considera con consecuencias altas","80%",IF(K55="Cualquier afectación a la violacion de los derechos de los ciudadanos se considera con consecuencias desastrosas","100%",IF(K55="Afecta la Prestación del Servicio de Administración de Justicia en 5%","20%",IF(K55="Afecta la Prestación del Servicio de Administración de Justicia en 10%","40%",IF(K55="Afecta la Prestación del Servicio de Administración de Justicia en 15%","60%",IF(K55="Afecta la Prestación del Servicio de Administración de Justicia en 20%","80%",IF(K55="Afecta la Prestación del Servicio de Administración de Justicia en más del 50%","100%",IF(K55="Cualquier acto indebido de los servidores judiciales genera altas consecuencias para la entidad","80%",IF(K55="Cualquier acto indebido de los servidores judiciales genera consecuencias desastrosas para la entidad","100%",IF(K55="Si el hecho llegara a presentarse, tendría consecuencias o efectos mínimos sobre la entidad","20%",IF(K55="Si el hecho llegara a presentarse, tendría bajo impacto o efecto sobre la entidad","40%",IF(K55="Si el hecho llegara a presentarse, tendría medianas consecuencias o efectos sobre la entidad","60%",IF(K55="Si el hecho llegara a presentarse, tendría altas consecuencias o efectos sobre la entidad","80%",IF(K55="Si el hecho llegara a presentarse, tendría desastrosas consecuencias o efectos sobre la entidad","100%")))))))))))))))))))))))))))))</f>
        <v>60%</v>
      </c>
      <c r="N55" s="306" t="str">
        <f>VLOOKUP((I55&amp;L55),[3]Hoja1!$B$4:$C$28,2,0)</f>
        <v>Moderado</v>
      </c>
      <c r="O55" s="235">
        <v>1</v>
      </c>
      <c r="P55" s="173" t="s">
        <v>392</v>
      </c>
      <c r="Q55" s="235" t="str">
        <f t="shared" si="5"/>
        <v>Probabilidad</v>
      </c>
      <c r="R55" s="235" t="s">
        <v>52</v>
      </c>
      <c r="S55" s="235" t="s">
        <v>57</v>
      </c>
      <c r="T55" s="236">
        <f>VLOOKUP(R55&amp;S55,[3]Hoja1!$Q$4:$R$9,2,0)</f>
        <v>0.45</v>
      </c>
      <c r="U55" s="235" t="s">
        <v>59</v>
      </c>
      <c r="V55" s="235" t="s">
        <v>62</v>
      </c>
      <c r="W55" s="235" t="s">
        <v>65</v>
      </c>
      <c r="X55" s="236">
        <f>IF(Q55="Probabilidad",($J$55*T55),IF(Q55="Impacto"," "))</f>
        <v>0.27</v>
      </c>
      <c r="Y55" s="236" t="str">
        <f>IF(Z55&lt;=20%,'[3]Tabla probabilidad'!$B$5,IF(Z55&lt;=40%,'[3]Tabla probabilidad'!$B$6,IF(Z55&lt;=60%,'[3]Tabla probabilidad'!$B$7,IF(Z55&lt;=80%,'[3]Tabla probabilidad'!$B$8,IF(Z55&lt;=100%,'[3]Tabla probabilidad'!$B$9)))))</f>
        <v>Baja</v>
      </c>
      <c r="Z55" s="236">
        <f>IF(R55="Preventivo",(J55-(J55*T55)),IF(R55="Detectivo",(J55-(J55*T55)),IF(R55="Correctivo",(J55))))</f>
        <v>0.32999999999999996</v>
      </c>
      <c r="AA55" s="300" t="str">
        <f>IF(AB55&lt;=20%,'[3]Tabla probabilidad'!$B$5,IF(AB55&lt;=40%,'[3]Tabla probabilidad'!$B$6,IF(AB55&lt;=60%,'[3]Tabla probabilidad'!$B$7,IF(AB55&lt;=80%,'[3]Tabla probabilidad'!$B$8,IF(AB55&lt;=100%,'[3]Tabla probabilidad'!$B$9)))))</f>
        <v>Baja</v>
      </c>
      <c r="AB55" s="300">
        <f>AVERAGE(Z55:Z59)</f>
        <v>0.34199999999999997</v>
      </c>
      <c r="AC55" s="236" t="str">
        <f t="shared" si="6"/>
        <v>Moderado</v>
      </c>
      <c r="AD55" s="236">
        <f>IF(Q55="Probabilidad",(($M$55-0)),IF(Q55="Impacto",($M$55-($M$55*T55))))</f>
        <v>0.6</v>
      </c>
      <c r="AE55" s="300" t="str">
        <f>IF(AF55&lt;=20%,"Leve",IF(AF55&lt;=40%,"Menor",IF(AF55&lt;=60%,"Moderado",IF(AF55&lt;=80%,"Mayor",IF(AF55&lt;=100%,"Catastrófico")))))</f>
        <v>Moderado</v>
      </c>
      <c r="AF55" s="300">
        <f>AVERAGE(AD55:AD59)</f>
        <v>0.6</v>
      </c>
      <c r="AG55" s="303" t="str">
        <f>VLOOKUP(AA55&amp;AE55,[3]Hoja1!$B$4:$C$28,2,0)</f>
        <v>Moderado</v>
      </c>
      <c r="AH55" s="306" t="s">
        <v>312</v>
      </c>
      <c r="AI55" s="306"/>
      <c r="AJ55" s="306"/>
      <c r="AK55" s="306"/>
      <c r="AL55" s="306"/>
      <c r="AM55" s="306"/>
      <c r="AN55" s="30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6"/>
      <c r="CC55" s="26"/>
      <c r="CD55" s="26"/>
      <c r="CE55" s="26"/>
      <c r="CF55" s="26"/>
      <c r="CG55" s="26"/>
      <c r="CH55" s="26"/>
      <c r="CI55" s="26"/>
      <c r="CJ55" s="26"/>
      <c r="CK55" s="26"/>
      <c r="CL55" s="26"/>
      <c r="CM55" s="26"/>
      <c r="CN55" s="26"/>
      <c r="CO55" s="26"/>
      <c r="CP55" s="26"/>
      <c r="CQ55" s="26"/>
      <c r="CR55" s="26"/>
      <c r="CS55" s="26"/>
      <c r="CT55" s="26"/>
      <c r="CU55" s="26"/>
      <c r="CV55" s="26"/>
      <c r="CW55" s="26"/>
      <c r="CX55" s="26"/>
      <c r="CY55" s="26"/>
      <c r="CZ55" s="26"/>
      <c r="DA55" s="26"/>
      <c r="DB55" s="26"/>
      <c r="DC55" s="26"/>
      <c r="DD55" s="26"/>
      <c r="DE55" s="26"/>
      <c r="DF55" s="26"/>
      <c r="DG55" s="26"/>
      <c r="DH55" s="26"/>
      <c r="DI55" s="26"/>
      <c r="DJ55" s="26"/>
      <c r="DK55" s="26"/>
      <c r="DL55" s="26"/>
      <c r="DM55" s="26"/>
      <c r="DN55" s="26"/>
      <c r="DO55" s="26"/>
      <c r="DP55" s="26"/>
      <c r="DQ55" s="26"/>
      <c r="DR55" s="26"/>
      <c r="DS55" s="26"/>
      <c r="DT55" s="26"/>
      <c r="DU55" s="26"/>
      <c r="DV55" s="26"/>
      <c r="DW55" s="26"/>
      <c r="DX55" s="26"/>
      <c r="DY55" s="26"/>
      <c r="DZ55" s="26"/>
      <c r="EA55" s="26"/>
      <c r="EB55" s="26"/>
      <c r="EC55" s="26"/>
      <c r="ED55" s="26"/>
      <c r="EE55" s="26"/>
      <c r="EF55" s="26"/>
      <c r="EG55" s="26"/>
      <c r="EH55" s="26"/>
      <c r="EI55" s="26"/>
      <c r="EJ55" s="26"/>
      <c r="EK55" s="26"/>
      <c r="EL55" s="26"/>
      <c r="EM55" s="26"/>
      <c r="EN55" s="26"/>
      <c r="EO55" s="26"/>
      <c r="EP55" s="26"/>
      <c r="EQ55" s="26"/>
      <c r="ER55" s="26"/>
      <c r="ES55" s="26"/>
      <c r="ET55" s="26"/>
      <c r="EU55" s="26"/>
      <c r="EV55" s="26"/>
      <c r="EW55" s="26"/>
      <c r="EX55" s="26"/>
      <c r="EY55" s="26"/>
      <c r="EZ55" s="26"/>
      <c r="FA55" s="26"/>
      <c r="FB55" s="26"/>
      <c r="FC55" s="26"/>
      <c r="FD55" s="26"/>
      <c r="FE55" s="26"/>
      <c r="FF55" s="26"/>
      <c r="FG55" s="26"/>
      <c r="FH55" s="26"/>
      <c r="FI55" s="26"/>
      <c r="FJ55" s="26"/>
      <c r="FK55" s="26"/>
      <c r="FL55" s="26"/>
      <c r="FM55" s="26"/>
      <c r="FN55" s="26"/>
      <c r="FO55" s="26"/>
      <c r="FP55" s="26"/>
      <c r="FQ55" s="26"/>
      <c r="FR55" s="26"/>
      <c r="FS55" s="26"/>
      <c r="FT55" s="26"/>
      <c r="FU55" s="26"/>
      <c r="FV55" s="26"/>
      <c r="FW55" s="26"/>
      <c r="FX55" s="26"/>
      <c r="FY55" s="26"/>
      <c r="FZ55" s="26"/>
      <c r="GA55" s="26"/>
      <c r="GB55" s="26"/>
      <c r="GC55" s="26"/>
      <c r="GD55" s="26"/>
      <c r="GE55" s="26"/>
      <c r="GF55" s="26"/>
      <c r="GG55" s="26"/>
      <c r="GH55" s="26"/>
      <c r="GI55" s="26"/>
      <c r="GJ55" s="26"/>
      <c r="GK55" s="26"/>
      <c r="GL55" s="26"/>
      <c r="GM55" s="26"/>
      <c r="GN55" s="26"/>
      <c r="GO55" s="26"/>
      <c r="GP55" s="26"/>
      <c r="GQ55" s="26"/>
      <c r="GR55" s="26"/>
      <c r="GS55" s="26"/>
      <c r="GT55" s="26"/>
      <c r="GU55" s="26"/>
      <c r="GV55" s="26"/>
      <c r="GW55" s="26"/>
      <c r="GX55" s="26"/>
      <c r="GY55" s="26"/>
      <c r="GZ55" s="26"/>
      <c r="HA55" s="26"/>
      <c r="HB55" s="26"/>
      <c r="HC55" s="26"/>
      <c r="HD55" s="26"/>
      <c r="HE55" s="26"/>
      <c r="HF55" s="26"/>
      <c r="HG55" s="26"/>
      <c r="HH55" s="26"/>
      <c r="HI55" s="26"/>
      <c r="HJ55" s="26"/>
      <c r="HK55" s="26"/>
      <c r="HL55" s="26"/>
      <c r="HM55" s="26"/>
      <c r="HN55" s="26"/>
      <c r="HO55" s="26"/>
      <c r="HP55" s="26"/>
      <c r="HQ55" s="26"/>
      <c r="HR55" s="26"/>
      <c r="HS55" s="26"/>
      <c r="HT55" s="26"/>
      <c r="HU55" s="26"/>
      <c r="HV55" s="26"/>
      <c r="HW55" s="26"/>
      <c r="HX55" s="26"/>
      <c r="HY55" s="26"/>
      <c r="HZ55" s="26"/>
      <c r="IA55" s="26"/>
      <c r="IB55" s="26"/>
      <c r="IC55" s="26"/>
      <c r="ID55" s="26"/>
      <c r="IE55" s="26"/>
      <c r="IF55" s="26"/>
      <c r="IG55" s="26"/>
      <c r="IH55" s="26"/>
      <c r="II55" s="26"/>
      <c r="IJ55" s="26"/>
      <c r="IK55" s="26"/>
      <c r="IL55" s="26"/>
      <c r="IM55" s="26"/>
      <c r="IN55" s="26"/>
      <c r="IO55" s="26"/>
      <c r="IP55" s="26"/>
      <c r="IQ55" s="26"/>
      <c r="IR55" s="26"/>
      <c r="IS55" s="26"/>
      <c r="IT55" s="26"/>
      <c r="IU55" s="26"/>
      <c r="IV55" s="26"/>
      <c r="IW55" s="26"/>
      <c r="IX55" s="26"/>
      <c r="IY55" s="26"/>
      <c r="IZ55" s="26"/>
      <c r="JA55" s="26"/>
      <c r="JB55" s="26"/>
      <c r="JC55" s="26"/>
      <c r="JD55" s="26"/>
      <c r="JE55" s="26"/>
      <c r="JF55" s="26"/>
      <c r="JG55" s="26"/>
      <c r="JH55" s="26"/>
      <c r="JI55" s="26"/>
      <c r="JJ55" s="26"/>
      <c r="JK55" s="26"/>
      <c r="JL55" s="26"/>
      <c r="JM55" s="26"/>
      <c r="JN55" s="26"/>
      <c r="JO55" s="26"/>
      <c r="JP55" s="26"/>
      <c r="JQ55" s="26"/>
      <c r="JR55" s="26"/>
      <c r="JS55" s="26"/>
      <c r="JT55" s="26"/>
      <c r="JU55" s="26"/>
      <c r="JV55" s="26"/>
      <c r="JW55" s="26"/>
      <c r="JX55" s="26"/>
      <c r="JY55" s="26"/>
      <c r="JZ55" s="26"/>
      <c r="KA55" s="26"/>
      <c r="KB55" s="26"/>
      <c r="KC55" s="26"/>
      <c r="KD55" s="26"/>
      <c r="KE55" s="26"/>
      <c r="KF55" s="26"/>
      <c r="KG55" s="26"/>
      <c r="KH55" s="26"/>
      <c r="KI55" s="26"/>
      <c r="KJ55" s="26"/>
      <c r="KK55" s="26"/>
      <c r="KL55" s="26"/>
    </row>
    <row r="56" spans="1:298" s="29" customFormat="1" ht="75" x14ac:dyDescent="0.25">
      <c r="A56" s="306"/>
      <c r="B56" s="304"/>
      <c r="C56" s="306"/>
      <c r="D56" s="308"/>
      <c r="E56" s="306"/>
      <c r="F56" s="306"/>
      <c r="G56" s="306"/>
      <c r="H56" s="306"/>
      <c r="I56" s="309"/>
      <c r="J56" s="310"/>
      <c r="K56" s="306"/>
      <c r="L56" s="307"/>
      <c r="M56" s="307"/>
      <c r="N56" s="306"/>
      <c r="O56" s="235">
        <v>2</v>
      </c>
      <c r="P56" s="173" t="s">
        <v>481</v>
      </c>
      <c r="Q56" s="235" t="str">
        <f t="shared" si="5"/>
        <v>Probabilidad</v>
      </c>
      <c r="R56" s="235" t="s">
        <v>52</v>
      </c>
      <c r="S56" s="235" t="s">
        <v>57</v>
      </c>
      <c r="T56" s="236">
        <f>VLOOKUP(R56&amp;S56,[3]Hoja1!$Q$4:$R$9,2,0)</f>
        <v>0.45</v>
      </c>
      <c r="U56" s="235" t="s">
        <v>59</v>
      </c>
      <c r="V56" s="235" t="s">
        <v>62</v>
      </c>
      <c r="W56" s="235" t="s">
        <v>65</v>
      </c>
      <c r="X56" s="236">
        <f t="shared" ref="X56:X59" si="16">IF(Q56="Probabilidad",($J$55*T56),IF(Q56="Impacto"," "))</f>
        <v>0.27</v>
      </c>
      <c r="Y56" s="236" t="str">
        <f>IF(Z56&lt;=20%,'[3]Tabla probabilidad'!$B$5,IF(Z56&lt;=40%,'[3]Tabla probabilidad'!$B$6,IF(Z56&lt;=60%,'[3]Tabla probabilidad'!$B$7,IF(Z56&lt;=80%,'[3]Tabla probabilidad'!$B$8,IF(Z56&lt;=100%,'[3]Tabla probabilidad'!$B$9)))))</f>
        <v>Baja</v>
      </c>
      <c r="Z56" s="236">
        <f>IF(R56="Preventivo",(J55-(J55*T56)),IF(R56="Detectivo",(J55-(J55*T56)),IF(R56="Correctivo",(J55))))</f>
        <v>0.32999999999999996</v>
      </c>
      <c r="AA56" s="301"/>
      <c r="AB56" s="301"/>
      <c r="AC56" s="236" t="str">
        <f t="shared" si="6"/>
        <v>Moderado</v>
      </c>
      <c r="AD56" s="236">
        <f t="shared" ref="AD56:AD59" si="17">IF(Q56="Probabilidad",(($M$55-0)),IF(Q56="Impacto",($M$55-($M$55*T56))))</f>
        <v>0.6</v>
      </c>
      <c r="AE56" s="301"/>
      <c r="AF56" s="301"/>
      <c r="AG56" s="304"/>
      <c r="AH56" s="306"/>
      <c r="AI56" s="306"/>
      <c r="AJ56" s="306"/>
      <c r="AK56" s="306"/>
      <c r="AL56" s="306"/>
      <c r="AM56" s="306"/>
      <c r="AN56" s="30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6"/>
      <c r="CC56" s="26"/>
      <c r="CD56" s="26"/>
      <c r="CE56" s="26"/>
      <c r="CF56" s="26"/>
      <c r="CG56" s="26"/>
      <c r="CH56" s="26"/>
      <c r="CI56" s="26"/>
      <c r="CJ56" s="26"/>
      <c r="CK56" s="26"/>
      <c r="CL56" s="26"/>
      <c r="CM56" s="26"/>
      <c r="CN56" s="26"/>
      <c r="CO56" s="26"/>
      <c r="CP56" s="26"/>
      <c r="CQ56" s="26"/>
      <c r="CR56" s="26"/>
      <c r="CS56" s="26"/>
      <c r="CT56" s="26"/>
      <c r="CU56" s="26"/>
      <c r="CV56" s="26"/>
      <c r="CW56" s="26"/>
      <c r="CX56" s="26"/>
      <c r="CY56" s="26"/>
      <c r="CZ56" s="26"/>
      <c r="DA56" s="26"/>
      <c r="DB56" s="26"/>
      <c r="DC56" s="26"/>
      <c r="DD56" s="26"/>
      <c r="DE56" s="26"/>
      <c r="DF56" s="26"/>
      <c r="DG56" s="26"/>
      <c r="DH56" s="26"/>
      <c r="DI56" s="26"/>
      <c r="DJ56" s="26"/>
      <c r="DK56" s="26"/>
      <c r="DL56" s="26"/>
      <c r="DM56" s="26"/>
      <c r="DN56" s="26"/>
      <c r="DO56" s="26"/>
      <c r="DP56" s="26"/>
      <c r="DQ56" s="26"/>
      <c r="DR56" s="26"/>
      <c r="DS56" s="26"/>
      <c r="DT56" s="26"/>
      <c r="DU56" s="26"/>
      <c r="DV56" s="26"/>
      <c r="DW56" s="26"/>
      <c r="DX56" s="26"/>
      <c r="DY56" s="26"/>
      <c r="DZ56" s="26"/>
      <c r="EA56" s="26"/>
      <c r="EB56" s="26"/>
      <c r="EC56" s="26"/>
      <c r="ED56" s="26"/>
      <c r="EE56" s="26"/>
      <c r="EF56" s="26"/>
      <c r="EG56" s="26"/>
      <c r="EH56" s="26"/>
      <c r="EI56" s="26"/>
      <c r="EJ56" s="26"/>
      <c r="EK56" s="26"/>
      <c r="EL56" s="26"/>
      <c r="EM56" s="26"/>
      <c r="EN56" s="26"/>
      <c r="EO56" s="26"/>
      <c r="EP56" s="26"/>
      <c r="EQ56" s="26"/>
      <c r="ER56" s="26"/>
      <c r="ES56" s="26"/>
      <c r="ET56" s="26"/>
      <c r="EU56" s="26"/>
      <c r="EV56" s="26"/>
      <c r="EW56" s="26"/>
      <c r="EX56" s="26"/>
      <c r="EY56" s="26"/>
      <c r="EZ56" s="26"/>
      <c r="FA56" s="26"/>
      <c r="FB56" s="26"/>
      <c r="FC56" s="26"/>
      <c r="FD56" s="26"/>
      <c r="FE56" s="26"/>
      <c r="FF56" s="26"/>
      <c r="FG56" s="26"/>
      <c r="FH56" s="26"/>
      <c r="FI56" s="26"/>
      <c r="FJ56" s="26"/>
      <c r="FK56" s="26"/>
      <c r="FL56" s="26"/>
      <c r="FM56" s="26"/>
      <c r="FN56" s="26"/>
      <c r="FO56" s="26"/>
      <c r="FP56" s="26"/>
      <c r="FQ56" s="26"/>
      <c r="FR56" s="26"/>
      <c r="FS56" s="26"/>
      <c r="FT56" s="26"/>
      <c r="FU56" s="26"/>
      <c r="FV56" s="26"/>
      <c r="FW56" s="26"/>
      <c r="FX56" s="26"/>
      <c r="FY56" s="26"/>
      <c r="FZ56" s="26"/>
      <c r="GA56" s="26"/>
      <c r="GB56" s="26"/>
      <c r="GC56" s="26"/>
      <c r="GD56" s="26"/>
      <c r="GE56" s="26"/>
      <c r="GF56" s="26"/>
      <c r="GG56" s="26"/>
      <c r="GH56" s="26"/>
      <c r="GI56" s="26"/>
      <c r="GJ56" s="26"/>
      <c r="GK56" s="26"/>
      <c r="GL56" s="26"/>
      <c r="GM56" s="26"/>
      <c r="GN56" s="26"/>
      <c r="GO56" s="26"/>
      <c r="GP56" s="26"/>
      <c r="GQ56" s="26"/>
      <c r="GR56" s="26"/>
      <c r="GS56" s="26"/>
      <c r="GT56" s="26"/>
      <c r="GU56" s="26"/>
      <c r="GV56" s="26"/>
      <c r="GW56" s="26"/>
      <c r="GX56" s="26"/>
      <c r="GY56" s="26"/>
      <c r="GZ56" s="26"/>
      <c r="HA56" s="26"/>
      <c r="HB56" s="26"/>
      <c r="HC56" s="26"/>
      <c r="HD56" s="26"/>
      <c r="HE56" s="26"/>
      <c r="HF56" s="26"/>
      <c r="HG56" s="26"/>
      <c r="HH56" s="26"/>
      <c r="HI56" s="26"/>
      <c r="HJ56" s="26"/>
      <c r="HK56" s="26"/>
      <c r="HL56" s="26"/>
      <c r="HM56" s="26"/>
      <c r="HN56" s="26"/>
      <c r="HO56" s="26"/>
      <c r="HP56" s="26"/>
      <c r="HQ56" s="26"/>
      <c r="HR56" s="26"/>
      <c r="HS56" s="26"/>
      <c r="HT56" s="26"/>
      <c r="HU56" s="26"/>
      <c r="HV56" s="26"/>
      <c r="HW56" s="26"/>
      <c r="HX56" s="26"/>
      <c r="HY56" s="26"/>
      <c r="HZ56" s="26"/>
      <c r="IA56" s="26"/>
      <c r="IB56" s="26"/>
      <c r="IC56" s="26"/>
      <c r="ID56" s="26"/>
      <c r="IE56" s="26"/>
      <c r="IF56" s="26"/>
      <c r="IG56" s="26"/>
      <c r="IH56" s="26"/>
      <c r="II56" s="26"/>
      <c r="IJ56" s="26"/>
      <c r="IK56" s="26"/>
      <c r="IL56" s="26"/>
      <c r="IM56" s="26"/>
      <c r="IN56" s="26"/>
      <c r="IO56" s="26"/>
      <c r="IP56" s="26"/>
      <c r="IQ56" s="26"/>
      <c r="IR56" s="26"/>
      <c r="IS56" s="26"/>
      <c r="IT56" s="26"/>
      <c r="IU56" s="26"/>
      <c r="IV56" s="26"/>
      <c r="IW56" s="26"/>
      <c r="IX56" s="26"/>
      <c r="IY56" s="26"/>
      <c r="IZ56" s="26"/>
      <c r="JA56" s="26"/>
      <c r="JB56" s="26"/>
      <c r="JC56" s="26"/>
      <c r="JD56" s="26"/>
      <c r="JE56" s="26"/>
      <c r="JF56" s="26"/>
      <c r="JG56" s="26"/>
      <c r="JH56" s="26"/>
      <c r="JI56" s="26"/>
      <c r="JJ56" s="26"/>
      <c r="JK56" s="26"/>
      <c r="JL56" s="26"/>
      <c r="JM56" s="26"/>
      <c r="JN56" s="26"/>
      <c r="JO56" s="26"/>
      <c r="JP56" s="26"/>
      <c r="JQ56" s="26"/>
      <c r="JR56" s="26"/>
      <c r="JS56" s="26"/>
      <c r="JT56" s="26"/>
      <c r="JU56" s="26"/>
      <c r="JV56" s="26"/>
      <c r="JW56" s="26"/>
      <c r="JX56" s="26"/>
      <c r="JY56" s="26"/>
      <c r="JZ56" s="26"/>
      <c r="KA56" s="26"/>
      <c r="KB56" s="26"/>
      <c r="KC56" s="26"/>
      <c r="KD56" s="26"/>
      <c r="KE56" s="26"/>
      <c r="KF56" s="26"/>
      <c r="KG56" s="26"/>
      <c r="KH56" s="26"/>
      <c r="KI56" s="26"/>
      <c r="KJ56" s="26"/>
      <c r="KK56" s="26"/>
      <c r="KL56" s="26"/>
    </row>
    <row r="57" spans="1:298" s="29" customFormat="1" ht="45" x14ac:dyDescent="0.25">
      <c r="A57" s="306"/>
      <c r="B57" s="304"/>
      <c r="C57" s="306"/>
      <c r="D57" s="308"/>
      <c r="E57" s="306"/>
      <c r="F57" s="306"/>
      <c r="G57" s="306"/>
      <c r="H57" s="306"/>
      <c r="I57" s="309"/>
      <c r="J57" s="310"/>
      <c r="K57" s="306"/>
      <c r="L57" s="307"/>
      <c r="M57" s="307"/>
      <c r="N57" s="306"/>
      <c r="O57" s="235">
        <v>3</v>
      </c>
      <c r="P57" s="173" t="s">
        <v>393</v>
      </c>
      <c r="Q57" s="235" t="str">
        <f t="shared" si="5"/>
        <v>Probabilidad</v>
      </c>
      <c r="R57" s="235" t="s">
        <v>53</v>
      </c>
      <c r="S57" s="235" t="s">
        <v>57</v>
      </c>
      <c r="T57" s="236">
        <f>VLOOKUP(R57&amp;S57,[3]Hoja1!$Q$4:$R$9,2,0)</f>
        <v>0.35</v>
      </c>
      <c r="U57" s="235" t="s">
        <v>59</v>
      </c>
      <c r="V57" s="235" t="s">
        <v>62</v>
      </c>
      <c r="W57" s="235" t="s">
        <v>65</v>
      </c>
      <c r="X57" s="236">
        <f t="shared" si="16"/>
        <v>0.21</v>
      </c>
      <c r="Y57" s="236" t="str">
        <f>IF(Z57&lt;=20%,'[3]Tabla probabilidad'!$B$5,IF(Z57&lt;=40%,'[3]Tabla probabilidad'!$B$6,IF(Z57&lt;=60%,'[3]Tabla probabilidad'!$B$7,IF(Z57&lt;=80%,'[3]Tabla probabilidad'!$B$8,IF(Z57&lt;=100%,'[3]Tabla probabilidad'!$B$9)))))</f>
        <v>Baja</v>
      </c>
      <c r="Z57" s="236">
        <f>IF(R57="Preventivo",(J55-(J55*T57)),IF(R57="Detectivo",(J55-(J55*T57)),IF(R57="Correctivo",(J55))))</f>
        <v>0.39</v>
      </c>
      <c r="AA57" s="301"/>
      <c r="AB57" s="301"/>
      <c r="AC57" s="236" t="str">
        <f t="shared" si="6"/>
        <v>Moderado</v>
      </c>
      <c r="AD57" s="236">
        <f t="shared" si="17"/>
        <v>0.6</v>
      </c>
      <c r="AE57" s="301"/>
      <c r="AF57" s="301"/>
      <c r="AG57" s="304"/>
      <c r="AH57" s="306"/>
      <c r="AI57" s="306"/>
      <c r="AJ57" s="306"/>
      <c r="AK57" s="306"/>
      <c r="AL57" s="306"/>
      <c r="AM57" s="306"/>
      <c r="AN57" s="30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c r="BT57" s="26"/>
      <c r="BU57" s="26"/>
      <c r="BV57" s="26"/>
      <c r="BW57" s="26"/>
      <c r="BX57" s="26"/>
      <c r="BY57" s="26"/>
      <c r="BZ57" s="26"/>
      <c r="CA57" s="26"/>
      <c r="CB57" s="26"/>
      <c r="CC57" s="26"/>
      <c r="CD57" s="26"/>
      <c r="CE57" s="26"/>
      <c r="CF57" s="26"/>
      <c r="CG57" s="26"/>
      <c r="CH57" s="26"/>
      <c r="CI57" s="26"/>
      <c r="CJ57" s="26"/>
      <c r="CK57" s="26"/>
      <c r="CL57" s="26"/>
      <c r="CM57" s="26"/>
      <c r="CN57" s="26"/>
      <c r="CO57" s="26"/>
      <c r="CP57" s="26"/>
      <c r="CQ57" s="26"/>
      <c r="CR57" s="26"/>
      <c r="CS57" s="26"/>
      <c r="CT57" s="26"/>
      <c r="CU57" s="26"/>
      <c r="CV57" s="26"/>
      <c r="CW57" s="26"/>
      <c r="CX57" s="26"/>
      <c r="CY57" s="26"/>
      <c r="CZ57" s="26"/>
      <c r="DA57" s="26"/>
      <c r="DB57" s="26"/>
      <c r="DC57" s="26"/>
      <c r="DD57" s="26"/>
      <c r="DE57" s="26"/>
      <c r="DF57" s="26"/>
      <c r="DG57" s="26"/>
      <c r="DH57" s="26"/>
      <c r="DI57" s="26"/>
      <c r="DJ57" s="26"/>
      <c r="DK57" s="26"/>
      <c r="DL57" s="26"/>
      <c r="DM57" s="26"/>
      <c r="DN57" s="26"/>
      <c r="DO57" s="26"/>
      <c r="DP57" s="26"/>
      <c r="DQ57" s="26"/>
      <c r="DR57" s="26"/>
      <c r="DS57" s="26"/>
      <c r="DT57" s="26"/>
      <c r="DU57" s="26"/>
      <c r="DV57" s="26"/>
      <c r="DW57" s="26"/>
      <c r="DX57" s="26"/>
      <c r="DY57" s="26"/>
      <c r="DZ57" s="26"/>
      <c r="EA57" s="26"/>
      <c r="EB57" s="26"/>
      <c r="EC57" s="26"/>
      <c r="ED57" s="26"/>
      <c r="EE57" s="26"/>
      <c r="EF57" s="26"/>
      <c r="EG57" s="26"/>
      <c r="EH57" s="26"/>
      <c r="EI57" s="26"/>
      <c r="EJ57" s="26"/>
      <c r="EK57" s="26"/>
      <c r="EL57" s="26"/>
      <c r="EM57" s="26"/>
      <c r="EN57" s="26"/>
      <c r="EO57" s="26"/>
      <c r="EP57" s="26"/>
      <c r="EQ57" s="26"/>
      <c r="ER57" s="26"/>
      <c r="ES57" s="26"/>
      <c r="ET57" s="26"/>
      <c r="EU57" s="26"/>
      <c r="EV57" s="26"/>
      <c r="EW57" s="26"/>
      <c r="EX57" s="26"/>
      <c r="EY57" s="26"/>
      <c r="EZ57" s="26"/>
      <c r="FA57" s="26"/>
      <c r="FB57" s="26"/>
      <c r="FC57" s="26"/>
      <c r="FD57" s="26"/>
      <c r="FE57" s="26"/>
      <c r="FF57" s="26"/>
      <c r="FG57" s="26"/>
      <c r="FH57" s="26"/>
      <c r="FI57" s="26"/>
      <c r="FJ57" s="26"/>
      <c r="FK57" s="26"/>
      <c r="FL57" s="26"/>
      <c r="FM57" s="26"/>
      <c r="FN57" s="26"/>
      <c r="FO57" s="26"/>
      <c r="FP57" s="26"/>
      <c r="FQ57" s="26"/>
      <c r="FR57" s="26"/>
      <c r="FS57" s="26"/>
      <c r="FT57" s="26"/>
      <c r="FU57" s="26"/>
      <c r="FV57" s="26"/>
      <c r="FW57" s="26"/>
      <c r="FX57" s="26"/>
      <c r="FY57" s="26"/>
      <c r="FZ57" s="26"/>
      <c r="GA57" s="26"/>
      <c r="GB57" s="26"/>
      <c r="GC57" s="26"/>
      <c r="GD57" s="26"/>
      <c r="GE57" s="26"/>
      <c r="GF57" s="26"/>
      <c r="GG57" s="26"/>
      <c r="GH57" s="26"/>
      <c r="GI57" s="26"/>
      <c r="GJ57" s="26"/>
      <c r="GK57" s="26"/>
      <c r="GL57" s="26"/>
      <c r="GM57" s="26"/>
      <c r="GN57" s="26"/>
      <c r="GO57" s="26"/>
      <c r="GP57" s="26"/>
      <c r="GQ57" s="26"/>
      <c r="GR57" s="26"/>
      <c r="GS57" s="26"/>
      <c r="GT57" s="26"/>
      <c r="GU57" s="26"/>
      <c r="GV57" s="26"/>
      <c r="GW57" s="26"/>
      <c r="GX57" s="26"/>
      <c r="GY57" s="26"/>
      <c r="GZ57" s="26"/>
      <c r="HA57" s="26"/>
      <c r="HB57" s="26"/>
      <c r="HC57" s="26"/>
      <c r="HD57" s="26"/>
      <c r="HE57" s="26"/>
      <c r="HF57" s="26"/>
      <c r="HG57" s="26"/>
      <c r="HH57" s="26"/>
      <c r="HI57" s="26"/>
      <c r="HJ57" s="26"/>
      <c r="HK57" s="26"/>
      <c r="HL57" s="26"/>
      <c r="HM57" s="26"/>
      <c r="HN57" s="26"/>
      <c r="HO57" s="26"/>
      <c r="HP57" s="26"/>
      <c r="HQ57" s="26"/>
      <c r="HR57" s="26"/>
      <c r="HS57" s="26"/>
      <c r="HT57" s="26"/>
      <c r="HU57" s="26"/>
      <c r="HV57" s="26"/>
      <c r="HW57" s="26"/>
      <c r="HX57" s="26"/>
      <c r="HY57" s="26"/>
      <c r="HZ57" s="26"/>
      <c r="IA57" s="26"/>
      <c r="IB57" s="26"/>
      <c r="IC57" s="26"/>
      <c r="ID57" s="26"/>
      <c r="IE57" s="26"/>
      <c r="IF57" s="26"/>
      <c r="IG57" s="26"/>
      <c r="IH57" s="26"/>
      <c r="II57" s="26"/>
      <c r="IJ57" s="26"/>
      <c r="IK57" s="26"/>
      <c r="IL57" s="26"/>
      <c r="IM57" s="26"/>
      <c r="IN57" s="26"/>
      <c r="IO57" s="26"/>
      <c r="IP57" s="26"/>
      <c r="IQ57" s="26"/>
      <c r="IR57" s="26"/>
      <c r="IS57" s="26"/>
      <c r="IT57" s="26"/>
      <c r="IU57" s="26"/>
      <c r="IV57" s="26"/>
      <c r="IW57" s="26"/>
      <c r="IX57" s="26"/>
      <c r="IY57" s="26"/>
      <c r="IZ57" s="26"/>
      <c r="JA57" s="26"/>
      <c r="JB57" s="26"/>
      <c r="JC57" s="26"/>
      <c r="JD57" s="26"/>
      <c r="JE57" s="26"/>
      <c r="JF57" s="26"/>
      <c r="JG57" s="26"/>
      <c r="JH57" s="26"/>
      <c r="JI57" s="26"/>
      <c r="JJ57" s="26"/>
      <c r="JK57" s="26"/>
      <c r="JL57" s="26"/>
      <c r="JM57" s="26"/>
      <c r="JN57" s="26"/>
      <c r="JO57" s="26"/>
      <c r="JP57" s="26"/>
      <c r="JQ57" s="26"/>
      <c r="JR57" s="26"/>
      <c r="JS57" s="26"/>
      <c r="JT57" s="26"/>
      <c r="JU57" s="26"/>
      <c r="JV57" s="26"/>
      <c r="JW57" s="26"/>
      <c r="JX57" s="26"/>
      <c r="JY57" s="26"/>
      <c r="JZ57" s="26"/>
      <c r="KA57" s="26"/>
      <c r="KB57" s="26"/>
      <c r="KC57" s="26"/>
      <c r="KD57" s="26"/>
      <c r="KE57" s="26"/>
      <c r="KF57" s="26"/>
      <c r="KG57" s="26"/>
      <c r="KH57" s="26"/>
      <c r="KI57" s="26"/>
      <c r="KJ57" s="26"/>
      <c r="KK57" s="26"/>
      <c r="KL57" s="26"/>
    </row>
    <row r="58" spans="1:298" s="29" customFormat="1" ht="120" x14ac:dyDescent="0.25">
      <c r="A58" s="306"/>
      <c r="B58" s="304"/>
      <c r="C58" s="306"/>
      <c r="D58" s="308"/>
      <c r="E58" s="306"/>
      <c r="F58" s="306"/>
      <c r="G58" s="306"/>
      <c r="H58" s="306"/>
      <c r="I58" s="309"/>
      <c r="J58" s="310"/>
      <c r="K58" s="306"/>
      <c r="L58" s="307"/>
      <c r="M58" s="307"/>
      <c r="N58" s="306"/>
      <c r="O58" s="235">
        <v>4</v>
      </c>
      <c r="P58" s="173" t="s">
        <v>482</v>
      </c>
      <c r="Q58" s="235" t="str">
        <f t="shared" si="5"/>
        <v>Probabilidad</v>
      </c>
      <c r="R58" s="235" t="s">
        <v>52</v>
      </c>
      <c r="S58" s="235" t="s">
        <v>57</v>
      </c>
      <c r="T58" s="236">
        <f>VLOOKUP(R58&amp;S58,[3]Hoja1!$Q$4:$R$9,2,0)</f>
        <v>0.45</v>
      </c>
      <c r="U58" s="235" t="s">
        <v>59</v>
      </c>
      <c r="V58" s="235" t="s">
        <v>62</v>
      </c>
      <c r="W58" s="235" t="s">
        <v>65</v>
      </c>
      <c r="X58" s="236">
        <f t="shared" si="16"/>
        <v>0.27</v>
      </c>
      <c r="Y58" s="236" t="str">
        <f>IF(Z58&lt;=20%,'[3]Tabla probabilidad'!$B$5,IF(Z58&lt;=40%,'[3]Tabla probabilidad'!$B$6,IF(Z58&lt;=60%,'[3]Tabla probabilidad'!$B$7,IF(Z58&lt;=80%,'[3]Tabla probabilidad'!$B$8,IF(Z58&lt;=100%,'[3]Tabla probabilidad'!$B$9)))))</f>
        <v>Baja</v>
      </c>
      <c r="Z58" s="236">
        <f>IF(R58="Preventivo",(J55-(J55*T58)),IF(R58="Detectivo",(J55-(J55*T58)),IF(R58="Correctivo",(J55))))</f>
        <v>0.32999999999999996</v>
      </c>
      <c r="AA58" s="301"/>
      <c r="AB58" s="301"/>
      <c r="AC58" s="236" t="str">
        <f t="shared" si="6"/>
        <v>Moderado</v>
      </c>
      <c r="AD58" s="236">
        <f t="shared" si="17"/>
        <v>0.6</v>
      </c>
      <c r="AE58" s="301"/>
      <c r="AF58" s="301"/>
      <c r="AG58" s="304"/>
      <c r="AH58" s="306"/>
      <c r="AI58" s="306"/>
      <c r="AJ58" s="306"/>
      <c r="AK58" s="306"/>
      <c r="AL58" s="306"/>
      <c r="AM58" s="306"/>
      <c r="AN58" s="30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26"/>
      <c r="CQ58" s="26"/>
      <c r="CR58" s="26"/>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26"/>
      <c r="JS58" s="26"/>
      <c r="JT58" s="26"/>
      <c r="JU58" s="26"/>
      <c r="JV58" s="26"/>
      <c r="JW58" s="26"/>
      <c r="JX58" s="26"/>
      <c r="JY58" s="26"/>
      <c r="JZ58" s="26"/>
      <c r="KA58" s="26"/>
      <c r="KB58" s="26"/>
      <c r="KC58" s="26"/>
      <c r="KD58" s="26"/>
      <c r="KE58" s="26"/>
      <c r="KF58" s="26"/>
      <c r="KG58" s="26"/>
      <c r="KH58" s="26"/>
      <c r="KI58" s="26"/>
      <c r="KJ58" s="26"/>
      <c r="KK58" s="26"/>
      <c r="KL58" s="26"/>
    </row>
    <row r="59" spans="1:298" s="29" customFormat="1" ht="51" customHeight="1" x14ac:dyDescent="0.25">
      <c r="A59" s="306"/>
      <c r="B59" s="305"/>
      <c r="C59" s="306"/>
      <c r="D59" s="308"/>
      <c r="E59" s="306"/>
      <c r="F59" s="306"/>
      <c r="G59" s="306"/>
      <c r="H59" s="306"/>
      <c r="I59" s="309"/>
      <c r="J59" s="310"/>
      <c r="K59" s="306"/>
      <c r="L59" s="307"/>
      <c r="M59" s="307"/>
      <c r="N59" s="306"/>
      <c r="O59" s="235">
        <v>5</v>
      </c>
      <c r="P59" s="174" t="s">
        <v>483</v>
      </c>
      <c r="Q59" s="235" t="str">
        <f t="shared" si="5"/>
        <v>Probabilidad</v>
      </c>
      <c r="R59" s="235" t="s">
        <v>52</v>
      </c>
      <c r="S59" s="235" t="s">
        <v>57</v>
      </c>
      <c r="T59" s="236">
        <f>VLOOKUP(R59&amp;S59,[3]Hoja1!$Q$4:$R$9,2,0)</f>
        <v>0.45</v>
      </c>
      <c r="U59" s="235" t="s">
        <v>59</v>
      </c>
      <c r="V59" s="235" t="s">
        <v>62</v>
      </c>
      <c r="W59" s="235" t="s">
        <v>65</v>
      </c>
      <c r="X59" s="236">
        <f t="shared" si="16"/>
        <v>0.27</v>
      </c>
      <c r="Y59" s="236" t="str">
        <f>IF(Z59&lt;=20%,'[3]Tabla probabilidad'!$B$5,IF(Z59&lt;=40%,'[3]Tabla probabilidad'!$B$6,IF(Z59&lt;=60%,'[3]Tabla probabilidad'!$B$7,IF(Z59&lt;=80%,'[3]Tabla probabilidad'!$B$8,IF(Z59&lt;=100%,'[3]Tabla probabilidad'!$B$9)))))</f>
        <v>Baja</v>
      </c>
      <c r="Z59" s="236">
        <f>IF(R59="Preventivo",(J55-(J55*T59)),IF(R59="Detectivo",(J55-(J55*T59)),IF(R59="Correctivo",(J55))))</f>
        <v>0.32999999999999996</v>
      </c>
      <c r="AA59" s="302"/>
      <c r="AB59" s="302"/>
      <c r="AC59" s="236" t="str">
        <f t="shared" si="6"/>
        <v>Moderado</v>
      </c>
      <c r="AD59" s="236">
        <f t="shared" si="17"/>
        <v>0.6</v>
      </c>
      <c r="AE59" s="302"/>
      <c r="AF59" s="302"/>
      <c r="AG59" s="305"/>
      <c r="AH59" s="306"/>
      <c r="AI59" s="306"/>
      <c r="AJ59" s="306"/>
      <c r="AK59" s="306"/>
      <c r="AL59" s="306"/>
      <c r="AM59" s="306"/>
      <c r="AN59" s="30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26"/>
      <c r="CQ59" s="26"/>
      <c r="CR59" s="26"/>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26"/>
      <c r="JS59" s="26"/>
      <c r="JT59" s="26"/>
      <c r="JU59" s="26"/>
      <c r="JV59" s="26"/>
      <c r="JW59" s="26"/>
      <c r="JX59" s="26"/>
      <c r="JY59" s="26"/>
      <c r="JZ59" s="26"/>
      <c r="KA59" s="26"/>
      <c r="KB59" s="26"/>
      <c r="KC59" s="26"/>
      <c r="KD59" s="26"/>
      <c r="KE59" s="26"/>
      <c r="KF59" s="26"/>
      <c r="KG59" s="26"/>
      <c r="KH59" s="26"/>
      <c r="KI59" s="26"/>
      <c r="KJ59" s="26"/>
      <c r="KK59" s="26"/>
      <c r="KL59" s="26"/>
    </row>
    <row r="60" spans="1:298" ht="123.75" customHeight="1" x14ac:dyDescent="0.25">
      <c r="A60" s="306">
        <v>11</v>
      </c>
      <c r="B60" s="303" t="s">
        <v>515</v>
      </c>
      <c r="C60" s="306" t="s">
        <v>342</v>
      </c>
      <c r="D60" s="308" t="s">
        <v>503</v>
      </c>
      <c r="E60" s="306" t="s">
        <v>504</v>
      </c>
      <c r="F60" s="306" t="s">
        <v>639</v>
      </c>
      <c r="G60" s="306" t="s">
        <v>41</v>
      </c>
      <c r="H60" s="306">
        <v>1</v>
      </c>
      <c r="I60" s="309" t="str">
        <f>IF(H60&lt;=2,'[3]Tabla probabilidad'!$B$5,IF(H60&lt;=24,'[3]Tabla probabilidad'!$B$6,IF(H60&lt;=500,'[3]Tabla probabilidad'!$B$7,IF(H60&lt;=5000,'[3]Tabla probabilidad'!$B$8,IF(H60&gt;5000,'[3]Tabla probabilidad'!$B$9)))))</f>
        <v>Muy Baja</v>
      </c>
      <c r="J60" s="310">
        <f>IF(H60&lt;=2,'[3]Tabla probabilidad'!$D$5,IF(H60&lt;=24,'[3]Tabla probabilidad'!$D$6,IF(H60&lt;=500,'[3]Tabla probabilidad'!$D$7,IF(H60&lt;=5000,'[3]Tabla probabilidad'!$D$8,IF(H60&gt;5000,'[3]Tabla probabilidad'!$D$9)))))</f>
        <v>0.2</v>
      </c>
      <c r="K60" s="306" t="s">
        <v>387</v>
      </c>
      <c r="L60" s="306" t="str">
        <f>IF(K60="El riesgo afecta la imagen de alguna área de la organización","Leve",IF(K60="El riesgo afecta la imagen de la entidad internamente, de conocimiento general, nivel interno, alta dirección, contratista y/o de provedores","Menor",IF(K60="El riesgo afecta la imagen de la entidad con algunos usuarios de relevancia frente al logro de los objetivos","Moderado",IF(K60="El riesgo afecta la imagen de de la entidad con efecto publicitario sostenido a nivel del sector justicia","Mayor",IF(K60="El riesgo afecta la imagen de la entidad a nivel nacional, con efecto publicitarios sostenible a nivel país","Catastrófico",IF(K60="Impacto que afecte la ejecución presupuestal en un valor ≥0,5%.","Leve",IF(K60="Impacto que afecte la ejecución presupuestal en un valor ≥1%.","Menor",IF(K60="Impacto que afecte la ejecución presupuestal en un valor ≥5%.","Moderado",IF(K60="Impacto que afecte la ejecución presupuestal en un valor ≥20%.","Mayor",IF(K60="Impacto que afecte la ejecución presupuestal en un valor ≥50%.","Catastrófico",IF(K60="Incumplimiento máximo del 5% de la meta planeada","Leve",IF(K60="Incumplimiento máximo del 15% de la meta planeada","Menor",IF(K60="Incumplimiento máximo del 20% de la meta planeada","Moderado",IF(K60="Incumplimiento máximo del 50% de la meta planeada","Mayor",IF(K60="Incumplimiento máximo del 80% de la meta planeada","Catastrófico",IF(K60="Cualquier afectación a la violacion de los derechos de los ciudadanos se considera con consecuencias altas","Mayor",IF(K60="Cualquier afectación a la violacion de los derechos de los ciudadanos se considera con consecuencias desastrosas","Catastrófico",IF(K60="Afecta la Prestación del Servicio de Administración de Justicia en 5%","Leve",IF(K60="Afecta la Prestación del Servicio de Administración de Justicia en 10%","Menor",IF(K60="Afecta la Prestación del Servicio de Administración de Justicia en 15%","Moderado",IF(K60="Afecta la Prestación del Servicio de Administración de Justicia en 20%","Mayor",IF(K60="Afecta la Prestación del Servicio de Administración de Justicia en más del 50%","Catastrófico",IF(K60="Cualquier acto indebido de los servidores judiciales genera altas consecuencias para la entidad","Mayor",IF(K60="Cualquier acto indebido de los servidores judiciales genera consecuencias desastrosas para la entidad","Catastrófico",IF(K60="Si el hecho llegara a presentarse, tendría consecuencias o efectos mínimos sobre la entidad","Leve",IF(K60="Si el hecho llegara a presentarse, tendría bajo impacto o efecto sobre la entidad","Menor",IF(K60="Si el hecho llegara a presentarse, tendría medianas consecuencias o efectos sobre la entidad","Moderado",IF(K60="Si el hecho llegara a presentarse, tendría altas consecuencias o efectos sobre la entidad","Mayor",IF(K60="Si el hecho llegara a presentarse, tendría desastrosas consecuencias o efectos sobre la entidad","Catastrófico")))))))))))))))))))))))))))))</f>
        <v>Mayor</v>
      </c>
      <c r="M60" s="306" t="str">
        <f>IF(K60="El riesgo afecta la imagen de alguna área de la organización","20%",IF(K60="El riesgo afecta la imagen de la entidad internamente, de conocimiento general, nivel interno, alta dirección, contratista y/o de provedores","40%",IF(K60="El riesgo afecta la imagen de la entidad con algunos usuarios de relevancia frente al logro de los objetivos","60%",IF(K60="El riesgo afecta la imagen de de la entidad con efecto publicitario sostenido a nivel del sector justicia","80%",IF(K60="El riesgo afecta la imagen de la entidad a nivel nacional, con efecto publicitarios sostenible a nivel país","100%",IF(K60="Impacto que afecte la ejecución presupuestal en un valor ≥0,5%.","20%",IF(K60="Impacto que afecte la ejecución presupuestal en un valor ≥1%.","40%",IF(K60="Impacto que afecte la ejecución presupuestal en un valor ≥5%.","60%",IF(K60="Impacto que afecte la ejecución presupuestal en un valor ≥20%.","80%",IF(K60="Impacto que afecte la ejecución presupuestal en un valor ≥50%.","100%",IF(K60="Incumplimiento máximo del 5% de la meta planeada","20%",IF(K60="Incumplimiento máximo del 15% de la meta planeada","40%",IF(K60="Incumplimiento máximo del 20% de la meta planeada","60%",IF(K60="Incumplimiento máximo del 50% de la meta planeada","80%",IF(K60="Incumplimiento máximo del 80% de la meta planeada","100%",IF(K60="Cualquier afectación a la violacion de los derechos de los ciudadanos se considera con consecuencias altas","80%",IF(K60="Cualquier afectación a la violacion de los derechos de los ciudadanos se considera con consecuencias desastrosas","100%",IF(K60="Afecta la Prestación del Servicio de Administración de Justicia en 5%","20%",IF(K60="Afecta la Prestación del Servicio de Administración de Justicia en 10%","40%",IF(K60="Afecta la Prestación del Servicio de Administración de Justicia en 15%","60%",IF(K60="Afecta la Prestación del Servicio de Administración de Justicia en 20%","80%",IF(K60="Afecta la Prestación del Servicio de Administración de Justicia en más del 50%","100%",IF(K60="Cualquier acto indebido de los servidores judiciales genera altas consecuencias para la entidad","80%",IF(K60="Cualquier acto indebido de los servidores judiciales genera consecuencias desastrosas para la entidad","100%",IF(K60="Si el hecho llegara a presentarse, tendría consecuencias o efectos mínimos sobre la entidad","20%",IF(K60="Si el hecho llegara a presentarse, tendría bajo impacto o efecto sobre la entidad","40%",IF(K60="Si el hecho llegara a presentarse, tendría medianas consecuencias o efectos sobre la entidad","60%",IF(K60="Si el hecho llegara a presentarse, tendría altas consecuencias o efectos sobre la entidad","80%",IF(K60="Si el hecho llegara a presentarse, tendría desastrosas consecuencias o efectos sobre la entidad","100%")))))))))))))))))))))))))))))</f>
        <v>80%</v>
      </c>
      <c r="N60" s="306" t="str">
        <f>VLOOKUP((I60&amp;L60),[3]Hoja1!$B$4:$C$28,2,0)</f>
        <v xml:space="preserve">Alto </v>
      </c>
      <c r="O60" s="235">
        <v>1</v>
      </c>
      <c r="P60" s="173" t="s">
        <v>505</v>
      </c>
      <c r="Q60" s="235" t="str">
        <f t="shared" si="5"/>
        <v>Probabilidad</v>
      </c>
      <c r="R60" s="235" t="s">
        <v>52</v>
      </c>
      <c r="S60" s="235" t="s">
        <v>57</v>
      </c>
      <c r="T60" s="236">
        <f>VLOOKUP(R60&amp;S60,[3]Hoja1!$Q$4:$R$9,2,0)</f>
        <v>0.45</v>
      </c>
      <c r="U60" s="235" t="s">
        <v>59</v>
      </c>
      <c r="V60" s="235" t="s">
        <v>62</v>
      </c>
      <c r="W60" s="235" t="s">
        <v>65</v>
      </c>
      <c r="X60" s="236">
        <f>IF(Q60="Probabilidad",($J$55*T60),IF(Q60="Impacto"," "))</f>
        <v>0.27</v>
      </c>
      <c r="Y60" s="236" t="str">
        <f>IF(Z60&lt;=20%,'[3]Tabla probabilidad'!$B$5,IF(Z60&lt;=40%,'[3]Tabla probabilidad'!$B$6,IF(Z60&lt;=60%,'[3]Tabla probabilidad'!$B$7,IF(Z60&lt;=80%,'[3]Tabla probabilidad'!$B$8,IF(Z60&lt;=100%,'[3]Tabla probabilidad'!$B$9)))))</f>
        <v>Muy Baja</v>
      </c>
      <c r="Z60" s="236">
        <f>IF(R60="Preventivo",(J60-(J60*T60)),IF(R60="Detectivo",(J60-(J60*T60)),IF(R60="Correctivo",(J60))))</f>
        <v>0.11</v>
      </c>
      <c r="AA60" s="300" t="str">
        <f>IF(AB60&lt;=20%,'[3]Tabla probabilidad'!$B$5,IF(AB60&lt;=40%,'[3]Tabla probabilidad'!$B$6,IF(AB60&lt;=60%,'[3]Tabla probabilidad'!$B$7,IF(AB60&lt;=80%,'[3]Tabla probabilidad'!$B$8,IF(AB60&lt;=100%,'[3]Tabla probabilidad'!$B$9)))))</f>
        <v>Muy Baja</v>
      </c>
      <c r="AB60" s="300">
        <f>AVERAGE(Z60:Z64)</f>
        <v>0.11399999999999999</v>
      </c>
      <c r="AC60" s="236" t="str">
        <f t="shared" si="6"/>
        <v>Moderado</v>
      </c>
      <c r="AD60" s="236">
        <f>IF(Q60="Probabilidad",(($M$55-0)),IF(Q60="Impacto",($M$55-($M$55*T60))))</f>
        <v>0.6</v>
      </c>
      <c r="AE60" s="300" t="str">
        <f>IF(AF60&lt;=20%,"Leve",IF(AF60&lt;=40%,"Menor",IF(AF60&lt;=60%,"Moderado",IF(AF60&lt;=80%,"Mayor",IF(AF60&lt;=100%,"Catastrófico")))))</f>
        <v>Moderado</v>
      </c>
      <c r="AF60" s="300">
        <f>AVERAGE(AD60:AD64)</f>
        <v>0.6</v>
      </c>
      <c r="AG60" s="303" t="str">
        <f>VLOOKUP(AA60&amp;AE60,[3]Hoja1!$B$4:$C$28,2,0)</f>
        <v>Moderado</v>
      </c>
      <c r="AH60" s="306" t="s">
        <v>312</v>
      </c>
      <c r="AI60" s="306"/>
      <c r="AJ60" s="306"/>
      <c r="AK60" s="306"/>
      <c r="AL60" s="306"/>
      <c r="AM60" s="306"/>
      <c r="AN60" s="306"/>
    </row>
    <row r="61" spans="1:298" ht="82.5" customHeight="1" x14ac:dyDescent="0.25">
      <c r="A61" s="306"/>
      <c r="B61" s="304"/>
      <c r="C61" s="306"/>
      <c r="D61" s="308"/>
      <c r="E61" s="306"/>
      <c r="F61" s="306"/>
      <c r="G61" s="306"/>
      <c r="H61" s="306"/>
      <c r="I61" s="309"/>
      <c r="J61" s="310"/>
      <c r="K61" s="306"/>
      <c r="L61" s="307"/>
      <c r="M61" s="307"/>
      <c r="N61" s="306"/>
      <c r="O61" s="235">
        <v>2</v>
      </c>
      <c r="P61" s="173" t="s">
        <v>508</v>
      </c>
      <c r="Q61" s="235" t="str">
        <f t="shared" si="5"/>
        <v>Probabilidad</v>
      </c>
      <c r="R61" s="235" t="s">
        <v>52</v>
      </c>
      <c r="S61" s="235" t="s">
        <v>57</v>
      </c>
      <c r="T61" s="236">
        <f>VLOOKUP(R61&amp;S61,[3]Hoja1!$Q$4:$R$9,2,0)</f>
        <v>0.45</v>
      </c>
      <c r="U61" s="235" t="s">
        <v>59</v>
      </c>
      <c r="V61" s="235" t="s">
        <v>62</v>
      </c>
      <c r="W61" s="235" t="s">
        <v>65</v>
      </c>
      <c r="X61" s="236">
        <f t="shared" ref="X61:X64" si="18">IF(Q61="Probabilidad",($J$55*T61),IF(Q61="Impacto"," "))</f>
        <v>0.27</v>
      </c>
      <c r="Y61" s="236" t="str">
        <f>IF(Z61&lt;=20%,'[3]Tabla probabilidad'!$B$5,IF(Z61&lt;=40%,'[3]Tabla probabilidad'!$B$6,IF(Z61&lt;=60%,'[3]Tabla probabilidad'!$B$7,IF(Z61&lt;=80%,'[3]Tabla probabilidad'!$B$8,IF(Z61&lt;=100%,'[3]Tabla probabilidad'!$B$9)))))</f>
        <v>Muy Baja</v>
      </c>
      <c r="Z61" s="236">
        <f>IF(R61="Preventivo",(J60-(J60*T61)),IF(R61="Detectivo",(J60-(J60*T61)),IF(R61="Correctivo",(J60))))</f>
        <v>0.11</v>
      </c>
      <c r="AA61" s="301"/>
      <c r="AB61" s="301"/>
      <c r="AC61" s="236" t="str">
        <f t="shared" si="6"/>
        <v>Moderado</v>
      </c>
      <c r="AD61" s="236">
        <f t="shared" ref="AD61:AD64" si="19">IF(Q61="Probabilidad",(($M$55-0)),IF(Q61="Impacto",($M$55-($M$55*T61))))</f>
        <v>0.6</v>
      </c>
      <c r="AE61" s="301"/>
      <c r="AF61" s="301"/>
      <c r="AG61" s="304"/>
      <c r="AH61" s="306"/>
      <c r="AI61" s="306"/>
      <c r="AJ61" s="306"/>
      <c r="AK61" s="306"/>
      <c r="AL61" s="306"/>
      <c r="AM61" s="306"/>
      <c r="AN61" s="306"/>
    </row>
    <row r="62" spans="1:298" ht="51" customHeight="1" x14ac:dyDescent="0.25">
      <c r="A62" s="306"/>
      <c r="B62" s="304"/>
      <c r="C62" s="306"/>
      <c r="D62" s="308"/>
      <c r="E62" s="306"/>
      <c r="F62" s="306"/>
      <c r="G62" s="306"/>
      <c r="H62" s="306"/>
      <c r="I62" s="309"/>
      <c r="J62" s="310"/>
      <c r="K62" s="306"/>
      <c r="L62" s="307"/>
      <c r="M62" s="307"/>
      <c r="N62" s="306"/>
      <c r="O62" s="235">
        <v>3</v>
      </c>
      <c r="P62" s="173" t="s">
        <v>393</v>
      </c>
      <c r="Q62" s="235" t="str">
        <f t="shared" si="5"/>
        <v>Probabilidad</v>
      </c>
      <c r="R62" s="235" t="s">
        <v>53</v>
      </c>
      <c r="S62" s="235" t="s">
        <v>57</v>
      </c>
      <c r="T62" s="236">
        <f>VLOOKUP(R62&amp;S62,[3]Hoja1!$Q$4:$R$9,2,0)</f>
        <v>0.35</v>
      </c>
      <c r="U62" s="235" t="s">
        <v>59</v>
      </c>
      <c r="V62" s="235" t="s">
        <v>62</v>
      </c>
      <c r="W62" s="235" t="s">
        <v>65</v>
      </c>
      <c r="X62" s="236">
        <f t="shared" si="18"/>
        <v>0.21</v>
      </c>
      <c r="Y62" s="236" t="str">
        <f>IF(Z62&lt;=20%,'[3]Tabla probabilidad'!$B$5,IF(Z62&lt;=40%,'[3]Tabla probabilidad'!$B$6,IF(Z62&lt;=60%,'[3]Tabla probabilidad'!$B$7,IF(Z62&lt;=80%,'[3]Tabla probabilidad'!$B$8,IF(Z62&lt;=100%,'[3]Tabla probabilidad'!$B$9)))))</f>
        <v>Muy Baja</v>
      </c>
      <c r="Z62" s="236">
        <f>IF(R62="Preventivo",(J60-(J60*T62)),IF(R62="Detectivo",(J60-(J60*T62)),IF(R62="Correctivo",(J60))))</f>
        <v>0.13</v>
      </c>
      <c r="AA62" s="301"/>
      <c r="AB62" s="301"/>
      <c r="AC62" s="236" t="str">
        <f t="shared" si="6"/>
        <v>Moderado</v>
      </c>
      <c r="AD62" s="236">
        <f t="shared" si="19"/>
        <v>0.6</v>
      </c>
      <c r="AE62" s="301"/>
      <c r="AF62" s="301"/>
      <c r="AG62" s="304"/>
      <c r="AH62" s="306"/>
      <c r="AI62" s="306"/>
      <c r="AJ62" s="306"/>
      <c r="AK62" s="306"/>
      <c r="AL62" s="306"/>
      <c r="AM62" s="306"/>
      <c r="AN62" s="306"/>
    </row>
    <row r="63" spans="1:298" ht="123" customHeight="1" x14ac:dyDescent="0.25">
      <c r="A63" s="306"/>
      <c r="B63" s="304"/>
      <c r="C63" s="306"/>
      <c r="D63" s="308"/>
      <c r="E63" s="306"/>
      <c r="F63" s="306"/>
      <c r="G63" s="306"/>
      <c r="H63" s="306"/>
      <c r="I63" s="309"/>
      <c r="J63" s="310"/>
      <c r="K63" s="306"/>
      <c r="L63" s="307"/>
      <c r="M63" s="307"/>
      <c r="N63" s="306"/>
      <c r="O63" s="235">
        <v>4</v>
      </c>
      <c r="P63" s="173" t="s">
        <v>506</v>
      </c>
      <c r="Q63" s="235" t="str">
        <f t="shared" si="5"/>
        <v>Probabilidad</v>
      </c>
      <c r="R63" s="235" t="s">
        <v>52</v>
      </c>
      <c r="S63" s="235" t="s">
        <v>57</v>
      </c>
      <c r="T63" s="236">
        <f>VLOOKUP(R63&amp;S63,[3]Hoja1!$Q$4:$R$9,2,0)</f>
        <v>0.45</v>
      </c>
      <c r="U63" s="235" t="s">
        <v>59</v>
      </c>
      <c r="V63" s="235" t="s">
        <v>62</v>
      </c>
      <c r="W63" s="235" t="s">
        <v>65</v>
      </c>
      <c r="X63" s="236">
        <f t="shared" si="18"/>
        <v>0.27</v>
      </c>
      <c r="Y63" s="236" t="str">
        <f>IF(Z63&lt;=20%,'[3]Tabla probabilidad'!$B$5,IF(Z63&lt;=40%,'[3]Tabla probabilidad'!$B$6,IF(Z63&lt;=60%,'[3]Tabla probabilidad'!$B$7,IF(Z63&lt;=80%,'[3]Tabla probabilidad'!$B$8,IF(Z63&lt;=100%,'[3]Tabla probabilidad'!$B$9)))))</f>
        <v>Muy Baja</v>
      </c>
      <c r="Z63" s="236">
        <f>IF(R63="Preventivo",(J60-(J60*T63)),IF(R63="Detectivo",(J60-(J60*T63)),IF(R63="Correctivo",(J60))))</f>
        <v>0.11</v>
      </c>
      <c r="AA63" s="301"/>
      <c r="AB63" s="301"/>
      <c r="AC63" s="236" t="str">
        <f t="shared" si="6"/>
        <v>Moderado</v>
      </c>
      <c r="AD63" s="236">
        <f t="shared" si="19"/>
        <v>0.6</v>
      </c>
      <c r="AE63" s="301"/>
      <c r="AF63" s="301"/>
      <c r="AG63" s="304"/>
      <c r="AH63" s="306"/>
      <c r="AI63" s="306"/>
      <c r="AJ63" s="306"/>
      <c r="AK63" s="306"/>
      <c r="AL63" s="306"/>
      <c r="AM63" s="306"/>
      <c r="AN63" s="306"/>
    </row>
    <row r="64" spans="1:298" ht="174" customHeight="1" x14ac:dyDescent="0.25">
      <c r="A64" s="306"/>
      <c r="B64" s="305"/>
      <c r="C64" s="306"/>
      <c r="D64" s="308"/>
      <c r="E64" s="306"/>
      <c r="F64" s="306"/>
      <c r="G64" s="306"/>
      <c r="H64" s="306"/>
      <c r="I64" s="309"/>
      <c r="J64" s="310"/>
      <c r="K64" s="306"/>
      <c r="L64" s="307"/>
      <c r="M64" s="307"/>
      <c r="N64" s="306"/>
      <c r="O64" s="235">
        <v>5</v>
      </c>
      <c r="P64" s="174" t="s">
        <v>507</v>
      </c>
      <c r="Q64" s="235" t="str">
        <f t="shared" si="5"/>
        <v>Probabilidad</v>
      </c>
      <c r="R64" s="235" t="s">
        <v>52</v>
      </c>
      <c r="S64" s="235" t="s">
        <v>57</v>
      </c>
      <c r="T64" s="236">
        <f>VLOOKUP(R64&amp;S64,[3]Hoja1!$Q$4:$R$9,2,0)</f>
        <v>0.45</v>
      </c>
      <c r="U64" s="235" t="s">
        <v>59</v>
      </c>
      <c r="V64" s="235" t="s">
        <v>62</v>
      </c>
      <c r="W64" s="235" t="s">
        <v>65</v>
      </c>
      <c r="X64" s="236">
        <f t="shared" si="18"/>
        <v>0.27</v>
      </c>
      <c r="Y64" s="236" t="str">
        <f>IF(Z64&lt;=20%,'[3]Tabla probabilidad'!$B$5,IF(Z64&lt;=40%,'[3]Tabla probabilidad'!$B$6,IF(Z64&lt;=60%,'[3]Tabla probabilidad'!$B$7,IF(Z64&lt;=80%,'[3]Tabla probabilidad'!$B$8,IF(Z64&lt;=100%,'[3]Tabla probabilidad'!$B$9)))))</f>
        <v>Muy Baja</v>
      </c>
      <c r="Z64" s="236">
        <f>IF(R64="Preventivo",(J60-(J60*T64)),IF(R64="Detectivo",(J60-(J60*T64)),IF(R64="Correctivo",(J60))))</f>
        <v>0.11</v>
      </c>
      <c r="AA64" s="302"/>
      <c r="AB64" s="302"/>
      <c r="AC64" s="236" t="str">
        <f t="shared" si="6"/>
        <v>Moderado</v>
      </c>
      <c r="AD64" s="236">
        <f t="shared" si="19"/>
        <v>0.6</v>
      </c>
      <c r="AE64" s="302"/>
      <c r="AF64" s="302"/>
      <c r="AG64" s="305"/>
      <c r="AH64" s="306"/>
      <c r="AI64" s="306"/>
      <c r="AJ64" s="306"/>
      <c r="AK64" s="306"/>
      <c r="AL64" s="306"/>
      <c r="AM64" s="306"/>
      <c r="AN64" s="306"/>
    </row>
  </sheetData>
  <mergeCells count="332">
    <mergeCell ref="B60:B64"/>
    <mergeCell ref="B10:B14"/>
    <mergeCell ref="K45:K49"/>
    <mergeCell ref="L45:L49"/>
    <mergeCell ref="M45:M49"/>
    <mergeCell ref="N45:N49"/>
    <mergeCell ref="AA45:AA49"/>
    <mergeCell ref="K40:K44"/>
    <mergeCell ref="L40:L44"/>
    <mergeCell ref="M40:M44"/>
    <mergeCell ref="N40:N44"/>
    <mergeCell ref="AA40:AA44"/>
    <mergeCell ref="K15:K19"/>
    <mergeCell ref="L15:L19"/>
    <mergeCell ref="M15:M19"/>
    <mergeCell ref="N15:N19"/>
    <mergeCell ref="AA15:AA19"/>
    <mergeCell ref="N20:N24"/>
    <mergeCell ref="AA20:AA24"/>
    <mergeCell ref="F10:F14"/>
    <mergeCell ref="K10:K14"/>
    <mergeCell ref="N25:N29"/>
    <mergeCell ref="C60:C64"/>
    <mergeCell ref="D20:D24"/>
    <mergeCell ref="AE15:AE19"/>
    <mergeCell ref="AG15:AG19"/>
    <mergeCell ref="AB15:AB19"/>
    <mergeCell ref="AF15:AF19"/>
    <mergeCell ref="A15:A19"/>
    <mergeCell ref="C15:C19"/>
    <mergeCell ref="D15:D19"/>
    <mergeCell ref="E15:E19"/>
    <mergeCell ref="F15:F19"/>
    <mergeCell ref="G15:G19"/>
    <mergeCell ref="H15:H19"/>
    <mergeCell ref="I15:I19"/>
    <mergeCell ref="J15:J19"/>
    <mergeCell ref="B15:B19"/>
    <mergeCell ref="A60:A64"/>
    <mergeCell ref="D60:D64"/>
    <mergeCell ref="E60:E64"/>
    <mergeCell ref="F60:F64"/>
    <mergeCell ref="C20:C24"/>
    <mergeCell ref="G60:G64"/>
    <mergeCell ref="H60:H64"/>
    <mergeCell ref="I60:I64"/>
    <mergeCell ref="AH20:AH24"/>
    <mergeCell ref="AG35:AG39"/>
    <mergeCell ref="AB40:AB44"/>
    <mergeCell ref="AE40:AE44"/>
    <mergeCell ref="AF40:AF44"/>
    <mergeCell ref="AG40:AG44"/>
    <mergeCell ref="A40:A44"/>
    <mergeCell ref="C40:C44"/>
    <mergeCell ref="D40:D44"/>
    <mergeCell ref="E40:E44"/>
    <mergeCell ref="F40:F44"/>
    <mergeCell ref="G40:G44"/>
    <mergeCell ref="H40:H44"/>
    <mergeCell ref="I40:I44"/>
    <mergeCell ref="J40:J44"/>
    <mergeCell ref="B40:B44"/>
    <mergeCell ref="J60:J64"/>
    <mergeCell ref="C45:C49"/>
    <mergeCell ref="D45:D49"/>
    <mergeCell ref="E45:E49"/>
    <mergeCell ref="F45:F49"/>
    <mergeCell ref="G45:G49"/>
    <mergeCell ref="H45:H49"/>
    <mergeCell ref="I45:I49"/>
    <mergeCell ref="J45:J49"/>
    <mergeCell ref="D50:D54"/>
    <mergeCell ref="E50:E54"/>
    <mergeCell ref="F50:F54"/>
    <mergeCell ref="G50:G54"/>
    <mergeCell ref="H50:H54"/>
    <mergeCell ref="I50:I54"/>
    <mergeCell ref="J50:J54"/>
    <mergeCell ref="G10:G14"/>
    <mergeCell ref="H10:H14"/>
    <mergeCell ref="I10:I14"/>
    <mergeCell ref="J10:J14"/>
    <mergeCell ref="A10:A14"/>
    <mergeCell ref="C10:C14"/>
    <mergeCell ref="D10:D14"/>
    <mergeCell ref="E10:E14"/>
    <mergeCell ref="A20:A24"/>
    <mergeCell ref="B20:B24"/>
    <mergeCell ref="E20:E24"/>
    <mergeCell ref="F20:F24"/>
    <mergeCell ref="G20:G24"/>
    <mergeCell ref="H20:H24"/>
    <mergeCell ref="I20:I24"/>
    <mergeCell ref="J20:J24"/>
    <mergeCell ref="AN50:AN54"/>
    <mergeCell ref="AE50:AE54"/>
    <mergeCell ref="AF50:AF54"/>
    <mergeCell ref="AG50:AG54"/>
    <mergeCell ref="AH50:AH54"/>
    <mergeCell ref="AI50:AI54"/>
    <mergeCell ref="A35:A39"/>
    <mergeCell ref="C35:C39"/>
    <mergeCell ref="D35:D39"/>
    <mergeCell ref="E35:E39"/>
    <mergeCell ref="F35:F39"/>
    <mergeCell ref="G35:G39"/>
    <mergeCell ref="H35:H39"/>
    <mergeCell ref="I35:I39"/>
    <mergeCell ref="J35:J39"/>
    <mergeCell ref="AB45:AB49"/>
    <mergeCell ref="AE45:AE49"/>
    <mergeCell ref="AF45:AF49"/>
    <mergeCell ref="AG45:AG49"/>
    <mergeCell ref="A45:A49"/>
    <mergeCell ref="B45:B49"/>
    <mergeCell ref="B35:B39"/>
    <mergeCell ref="A50:A54"/>
    <mergeCell ref="C50:C54"/>
    <mergeCell ref="AF25:AF29"/>
    <mergeCell ref="AG25:AG29"/>
    <mergeCell ref="AH25:AH29"/>
    <mergeCell ref="AI25:AI29"/>
    <mergeCell ref="AJ25:AJ29"/>
    <mergeCell ref="AK25:AK29"/>
    <mergeCell ref="AL25:AL29"/>
    <mergeCell ref="AM25:AM29"/>
    <mergeCell ref="AM50:AM54"/>
    <mergeCell ref="AJ50:AJ54"/>
    <mergeCell ref="AK50:AK54"/>
    <mergeCell ref="AL50:AL54"/>
    <mergeCell ref="AJ45:AJ49"/>
    <mergeCell ref="AK45:AK49"/>
    <mergeCell ref="AL45:AL49"/>
    <mergeCell ref="AM45:AM49"/>
    <mergeCell ref="AH35:AH39"/>
    <mergeCell ref="AI35:AI39"/>
    <mergeCell ref="AJ35:AJ39"/>
    <mergeCell ref="AK35:AK39"/>
    <mergeCell ref="AL35:AL39"/>
    <mergeCell ref="AM35:AM39"/>
    <mergeCell ref="A30:A34"/>
    <mergeCell ref="C30:C34"/>
    <mergeCell ref="D30:D34"/>
    <mergeCell ref="E30:E34"/>
    <mergeCell ref="F30:F34"/>
    <mergeCell ref="L30:L34"/>
    <mergeCell ref="M30:M34"/>
    <mergeCell ref="G30:G34"/>
    <mergeCell ref="H30:H34"/>
    <mergeCell ref="I30:I34"/>
    <mergeCell ref="J30:J34"/>
    <mergeCell ref="K30:K34"/>
    <mergeCell ref="B30:B34"/>
    <mergeCell ref="AL8:AL9"/>
    <mergeCell ref="AM8:AM9"/>
    <mergeCell ref="AN8:AN9"/>
    <mergeCell ref="AI8:AI9"/>
    <mergeCell ref="AJ8:AJ9"/>
    <mergeCell ref="AG8:AG9"/>
    <mergeCell ref="AH8:AH9"/>
    <mergeCell ref="Z8:Z9"/>
    <mergeCell ref="N30:N34"/>
    <mergeCell ref="N8:N9"/>
    <mergeCell ref="X8:X9"/>
    <mergeCell ref="Q8:Q9"/>
    <mergeCell ref="R8:W8"/>
    <mergeCell ref="AH30:AH34"/>
    <mergeCell ref="Y8:Y9"/>
    <mergeCell ref="AC8:AC9"/>
    <mergeCell ref="AD8:AD9"/>
    <mergeCell ref="P8:P9"/>
    <mergeCell ref="AB30:AB34"/>
    <mergeCell ref="AA30:AA34"/>
    <mergeCell ref="AF30:AF34"/>
    <mergeCell ref="AE30:AE34"/>
    <mergeCell ref="AG30:AG34"/>
    <mergeCell ref="AN30:AN34"/>
    <mergeCell ref="K8:K9"/>
    <mergeCell ref="L8:L9"/>
    <mergeCell ref="M8:M9"/>
    <mergeCell ref="A8:A9"/>
    <mergeCell ref="C8:C9"/>
    <mergeCell ref="D8:D9"/>
    <mergeCell ref="E8:E9"/>
    <mergeCell ref="F8:F9"/>
    <mergeCell ref="AK8:AK9"/>
    <mergeCell ref="G8:G9"/>
    <mergeCell ref="H8:H9"/>
    <mergeCell ref="I8:I9"/>
    <mergeCell ref="J8:J9"/>
    <mergeCell ref="O8:O9"/>
    <mergeCell ref="B8:B9"/>
    <mergeCell ref="O7:W7"/>
    <mergeCell ref="D1:AK3"/>
    <mergeCell ref="AL1:AN3"/>
    <mergeCell ref="A4:C4"/>
    <mergeCell ref="D4:N4"/>
    <mergeCell ref="O4:Q4"/>
    <mergeCell ref="A1:C2"/>
    <mergeCell ref="A5:C5"/>
    <mergeCell ref="D5:N5"/>
    <mergeCell ref="A6:C6"/>
    <mergeCell ref="D6:N6"/>
    <mergeCell ref="A7:H7"/>
    <mergeCell ref="I7:N7"/>
    <mergeCell ref="AI7:AN7"/>
    <mergeCell ref="X7:AH7"/>
    <mergeCell ref="K50:K54"/>
    <mergeCell ref="L50:L54"/>
    <mergeCell ref="M50:M54"/>
    <mergeCell ref="N50:N54"/>
    <mergeCell ref="AA50:AA54"/>
    <mergeCell ref="AB50:AB54"/>
    <mergeCell ref="B50:B54"/>
    <mergeCell ref="AN10:AN14"/>
    <mergeCell ref="AE10:AE14"/>
    <mergeCell ref="AF10:AF14"/>
    <mergeCell ref="AG10:AG14"/>
    <mergeCell ref="AH10:AH14"/>
    <mergeCell ref="AI10:AI14"/>
    <mergeCell ref="L10:L14"/>
    <mergeCell ref="M10:M14"/>
    <mergeCell ref="N10:N14"/>
    <mergeCell ref="AA10:AA14"/>
    <mergeCell ref="AB10:AB14"/>
    <mergeCell ref="AM10:AM14"/>
    <mergeCell ref="AJ10:AJ14"/>
    <mergeCell ref="AK10:AK14"/>
    <mergeCell ref="AL10:AL14"/>
    <mergeCell ref="K25:K29"/>
    <mergeCell ref="L25:L29"/>
    <mergeCell ref="A25:A29"/>
    <mergeCell ref="C25:C29"/>
    <mergeCell ref="D25:D29"/>
    <mergeCell ref="E25:E29"/>
    <mergeCell ref="F25:F29"/>
    <mergeCell ref="G25:G29"/>
    <mergeCell ref="H25:H29"/>
    <mergeCell ref="I25:I29"/>
    <mergeCell ref="J25:J29"/>
    <mergeCell ref="M25:M29"/>
    <mergeCell ref="B25:B29"/>
    <mergeCell ref="AH60:AH64"/>
    <mergeCell ref="AI60:AI64"/>
    <mergeCell ref="AJ60:AJ64"/>
    <mergeCell ref="AK60:AK64"/>
    <mergeCell ref="AL60:AL64"/>
    <mergeCell ref="K35:K39"/>
    <mergeCell ref="L35:L39"/>
    <mergeCell ref="M35:M39"/>
    <mergeCell ref="N35:N39"/>
    <mergeCell ref="AA35:AA39"/>
    <mergeCell ref="AB35:AB39"/>
    <mergeCell ref="AE35:AE39"/>
    <mergeCell ref="AF35:AF39"/>
    <mergeCell ref="AI30:AI34"/>
    <mergeCell ref="AJ30:AJ34"/>
    <mergeCell ref="AK30:AK34"/>
    <mergeCell ref="AL30:AL34"/>
    <mergeCell ref="AA25:AA29"/>
    <mergeCell ref="AB25:AB29"/>
    <mergeCell ref="AE25:AE29"/>
    <mergeCell ref="AH45:AH49"/>
    <mergeCell ref="AI45:AI49"/>
    <mergeCell ref="AM60:AM64"/>
    <mergeCell ref="AN60:AN64"/>
    <mergeCell ref="K60:K64"/>
    <mergeCell ref="L60:L64"/>
    <mergeCell ref="M60:M64"/>
    <mergeCell ref="N60:N64"/>
    <mergeCell ref="AA60:AA64"/>
    <mergeCell ref="AB60:AB64"/>
    <mergeCell ref="AE60:AE64"/>
    <mergeCell ref="AF60:AF64"/>
    <mergeCell ref="AG60:AG64"/>
    <mergeCell ref="AN45:AN49"/>
    <mergeCell ref="AK15:AK19"/>
    <mergeCell ref="AL15:AL19"/>
    <mergeCell ref="AM15:AM19"/>
    <mergeCell ref="AN15:AN19"/>
    <mergeCell ref="AH40:AH44"/>
    <mergeCell ref="AI40:AI44"/>
    <mergeCell ref="AJ40:AJ44"/>
    <mergeCell ref="AK40:AK44"/>
    <mergeCell ref="AL40:AL44"/>
    <mergeCell ref="AM40:AM44"/>
    <mergeCell ref="AN40:AN44"/>
    <mergeCell ref="AM30:AM34"/>
    <mergeCell ref="AH15:AH19"/>
    <mergeCell ref="AI15:AI19"/>
    <mergeCell ref="AJ15:AJ19"/>
    <mergeCell ref="AN25:AN29"/>
    <mergeCell ref="AI20:AI24"/>
    <mergeCell ref="AJ20:AJ24"/>
    <mergeCell ref="AK20:AK24"/>
    <mergeCell ref="AL20:AL24"/>
    <mergeCell ref="AM20:AM24"/>
    <mergeCell ref="AN20:AN24"/>
    <mergeCell ref="AN35:AN39"/>
    <mergeCell ref="AG20:AG24"/>
    <mergeCell ref="M20:M24"/>
    <mergeCell ref="L20:L24"/>
    <mergeCell ref="K20:K24"/>
    <mergeCell ref="AF20:AF24"/>
    <mergeCell ref="AE20:AE24"/>
    <mergeCell ref="AB20:AB24"/>
    <mergeCell ref="A55:A59"/>
    <mergeCell ref="B55:B59"/>
    <mergeCell ref="C55:C59"/>
    <mergeCell ref="D55:D59"/>
    <mergeCell ref="E55:E59"/>
    <mergeCell ref="F55:F59"/>
    <mergeCell ref="G55:G59"/>
    <mergeCell ref="H55:H59"/>
    <mergeCell ref="I55:I59"/>
    <mergeCell ref="J55:J59"/>
    <mergeCell ref="K55:K59"/>
    <mergeCell ref="L55:L59"/>
    <mergeCell ref="M55:M59"/>
    <mergeCell ref="N55:N59"/>
    <mergeCell ref="AA55:AA59"/>
    <mergeCell ref="AB55:AB59"/>
    <mergeCell ref="AE55:AE59"/>
    <mergeCell ref="AF55:AF59"/>
    <mergeCell ref="AG55:AG59"/>
    <mergeCell ref="AH55:AH59"/>
    <mergeCell ref="AI55:AI59"/>
    <mergeCell ref="AJ55:AJ59"/>
    <mergeCell ref="AK55:AK59"/>
    <mergeCell ref="AL55:AL59"/>
    <mergeCell ref="AM55:AM59"/>
    <mergeCell ref="AN55:AN59"/>
  </mergeCells>
  <conditionalFormatting sqref="N20 N40 N45 N30">
    <cfRule type="containsText" dxfId="3668" priority="619" operator="containsText" text="Extremo">
      <formula>NOT(ISERROR(SEARCH("Extremo",N20)))</formula>
    </cfRule>
    <cfRule type="containsText" dxfId="3667" priority="620" operator="containsText" text="Alto">
      <formula>NOT(ISERROR(SEARCH("Alto",N20)))</formula>
    </cfRule>
    <cfRule type="containsText" dxfId="3666" priority="621" operator="containsText" text="Bajo">
      <formula>NOT(ISERROR(SEARCH("Bajo",N20)))</formula>
    </cfRule>
    <cfRule type="containsText" dxfId="3665" priority="622" operator="containsText" text="Moderado">
      <formula>NOT(ISERROR(SEARCH("Moderado",N20)))</formula>
    </cfRule>
    <cfRule type="containsText" dxfId="3664" priority="623" operator="containsText" text="Extremo">
      <formula>NOT(ISERROR(SEARCH("Extremo",N20)))</formula>
    </cfRule>
  </conditionalFormatting>
  <conditionalFormatting sqref="Y10:Y14 Y20:Y34">
    <cfRule type="containsText" dxfId="3663" priority="613" operator="containsText" text="Muy Alta">
      <formula>NOT(ISERROR(SEARCH("Muy Alta",Y10)))</formula>
    </cfRule>
    <cfRule type="containsText" dxfId="3662" priority="614" operator="containsText" text="Alta">
      <formula>NOT(ISERROR(SEARCH("Alta",Y10)))</formula>
    </cfRule>
    <cfRule type="containsText" dxfId="3661" priority="615" operator="containsText" text="Media">
      <formula>NOT(ISERROR(SEARCH("Media",Y10)))</formula>
    </cfRule>
    <cfRule type="containsText" dxfId="3660" priority="616" operator="containsText" text="Muy Baja">
      <formula>NOT(ISERROR(SEARCH("Muy Baja",Y10)))</formula>
    </cfRule>
    <cfRule type="containsText" dxfId="3659" priority="617" operator="containsText" text="Baja">
      <formula>NOT(ISERROR(SEARCH("Baja",Y10)))</formula>
    </cfRule>
    <cfRule type="containsText" dxfId="3658" priority="618" operator="containsText" text="Muy Baja">
      <formula>NOT(ISERROR(SEARCH("Muy Baja",Y10)))</formula>
    </cfRule>
  </conditionalFormatting>
  <conditionalFormatting sqref="AC10:AC14 AC20:AC34">
    <cfRule type="containsText" dxfId="3657" priority="608" operator="containsText" text="Catastrófico">
      <formula>NOT(ISERROR(SEARCH("Catastrófico",AC10)))</formula>
    </cfRule>
    <cfRule type="containsText" dxfId="3656" priority="609" operator="containsText" text="Mayor">
      <formula>NOT(ISERROR(SEARCH("Mayor",AC10)))</formula>
    </cfRule>
    <cfRule type="containsText" dxfId="3655" priority="610" operator="containsText" text="Moderado">
      <formula>NOT(ISERROR(SEARCH("Moderado",AC10)))</formula>
    </cfRule>
    <cfRule type="containsText" dxfId="3654" priority="611" operator="containsText" text="Menor">
      <formula>NOT(ISERROR(SEARCH("Menor",AC10)))</formula>
    </cfRule>
    <cfRule type="containsText" dxfId="3653" priority="612" operator="containsText" text="Leve">
      <formula>NOT(ISERROR(SEARCH("Leve",AC10)))</formula>
    </cfRule>
  </conditionalFormatting>
  <conditionalFormatting sqref="AA10:AA14 AA20:AA34">
    <cfRule type="containsText" dxfId="3652" priority="603" operator="containsText" text="Muy Alta">
      <formula>NOT(ISERROR(SEARCH("Muy Alta",AA10)))</formula>
    </cfRule>
    <cfRule type="containsText" dxfId="3651" priority="604" operator="containsText" text="Alta">
      <formula>NOT(ISERROR(SEARCH("Alta",AA10)))</formula>
    </cfRule>
    <cfRule type="containsText" dxfId="3650" priority="605" operator="containsText" text="Media">
      <formula>NOT(ISERROR(SEARCH("Media",AA10)))</formula>
    </cfRule>
    <cfRule type="containsText" dxfId="3649" priority="606" operator="containsText" text="Baja">
      <formula>NOT(ISERROR(SEARCH("Baja",AA10)))</formula>
    </cfRule>
    <cfRule type="containsText" dxfId="3648" priority="607" operator="containsText" text="Muy Baja">
      <formula>NOT(ISERROR(SEARCH("Muy Baja",AA10)))</formula>
    </cfRule>
  </conditionalFormatting>
  <conditionalFormatting sqref="AE10:AE14 AE20:AE34">
    <cfRule type="containsText" dxfId="3647" priority="598" operator="containsText" text="Catastrófico">
      <formula>NOT(ISERROR(SEARCH("Catastrófico",AE10)))</formula>
    </cfRule>
    <cfRule type="containsText" dxfId="3646" priority="599" operator="containsText" text="Moderado">
      <formula>NOT(ISERROR(SEARCH("Moderado",AE10)))</formula>
    </cfRule>
    <cfRule type="containsText" dxfId="3645" priority="600" operator="containsText" text="Menor">
      <formula>NOT(ISERROR(SEARCH("Menor",AE10)))</formula>
    </cfRule>
    <cfRule type="containsText" dxfId="3644" priority="601" operator="containsText" text="Leve">
      <formula>NOT(ISERROR(SEARCH("Leve",AE10)))</formula>
    </cfRule>
    <cfRule type="containsText" dxfId="3643" priority="602" operator="containsText" text="Mayor">
      <formula>NOT(ISERROR(SEARCH("Mayor",AE10)))</formula>
    </cfRule>
  </conditionalFormatting>
  <conditionalFormatting sqref="I20 I40 I45 I30">
    <cfRule type="containsText" dxfId="3642" priority="577" operator="containsText" text="Muy Baja">
      <formula>NOT(ISERROR(SEARCH("Muy Baja",I20)))</formula>
    </cfRule>
    <cfRule type="containsText" dxfId="3641" priority="578" operator="containsText" text="Baja">
      <formula>NOT(ISERROR(SEARCH("Baja",I20)))</formula>
    </cfRule>
    <cfRule type="containsText" dxfId="3640" priority="580" operator="containsText" text="Muy Alta">
      <formula>NOT(ISERROR(SEARCH("Muy Alta",I20)))</formula>
    </cfRule>
    <cfRule type="containsText" dxfId="3639" priority="581" operator="containsText" text="Alta">
      <formula>NOT(ISERROR(SEARCH("Alta",I20)))</formula>
    </cfRule>
    <cfRule type="containsText" dxfId="3638" priority="582" operator="containsText" text="Media">
      <formula>NOT(ISERROR(SEARCH("Media",I20)))</formula>
    </cfRule>
    <cfRule type="containsText" dxfId="3637" priority="583" operator="containsText" text="Media">
      <formula>NOT(ISERROR(SEARCH("Media",I20)))</formula>
    </cfRule>
    <cfRule type="containsText" dxfId="3636" priority="584" operator="containsText" text="Media">
      <formula>NOT(ISERROR(SEARCH("Media",I20)))</formula>
    </cfRule>
    <cfRule type="containsText" dxfId="3635" priority="585" operator="containsText" text="Muy Baja">
      <formula>NOT(ISERROR(SEARCH("Muy Baja",I20)))</formula>
    </cfRule>
    <cfRule type="containsText" dxfId="3634" priority="586" operator="containsText" text="Baja">
      <formula>NOT(ISERROR(SEARCH("Baja",I20)))</formula>
    </cfRule>
    <cfRule type="containsText" dxfId="3633" priority="587" operator="containsText" text="Muy Baja">
      <formula>NOT(ISERROR(SEARCH("Muy Baja",I20)))</formula>
    </cfRule>
    <cfRule type="containsText" dxfId="3632" priority="588" operator="containsText" text="Muy Baja">
      <formula>NOT(ISERROR(SEARCH("Muy Baja",I20)))</formula>
    </cfRule>
    <cfRule type="containsText" dxfId="3631" priority="589" operator="containsText" text="Muy Baja">
      <formula>NOT(ISERROR(SEARCH("Muy Baja",I20)))</formula>
    </cfRule>
    <cfRule type="containsText" dxfId="3630" priority="590" operator="containsText" text="Muy Baja'Tabla probabilidad'!">
      <formula>NOT(ISERROR(SEARCH("Muy Baja'Tabla probabilidad'!",I20)))</formula>
    </cfRule>
    <cfRule type="containsText" dxfId="3629" priority="591" operator="containsText" text="Muy bajo">
      <formula>NOT(ISERROR(SEARCH("Muy bajo",I20)))</formula>
    </cfRule>
    <cfRule type="containsText" dxfId="3628" priority="592" operator="containsText" text="Alta">
      <formula>NOT(ISERROR(SEARCH("Alta",I20)))</formula>
    </cfRule>
    <cfRule type="containsText" dxfId="3627" priority="593" operator="containsText" text="Media">
      <formula>NOT(ISERROR(SEARCH("Media",I20)))</formula>
    </cfRule>
    <cfRule type="containsText" dxfId="3626" priority="594" operator="containsText" text="Baja">
      <formula>NOT(ISERROR(SEARCH("Baja",I20)))</formula>
    </cfRule>
    <cfRule type="containsText" dxfId="3625" priority="595" operator="containsText" text="Muy baja">
      <formula>NOT(ISERROR(SEARCH("Muy baja",I20)))</formula>
    </cfRule>
    <cfRule type="cellIs" dxfId="3624" priority="596" operator="between">
      <formula>1</formula>
      <formula>2</formula>
    </cfRule>
    <cfRule type="cellIs" dxfId="3623" priority="597" operator="between">
      <formula>0</formula>
      <formula>2</formula>
    </cfRule>
  </conditionalFormatting>
  <conditionalFormatting sqref="I20 I40 I45 I30">
    <cfRule type="containsText" dxfId="3622" priority="579" operator="containsText" text="Muy Alta">
      <formula>NOT(ISERROR(SEARCH("Muy Alta",I20)))</formula>
    </cfRule>
  </conditionalFormatting>
  <conditionalFormatting sqref="AG20">
    <cfRule type="containsText" dxfId="3621" priority="568" operator="containsText" text="Extremo">
      <formula>NOT(ISERROR(SEARCH("Extremo",AG20)))</formula>
    </cfRule>
    <cfRule type="containsText" dxfId="3620" priority="569" operator="containsText" text="Alto">
      <formula>NOT(ISERROR(SEARCH("Alto",AG20)))</formula>
    </cfRule>
    <cfRule type="containsText" dxfId="3619" priority="570" operator="containsText" text="Moderado">
      <formula>NOT(ISERROR(SEARCH("Moderado",AG20)))</formula>
    </cfRule>
    <cfRule type="containsText" dxfId="3618" priority="571" operator="containsText" text="Menor">
      <formula>NOT(ISERROR(SEARCH("Menor",AG20)))</formula>
    </cfRule>
    <cfRule type="containsText" dxfId="3617" priority="572" operator="containsText" text="Bajo">
      <formula>NOT(ISERROR(SEARCH("Bajo",AG20)))</formula>
    </cfRule>
    <cfRule type="containsText" dxfId="3616" priority="573" operator="containsText" text="Moderado">
      <formula>NOT(ISERROR(SEARCH("Moderado",AG20)))</formula>
    </cfRule>
    <cfRule type="containsText" dxfId="3615" priority="574" operator="containsText" text="Extremo">
      <formula>NOT(ISERROR(SEARCH("Extremo",AG20)))</formula>
    </cfRule>
    <cfRule type="containsText" dxfId="3614" priority="575" operator="containsText" text="Baja">
      <formula>NOT(ISERROR(SEARCH("Baja",AG20)))</formula>
    </cfRule>
    <cfRule type="containsText" dxfId="3613" priority="576" operator="containsText" text="Alto">
      <formula>NOT(ISERROR(SEARCH("Alto",AG20)))</formula>
    </cfRule>
  </conditionalFormatting>
  <conditionalFormatting sqref="AG30">
    <cfRule type="containsText" dxfId="3612" priority="559" operator="containsText" text="Extremo">
      <formula>NOT(ISERROR(SEARCH("Extremo",AG30)))</formula>
    </cfRule>
    <cfRule type="containsText" dxfId="3611" priority="560" operator="containsText" text="Alto">
      <formula>NOT(ISERROR(SEARCH("Alto",AG30)))</formula>
    </cfRule>
    <cfRule type="containsText" dxfId="3610" priority="561" operator="containsText" text="Moderado">
      <formula>NOT(ISERROR(SEARCH("Moderado",AG30)))</formula>
    </cfRule>
    <cfRule type="containsText" dxfId="3609" priority="562" operator="containsText" text="Menor">
      <formula>NOT(ISERROR(SEARCH("Menor",AG30)))</formula>
    </cfRule>
    <cfRule type="containsText" dxfId="3608" priority="563" operator="containsText" text="Bajo">
      <formula>NOT(ISERROR(SEARCH("Bajo",AG30)))</formula>
    </cfRule>
    <cfRule type="containsText" dxfId="3607" priority="564" operator="containsText" text="Moderado">
      <formula>NOT(ISERROR(SEARCH("Moderado",AG30)))</formula>
    </cfRule>
    <cfRule type="containsText" dxfId="3606" priority="565" operator="containsText" text="Extremo">
      <formula>NOT(ISERROR(SEARCH("Extremo",AG30)))</formula>
    </cfRule>
    <cfRule type="containsText" dxfId="3605" priority="566" operator="containsText" text="Baja">
      <formula>NOT(ISERROR(SEARCH("Baja",AG30)))</formula>
    </cfRule>
    <cfRule type="containsText" dxfId="3604" priority="567" operator="containsText" text="Alto">
      <formula>NOT(ISERROR(SEARCH("Alto",AG30)))</formula>
    </cfRule>
  </conditionalFormatting>
  <conditionalFormatting sqref="Y40:Y44">
    <cfRule type="containsText" dxfId="3603" priority="553" operator="containsText" text="Muy Alta">
      <formula>NOT(ISERROR(SEARCH("Muy Alta",Y40)))</formula>
    </cfRule>
    <cfRule type="containsText" dxfId="3602" priority="554" operator="containsText" text="Alta">
      <formula>NOT(ISERROR(SEARCH("Alta",Y40)))</formula>
    </cfRule>
    <cfRule type="containsText" dxfId="3601" priority="555" operator="containsText" text="Media">
      <formula>NOT(ISERROR(SEARCH("Media",Y40)))</formula>
    </cfRule>
    <cfRule type="containsText" dxfId="3600" priority="556" operator="containsText" text="Muy Baja">
      <formula>NOT(ISERROR(SEARCH("Muy Baja",Y40)))</formula>
    </cfRule>
    <cfRule type="containsText" dxfId="3599" priority="557" operator="containsText" text="Baja">
      <formula>NOT(ISERROR(SEARCH("Baja",Y40)))</formula>
    </cfRule>
    <cfRule type="containsText" dxfId="3598" priority="558" operator="containsText" text="Muy Baja">
      <formula>NOT(ISERROR(SEARCH("Muy Baja",Y40)))</formula>
    </cfRule>
  </conditionalFormatting>
  <conditionalFormatting sqref="AC40:AC44">
    <cfRule type="containsText" dxfId="3597" priority="548" operator="containsText" text="Catastrófico">
      <formula>NOT(ISERROR(SEARCH("Catastrófico",AC40)))</formula>
    </cfRule>
    <cfRule type="containsText" dxfId="3596" priority="549" operator="containsText" text="Mayor">
      <formula>NOT(ISERROR(SEARCH("Mayor",AC40)))</formula>
    </cfRule>
    <cfRule type="containsText" dxfId="3595" priority="550" operator="containsText" text="Moderado">
      <formula>NOT(ISERROR(SEARCH("Moderado",AC40)))</formula>
    </cfRule>
    <cfRule type="containsText" dxfId="3594" priority="551" operator="containsText" text="Menor">
      <formula>NOT(ISERROR(SEARCH("Menor",AC40)))</formula>
    </cfRule>
    <cfRule type="containsText" dxfId="3593" priority="552" operator="containsText" text="Leve">
      <formula>NOT(ISERROR(SEARCH("Leve",AC40)))</formula>
    </cfRule>
  </conditionalFormatting>
  <conditionalFormatting sqref="AG40">
    <cfRule type="containsText" dxfId="3592" priority="539" operator="containsText" text="Extremo">
      <formula>NOT(ISERROR(SEARCH("Extremo",AG40)))</formula>
    </cfRule>
    <cfRule type="containsText" dxfId="3591" priority="540" operator="containsText" text="Alto">
      <formula>NOT(ISERROR(SEARCH("Alto",AG40)))</formula>
    </cfRule>
    <cfRule type="containsText" dxfId="3590" priority="541" operator="containsText" text="Moderado">
      <formula>NOT(ISERROR(SEARCH("Moderado",AG40)))</formula>
    </cfRule>
    <cfRule type="containsText" dxfId="3589" priority="542" operator="containsText" text="Menor">
      <formula>NOT(ISERROR(SEARCH("Menor",AG40)))</formula>
    </cfRule>
    <cfRule type="containsText" dxfId="3588" priority="543" operator="containsText" text="Bajo">
      <formula>NOT(ISERROR(SEARCH("Bajo",AG40)))</formula>
    </cfRule>
    <cfRule type="containsText" dxfId="3587" priority="544" operator="containsText" text="Moderado">
      <formula>NOT(ISERROR(SEARCH("Moderado",AG40)))</formula>
    </cfRule>
    <cfRule type="containsText" dxfId="3586" priority="545" operator="containsText" text="Extremo">
      <formula>NOT(ISERROR(SEARCH("Extremo",AG40)))</formula>
    </cfRule>
    <cfRule type="containsText" dxfId="3585" priority="546" operator="containsText" text="Baja">
      <formula>NOT(ISERROR(SEARCH("Baja",AG40)))</formula>
    </cfRule>
    <cfRule type="containsText" dxfId="3584" priority="547" operator="containsText" text="Alto">
      <formula>NOT(ISERROR(SEARCH("Alto",AG40)))</formula>
    </cfRule>
  </conditionalFormatting>
  <conditionalFormatting sqref="AA40:AA44">
    <cfRule type="containsText" dxfId="3583" priority="534" operator="containsText" text="Muy Alta">
      <formula>NOT(ISERROR(SEARCH("Muy Alta",AA40)))</formula>
    </cfRule>
    <cfRule type="containsText" dxfId="3582" priority="535" operator="containsText" text="Alta">
      <formula>NOT(ISERROR(SEARCH("Alta",AA40)))</formula>
    </cfRule>
    <cfRule type="containsText" dxfId="3581" priority="536" operator="containsText" text="Media">
      <formula>NOT(ISERROR(SEARCH("Media",AA40)))</formula>
    </cfRule>
    <cfRule type="containsText" dxfId="3580" priority="537" operator="containsText" text="Baja">
      <formula>NOT(ISERROR(SEARCH("Baja",AA40)))</formula>
    </cfRule>
    <cfRule type="containsText" dxfId="3579" priority="538" operator="containsText" text="Muy Baja">
      <formula>NOT(ISERROR(SEARCH("Muy Baja",AA40)))</formula>
    </cfRule>
  </conditionalFormatting>
  <conditionalFormatting sqref="AE40:AE44">
    <cfRule type="containsText" dxfId="3578" priority="529" operator="containsText" text="Catastrófico">
      <formula>NOT(ISERROR(SEARCH("Catastrófico",AE40)))</formula>
    </cfRule>
    <cfRule type="containsText" dxfId="3577" priority="530" operator="containsText" text="Moderado">
      <formula>NOT(ISERROR(SEARCH("Moderado",AE40)))</formula>
    </cfRule>
    <cfRule type="containsText" dxfId="3576" priority="531" operator="containsText" text="Menor">
      <formula>NOT(ISERROR(SEARCH("Menor",AE40)))</formula>
    </cfRule>
    <cfRule type="containsText" dxfId="3575" priority="532" operator="containsText" text="Leve">
      <formula>NOT(ISERROR(SEARCH("Leve",AE40)))</formula>
    </cfRule>
    <cfRule type="containsText" dxfId="3574" priority="533" operator="containsText" text="Mayor">
      <formula>NOT(ISERROR(SEARCH("Mayor",AE40)))</formula>
    </cfRule>
  </conditionalFormatting>
  <conditionalFormatting sqref="Y45:Y49">
    <cfRule type="containsText" dxfId="3573" priority="523" operator="containsText" text="Muy Alta">
      <formula>NOT(ISERROR(SEARCH("Muy Alta",Y45)))</formula>
    </cfRule>
    <cfRule type="containsText" dxfId="3572" priority="524" operator="containsText" text="Alta">
      <formula>NOT(ISERROR(SEARCH("Alta",Y45)))</formula>
    </cfRule>
    <cfRule type="containsText" dxfId="3571" priority="525" operator="containsText" text="Media">
      <formula>NOT(ISERROR(SEARCH("Media",Y45)))</formula>
    </cfRule>
    <cfRule type="containsText" dxfId="3570" priority="526" operator="containsText" text="Muy Baja">
      <formula>NOT(ISERROR(SEARCH("Muy Baja",Y45)))</formula>
    </cfRule>
    <cfRule type="containsText" dxfId="3569" priority="527" operator="containsText" text="Baja">
      <formula>NOT(ISERROR(SEARCH("Baja",Y45)))</formula>
    </cfRule>
    <cfRule type="containsText" dxfId="3568" priority="528" operator="containsText" text="Muy Baja">
      <formula>NOT(ISERROR(SEARCH("Muy Baja",Y45)))</formula>
    </cfRule>
  </conditionalFormatting>
  <conditionalFormatting sqref="AC45:AC49">
    <cfRule type="containsText" dxfId="3567" priority="518" operator="containsText" text="Catastrófico">
      <formula>NOT(ISERROR(SEARCH("Catastrófico",AC45)))</formula>
    </cfRule>
    <cfRule type="containsText" dxfId="3566" priority="519" operator="containsText" text="Mayor">
      <formula>NOT(ISERROR(SEARCH("Mayor",AC45)))</formula>
    </cfRule>
    <cfRule type="containsText" dxfId="3565" priority="520" operator="containsText" text="Moderado">
      <formula>NOT(ISERROR(SEARCH("Moderado",AC45)))</formula>
    </cfRule>
    <cfRule type="containsText" dxfId="3564" priority="521" operator="containsText" text="Menor">
      <formula>NOT(ISERROR(SEARCH("Menor",AC45)))</formula>
    </cfRule>
    <cfRule type="containsText" dxfId="3563" priority="522" operator="containsText" text="Leve">
      <formula>NOT(ISERROR(SEARCH("Leve",AC45)))</formula>
    </cfRule>
  </conditionalFormatting>
  <conditionalFormatting sqref="AG45">
    <cfRule type="containsText" dxfId="3562" priority="509" operator="containsText" text="Extremo">
      <formula>NOT(ISERROR(SEARCH("Extremo",AG45)))</formula>
    </cfRule>
    <cfRule type="containsText" dxfId="3561" priority="510" operator="containsText" text="Alto">
      <formula>NOT(ISERROR(SEARCH("Alto",AG45)))</formula>
    </cfRule>
    <cfRule type="containsText" dxfId="3560" priority="511" operator="containsText" text="Moderado">
      <formula>NOT(ISERROR(SEARCH("Moderado",AG45)))</formula>
    </cfRule>
    <cfRule type="containsText" dxfId="3559" priority="512" operator="containsText" text="Menor">
      <formula>NOT(ISERROR(SEARCH("Menor",AG45)))</formula>
    </cfRule>
    <cfRule type="containsText" dxfId="3558" priority="513" operator="containsText" text="Bajo">
      <formula>NOT(ISERROR(SEARCH("Bajo",AG45)))</formula>
    </cfRule>
    <cfRule type="containsText" dxfId="3557" priority="514" operator="containsText" text="Moderado">
      <formula>NOT(ISERROR(SEARCH("Moderado",AG45)))</formula>
    </cfRule>
    <cfRule type="containsText" dxfId="3556" priority="515" operator="containsText" text="Extremo">
      <formula>NOT(ISERROR(SEARCH("Extremo",AG45)))</formula>
    </cfRule>
    <cfRule type="containsText" dxfId="3555" priority="516" operator="containsText" text="Baja">
      <formula>NOT(ISERROR(SEARCH("Baja",AG45)))</formula>
    </cfRule>
    <cfRule type="containsText" dxfId="3554" priority="517" operator="containsText" text="Alto">
      <formula>NOT(ISERROR(SEARCH("Alto",AG45)))</formula>
    </cfRule>
  </conditionalFormatting>
  <conditionalFormatting sqref="AA45:AA49">
    <cfRule type="containsText" dxfId="3553" priority="504" operator="containsText" text="Muy Alta">
      <formula>NOT(ISERROR(SEARCH("Muy Alta",AA45)))</formula>
    </cfRule>
    <cfRule type="containsText" dxfId="3552" priority="505" operator="containsText" text="Alta">
      <formula>NOT(ISERROR(SEARCH("Alta",AA45)))</formula>
    </cfRule>
    <cfRule type="containsText" dxfId="3551" priority="506" operator="containsText" text="Media">
      <formula>NOT(ISERROR(SEARCH("Media",AA45)))</formula>
    </cfRule>
    <cfRule type="containsText" dxfId="3550" priority="507" operator="containsText" text="Baja">
      <formula>NOT(ISERROR(SEARCH("Baja",AA45)))</formula>
    </cfRule>
    <cfRule type="containsText" dxfId="3549" priority="508" operator="containsText" text="Muy Baja">
      <formula>NOT(ISERROR(SEARCH("Muy Baja",AA45)))</formula>
    </cfRule>
  </conditionalFormatting>
  <conditionalFormatting sqref="AE45:AE49">
    <cfRule type="containsText" dxfId="3548" priority="499" operator="containsText" text="Catastrófico">
      <formula>NOT(ISERROR(SEARCH("Catastrófico",AE45)))</formula>
    </cfRule>
    <cfRule type="containsText" dxfId="3547" priority="500" operator="containsText" text="Moderado">
      <formula>NOT(ISERROR(SEARCH("Moderado",AE45)))</formula>
    </cfRule>
    <cfRule type="containsText" dxfId="3546" priority="501" operator="containsText" text="Menor">
      <formula>NOT(ISERROR(SEARCH("Menor",AE45)))</formula>
    </cfRule>
    <cfRule type="containsText" dxfId="3545" priority="502" operator="containsText" text="Leve">
      <formula>NOT(ISERROR(SEARCH("Leve",AE45)))</formula>
    </cfRule>
    <cfRule type="containsText" dxfId="3544" priority="503" operator="containsText" text="Mayor">
      <formula>NOT(ISERROR(SEARCH("Mayor",AE45)))</formula>
    </cfRule>
  </conditionalFormatting>
  <conditionalFormatting sqref="N50 N55">
    <cfRule type="containsText" dxfId="3543" priority="494" operator="containsText" text="Extremo">
      <formula>NOT(ISERROR(SEARCH("Extremo",N50)))</formula>
    </cfRule>
    <cfRule type="containsText" dxfId="3542" priority="495" operator="containsText" text="Alto">
      <formula>NOT(ISERROR(SEARCH("Alto",N50)))</formula>
    </cfRule>
    <cfRule type="containsText" dxfId="3541" priority="496" operator="containsText" text="Bajo">
      <formula>NOT(ISERROR(SEARCH("Bajo",N50)))</formula>
    </cfRule>
    <cfRule type="containsText" dxfId="3540" priority="497" operator="containsText" text="Moderado">
      <formula>NOT(ISERROR(SEARCH("Moderado",N50)))</formula>
    </cfRule>
    <cfRule type="containsText" dxfId="3539" priority="498" operator="containsText" text="Extremo">
      <formula>NOT(ISERROR(SEARCH("Extremo",N50)))</formula>
    </cfRule>
  </conditionalFormatting>
  <conditionalFormatting sqref="I50 I55">
    <cfRule type="containsText" dxfId="3538" priority="473" operator="containsText" text="Muy Baja">
      <formula>NOT(ISERROR(SEARCH("Muy Baja",I50)))</formula>
    </cfRule>
    <cfRule type="containsText" dxfId="3537" priority="474" operator="containsText" text="Baja">
      <formula>NOT(ISERROR(SEARCH("Baja",I50)))</formula>
    </cfRule>
    <cfRule type="containsText" dxfId="3536" priority="476" operator="containsText" text="Muy Alta">
      <formula>NOT(ISERROR(SEARCH("Muy Alta",I50)))</formula>
    </cfRule>
    <cfRule type="containsText" dxfId="3535" priority="477" operator="containsText" text="Alta">
      <formula>NOT(ISERROR(SEARCH("Alta",I50)))</formula>
    </cfRule>
    <cfRule type="containsText" dxfId="3534" priority="478" operator="containsText" text="Media">
      <formula>NOT(ISERROR(SEARCH("Media",I50)))</formula>
    </cfRule>
    <cfRule type="containsText" dxfId="3533" priority="479" operator="containsText" text="Media">
      <formula>NOT(ISERROR(SEARCH("Media",I50)))</formula>
    </cfRule>
    <cfRule type="containsText" dxfId="3532" priority="480" operator="containsText" text="Media">
      <formula>NOT(ISERROR(SEARCH("Media",I50)))</formula>
    </cfRule>
    <cfRule type="containsText" dxfId="3531" priority="481" operator="containsText" text="Muy Baja">
      <formula>NOT(ISERROR(SEARCH("Muy Baja",I50)))</formula>
    </cfRule>
    <cfRule type="containsText" dxfId="3530" priority="482" operator="containsText" text="Baja">
      <formula>NOT(ISERROR(SEARCH("Baja",I50)))</formula>
    </cfRule>
    <cfRule type="containsText" dxfId="3529" priority="483" operator="containsText" text="Muy Baja">
      <formula>NOT(ISERROR(SEARCH("Muy Baja",I50)))</formula>
    </cfRule>
    <cfRule type="containsText" dxfId="3528" priority="484" operator="containsText" text="Muy Baja">
      <formula>NOT(ISERROR(SEARCH("Muy Baja",I50)))</formula>
    </cfRule>
    <cfRule type="containsText" dxfId="3527" priority="485" operator="containsText" text="Muy Baja">
      <formula>NOT(ISERROR(SEARCH("Muy Baja",I50)))</formula>
    </cfRule>
    <cfRule type="containsText" dxfId="3526" priority="486" operator="containsText" text="Muy Baja'Tabla probabilidad'!">
      <formula>NOT(ISERROR(SEARCH("Muy Baja'Tabla probabilidad'!",I50)))</formula>
    </cfRule>
    <cfRule type="containsText" dxfId="3525" priority="487" operator="containsText" text="Muy bajo">
      <formula>NOT(ISERROR(SEARCH("Muy bajo",I50)))</formula>
    </cfRule>
    <cfRule type="containsText" dxfId="3524" priority="488" operator="containsText" text="Alta">
      <formula>NOT(ISERROR(SEARCH("Alta",I50)))</formula>
    </cfRule>
    <cfRule type="containsText" dxfId="3523" priority="489" operator="containsText" text="Media">
      <formula>NOT(ISERROR(SEARCH("Media",I50)))</formula>
    </cfRule>
    <cfRule type="containsText" dxfId="3522" priority="490" operator="containsText" text="Baja">
      <formula>NOT(ISERROR(SEARCH("Baja",I50)))</formula>
    </cfRule>
    <cfRule type="containsText" dxfId="3521" priority="491" operator="containsText" text="Muy baja">
      <formula>NOT(ISERROR(SEARCH("Muy baja",I50)))</formula>
    </cfRule>
    <cfRule type="cellIs" dxfId="3520" priority="492" operator="between">
      <formula>1</formula>
      <formula>2</formula>
    </cfRule>
    <cfRule type="cellIs" dxfId="3519" priority="493" operator="between">
      <formula>0</formula>
      <formula>2</formula>
    </cfRule>
  </conditionalFormatting>
  <conditionalFormatting sqref="I50 I55">
    <cfRule type="containsText" dxfId="3518" priority="475" operator="containsText" text="Muy Alta">
      <formula>NOT(ISERROR(SEARCH("Muy Alta",I50)))</formula>
    </cfRule>
  </conditionalFormatting>
  <conditionalFormatting sqref="Y50:Y54">
    <cfRule type="containsText" dxfId="3517" priority="467" operator="containsText" text="Muy Alta">
      <formula>NOT(ISERROR(SEARCH("Muy Alta",Y50)))</formula>
    </cfRule>
    <cfRule type="containsText" dxfId="3516" priority="468" operator="containsText" text="Alta">
      <formula>NOT(ISERROR(SEARCH("Alta",Y50)))</formula>
    </cfRule>
    <cfRule type="containsText" dxfId="3515" priority="469" operator="containsText" text="Media">
      <formula>NOT(ISERROR(SEARCH("Media",Y50)))</formula>
    </cfRule>
    <cfRule type="containsText" dxfId="3514" priority="470" operator="containsText" text="Muy Baja">
      <formula>NOT(ISERROR(SEARCH("Muy Baja",Y50)))</formula>
    </cfRule>
    <cfRule type="containsText" dxfId="3513" priority="471" operator="containsText" text="Baja">
      <formula>NOT(ISERROR(SEARCH("Baja",Y50)))</formula>
    </cfRule>
    <cfRule type="containsText" dxfId="3512" priority="472" operator="containsText" text="Muy Baja">
      <formula>NOT(ISERROR(SEARCH("Muy Baja",Y50)))</formula>
    </cfRule>
  </conditionalFormatting>
  <conditionalFormatting sqref="AC50:AC54">
    <cfRule type="containsText" dxfId="3511" priority="462" operator="containsText" text="Catastrófico">
      <formula>NOT(ISERROR(SEARCH("Catastrófico",AC50)))</formula>
    </cfRule>
    <cfRule type="containsText" dxfId="3510" priority="463" operator="containsText" text="Mayor">
      <formula>NOT(ISERROR(SEARCH("Mayor",AC50)))</formula>
    </cfRule>
    <cfRule type="containsText" dxfId="3509" priority="464" operator="containsText" text="Moderado">
      <formula>NOT(ISERROR(SEARCH("Moderado",AC50)))</formula>
    </cfRule>
    <cfRule type="containsText" dxfId="3508" priority="465" operator="containsText" text="Menor">
      <formula>NOT(ISERROR(SEARCH("Menor",AC50)))</formula>
    </cfRule>
    <cfRule type="containsText" dxfId="3507" priority="466" operator="containsText" text="Leve">
      <formula>NOT(ISERROR(SEARCH("Leve",AC50)))</formula>
    </cfRule>
  </conditionalFormatting>
  <conditionalFormatting sqref="AG50">
    <cfRule type="containsText" dxfId="3506" priority="453" operator="containsText" text="Extremo">
      <formula>NOT(ISERROR(SEARCH("Extremo",AG50)))</formula>
    </cfRule>
    <cfRule type="containsText" dxfId="3505" priority="454" operator="containsText" text="Alto">
      <formula>NOT(ISERROR(SEARCH("Alto",AG50)))</formula>
    </cfRule>
    <cfRule type="containsText" dxfId="3504" priority="455" operator="containsText" text="Moderado">
      <formula>NOT(ISERROR(SEARCH("Moderado",AG50)))</formula>
    </cfRule>
    <cfRule type="containsText" dxfId="3503" priority="456" operator="containsText" text="Menor">
      <formula>NOT(ISERROR(SEARCH("Menor",AG50)))</formula>
    </cfRule>
    <cfRule type="containsText" dxfId="3502" priority="457" operator="containsText" text="Bajo">
      <formula>NOT(ISERROR(SEARCH("Bajo",AG50)))</formula>
    </cfRule>
    <cfRule type="containsText" dxfId="3501" priority="458" operator="containsText" text="Moderado">
      <formula>NOT(ISERROR(SEARCH("Moderado",AG50)))</formula>
    </cfRule>
    <cfRule type="containsText" dxfId="3500" priority="459" operator="containsText" text="Extremo">
      <formula>NOT(ISERROR(SEARCH("Extremo",AG50)))</formula>
    </cfRule>
    <cfRule type="containsText" dxfId="3499" priority="460" operator="containsText" text="Baja">
      <formula>NOT(ISERROR(SEARCH("Baja",AG50)))</formula>
    </cfRule>
    <cfRule type="containsText" dxfId="3498" priority="461" operator="containsText" text="Alto">
      <formula>NOT(ISERROR(SEARCH("Alto",AG50)))</formula>
    </cfRule>
  </conditionalFormatting>
  <conditionalFormatting sqref="AA50:AA54">
    <cfRule type="containsText" dxfId="3497" priority="448" operator="containsText" text="Muy Alta">
      <formula>NOT(ISERROR(SEARCH("Muy Alta",AA50)))</formula>
    </cfRule>
    <cfRule type="containsText" dxfId="3496" priority="449" operator="containsText" text="Alta">
      <formula>NOT(ISERROR(SEARCH("Alta",AA50)))</formula>
    </cfRule>
    <cfRule type="containsText" dxfId="3495" priority="450" operator="containsText" text="Media">
      <formula>NOT(ISERROR(SEARCH("Media",AA50)))</formula>
    </cfRule>
    <cfRule type="containsText" dxfId="3494" priority="451" operator="containsText" text="Baja">
      <formula>NOT(ISERROR(SEARCH("Baja",AA50)))</formula>
    </cfRule>
    <cfRule type="containsText" dxfId="3493" priority="452" operator="containsText" text="Muy Baja">
      <formula>NOT(ISERROR(SEARCH("Muy Baja",AA50)))</formula>
    </cfRule>
  </conditionalFormatting>
  <conditionalFormatting sqref="AE50:AE54">
    <cfRule type="containsText" dxfId="3492" priority="443" operator="containsText" text="Catastrófico">
      <formula>NOT(ISERROR(SEARCH("Catastrófico",AE50)))</formula>
    </cfRule>
    <cfRule type="containsText" dxfId="3491" priority="444" operator="containsText" text="Moderado">
      <formula>NOT(ISERROR(SEARCH("Moderado",AE50)))</formula>
    </cfRule>
    <cfRule type="containsText" dxfId="3490" priority="445" operator="containsText" text="Menor">
      <formula>NOT(ISERROR(SEARCH("Menor",AE50)))</formula>
    </cfRule>
    <cfRule type="containsText" dxfId="3489" priority="446" operator="containsText" text="Leve">
      <formula>NOT(ISERROR(SEARCH("Leve",AE50)))</formula>
    </cfRule>
    <cfRule type="containsText" dxfId="3488" priority="447" operator="containsText" text="Mayor">
      <formula>NOT(ISERROR(SEARCH("Mayor",AE50)))</formula>
    </cfRule>
  </conditionalFormatting>
  <conditionalFormatting sqref="Y55:Y59">
    <cfRule type="containsText" dxfId="3487" priority="437" operator="containsText" text="Muy Alta">
      <formula>NOT(ISERROR(SEARCH("Muy Alta",Y55)))</formula>
    </cfRule>
    <cfRule type="containsText" dxfId="3486" priority="438" operator="containsText" text="Alta">
      <formula>NOT(ISERROR(SEARCH("Alta",Y55)))</formula>
    </cfRule>
    <cfRule type="containsText" dxfId="3485" priority="439" operator="containsText" text="Media">
      <formula>NOT(ISERROR(SEARCH("Media",Y55)))</formula>
    </cfRule>
    <cfRule type="containsText" dxfId="3484" priority="440" operator="containsText" text="Muy Baja">
      <formula>NOT(ISERROR(SEARCH("Muy Baja",Y55)))</formula>
    </cfRule>
    <cfRule type="containsText" dxfId="3483" priority="441" operator="containsText" text="Baja">
      <formula>NOT(ISERROR(SEARCH("Baja",Y55)))</formula>
    </cfRule>
    <cfRule type="containsText" dxfId="3482" priority="442" operator="containsText" text="Muy Baja">
      <formula>NOT(ISERROR(SEARCH("Muy Baja",Y55)))</formula>
    </cfRule>
  </conditionalFormatting>
  <conditionalFormatting sqref="AC55:AC59">
    <cfRule type="containsText" dxfId="3481" priority="432" operator="containsText" text="Catastrófico">
      <formula>NOT(ISERROR(SEARCH("Catastrófico",AC55)))</formula>
    </cfRule>
    <cfRule type="containsText" dxfId="3480" priority="433" operator="containsText" text="Mayor">
      <formula>NOT(ISERROR(SEARCH("Mayor",AC55)))</formula>
    </cfRule>
    <cfRule type="containsText" dxfId="3479" priority="434" operator="containsText" text="Moderado">
      <formula>NOT(ISERROR(SEARCH("Moderado",AC55)))</formula>
    </cfRule>
    <cfRule type="containsText" dxfId="3478" priority="435" operator="containsText" text="Menor">
      <formula>NOT(ISERROR(SEARCH("Menor",AC55)))</formula>
    </cfRule>
    <cfRule type="containsText" dxfId="3477" priority="436" operator="containsText" text="Leve">
      <formula>NOT(ISERROR(SEARCH("Leve",AC55)))</formula>
    </cfRule>
  </conditionalFormatting>
  <conditionalFormatting sqref="AG55">
    <cfRule type="containsText" dxfId="3476" priority="423" operator="containsText" text="Extremo">
      <formula>NOT(ISERROR(SEARCH("Extremo",AG55)))</formula>
    </cfRule>
    <cfRule type="containsText" dxfId="3475" priority="424" operator="containsText" text="Alto">
      <formula>NOT(ISERROR(SEARCH("Alto",AG55)))</formula>
    </cfRule>
    <cfRule type="containsText" dxfId="3474" priority="425" operator="containsText" text="Moderado">
      <formula>NOT(ISERROR(SEARCH("Moderado",AG55)))</formula>
    </cfRule>
    <cfRule type="containsText" dxfId="3473" priority="426" operator="containsText" text="Menor">
      <formula>NOT(ISERROR(SEARCH("Menor",AG55)))</formula>
    </cfRule>
    <cfRule type="containsText" dxfId="3472" priority="427" operator="containsText" text="Bajo">
      <formula>NOT(ISERROR(SEARCH("Bajo",AG55)))</formula>
    </cfRule>
    <cfRule type="containsText" dxfId="3471" priority="428" operator="containsText" text="Moderado">
      <formula>NOT(ISERROR(SEARCH("Moderado",AG55)))</formula>
    </cfRule>
    <cfRule type="containsText" dxfId="3470" priority="429" operator="containsText" text="Extremo">
      <formula>NOT(ISERROR(SEARCH("Extremo",AG55)))</formula>
    </cfRule>
    <cfRule type="containsText" dxfId="3469" priority="430" operator="containsText" text="Baja">
      <formula>NOT(ISERROR(SEARCH("Baja",AG55)))</formula>
    </cfRule>
    <cfRule type="containsText" dxfId="3468" priority="431" operator="containsText" text="Alto">
      <formula>NOT(ISERROR(SEARCH("Alto",AG55)))</formula>
    </cfRule>
  </conditionalFormatting>
  <conditionalFormatting sqref="AA55:AA59">
    <cfRule type="containsText" dxfId="3467" priority="418" operator="containsText" text="Muy Alta">
      <formula>NOT(ISERROR(SEARCH("Muy Alta",AA55)))</formula>
    </cfRule>
    <cfRule type="containsText" dxfId="3466" priority="419" operator="containsText" text="Alta">
      <formula>NOT(ISERROR(SEARCH("Alta",AA55)))</formula>
    </cfRule>
    <cfRule type="containsText" dxfId="3465" priority="420" operator="containsText" text="Media">
      <formula>NOT(ISERROR(SEARCH("Media",AA55)))</formula>
    </cfRule>
    <cfRule type="containsText" dxfId="3464" priority="421" operator="containsText" text="Baja">
      <formula>NOT(ISERROR(SEARCH("Baja",AA55)))</formula>
    </cfRule>
    <cfRule type="containsText" dxfId="3463" priority="422" operator="containsText" text="Muy Baja">
      <formula>NOT(ISERROR(SEARCH("Muy Baja",AA55)))</formula>
    </cfRule>
  </conditionalFormatting>
  <conditionalFormatting sqref="AE55:AE59">
    <cfRule type="containsText" dxfId="3462" priority="413" operator="containsText" text="Catastrófico">
      <formula>NOT(ISERROR(SEARCH("Catastrófico",AE55)))</formula>
    </cfRule>
    <cfRule type="containsText" dxfId="3461" priority="414" operator="containsText" text="Moderado">
      <formula>NOT(ISERROR(SEARCH("Moderado",AE55)))</formula>
    </cfRule>
    <cfRule type="containsText" dxfId="3460" priority="415" operator="containsText" text="Menor">
      <formula>NOT(ISERROR(SEARCH("Menor",AE55)))</formula>
    </cfRule>
    <cfRule type="containsText" dxfId="3459" priority="416" operator="containsText" text="Leve">
      <formula>NOT(ISERROR(SEARCH("Leve",AE55)))</formula>
    </cfRule>
    <cfRule type="containsText" dxfId="3458" priority="417" operator="containsText" text="Mayor">
      <formula>NOT(ISERROR(SEARCH("Mayor",AE55)))</formula>
    </cfRule>
  </conditionalFormatting>
  <conditionalFormatting sqref="N10">
    <cfRule type="containsText" dxfId="3457" priority="408" operator="containsText" text="Extremo">
      <formula>NOT(ISERROR(SEARCH("Extremo",N10)))</formula>
    </cfRule>
    <cfRule type="containsText" dxfId="3456" priority="409" operator="containsText" text="Alto">
      <formula>NOT(ISERROR(SEARCH("Alto",N10)))</formula>
    </cfRule>
    <cfRule type="containsText" dxfId="3455" priority="410" operator="containsText" text="Bajo">
      <formula>NOT(ISERROR(SEARCH("Bajo",N10)))</formula>
    </cfRule>
    <cfRule type="containsText" dxfId="3454" priority="411" operator="containsText" text="Moderado">
      <formula>NOT(ISERROR(SEARCH("Moderado",N10)))</formula>
    </cfRule>
    <cfRule type="containsText" dxfId="3453" priority="412" operator="containsText" text="Extremo">
      <formula>NOT(ISERROR(SEARCH("Extremo",N10)))</formula>
    </cfRule>
  </conditionalFormatting>
  <conditionalFormatting sqref="I10">
    <cfRule type="containsText" dxfId="3452" priority="387" operator="containsText" text="Muy Baja">
      <formula>NOT(ISERROR(SEARCH("Muy Baja",I10)))</formula>
    </cfRule>
    <cfRule type="containsText" dxfId="3451" priority="388" operator="containsText" text="Baja">
      <formula>NOT(ISERROR(SEARCH("Baja",I10)))</formula>
    </cfRule>
    <cfRule type="containsText" dxfId="3450" priority="390" operator="containsText" text="Muy Alta">
      <formula>NOT(ISERROR(SEARCH("Muy Alta",I10)))</formula>
    </cfRule>
    <cfRule type="containsText" dxfId="3449" priority="391" operator="containsText" text="Alta">
      <formula>NOT(ISERROR(SEARCH("Alta",I10)))</formula>
    </cfRule>
    <cfRule type="containsText" dxfId="3448" priority="392" operator="containsText" text="Media">
      <formula>NOT(ISERROR(SEARCH("Media",I10)))</formula>
    </cfRule>
    <cfRule type="containsText" dxfId="3447" priority="393" operator="containsText" text="Media">
      <formula>NOT(ISERROR(SEARCH("Media",I10)))</formula>
    </cfRule>
    <cfRule type="containsText" dxfId="3446" priority="394" operator="containsText" text="Media">
      <formula>NOT(ISERROR(SEARCH("Media",I10)))</formula>
    </cfRule>
    <cfRule type="containsText" dxfId="3445" priority="395" operator="containsText" text="Muy Baja">
      <formula>NOT(ISERROR(SEARCH("Muy Baja",I10)))</formula>
    </cfRule>
    <cfRule type="containsText" dxfId="3444" priority="396" operator="containsText" text="Baja">
      <formula>NOT(ISERROR(SEARCH("Baja",I10)))</formula>
    </cfRule>
    <cfRule type="containsText" dxfId="3443" priority="397" operator="containsText" text="Muy Baja">
      <formula>NOT(ISERROR(SEARCH("Muy Baja",I10)))</formula>
    </cfRule>
    <cfRule type="containsText" dxfId="3442" priority="398" operator="containsText" text="Muy Baja">
      <formula>NOT(ISERROR(SEARCH("Muy Baja",I10)))</formula>
    </cfRule>
    <cfRule type="containsText" dxfId="3441" priority="399" operator="containsText" text="Muy Baja">
      <formula>NOT(ISERROR(SEARCH("Muy Baja",I10)))</formula>
    </cfRule>
    <cfRule type="containsText" dxfId="3440" priority="400" operator="containsText" text="Muy Baja'Tabla probabilidad'!">
      <formula>NOT(ISERROR(SEARCH("Muy Baja'Tabla probabilidad'!",I10)))</formula>
    </cfRule>
    <cfRule type="containsText" dxfId="3439" priority="401" operator="containsText" text="Muy bajo">
      <formula>NOT(ISERROR(SEARCH("Muy bajo",I10)))</formula>
    </cfRule>
    <cfRule type="containsText" dxfId="3438" priority="402" operator="containsText" text="Alta">
      <formula>NOT(ISERROR(SEARCH("Alta",I10)))</formula>
    </cfRule>
    <cfRule type="containsText" dxfId="3437" priority="403" operator="containsText" text="Media">
      <formula>NOT(ISERROR(SEARCH("Media",I10)))</formula>
    </cfRule>
    <cfRule type="containsText" dxfId="3436" priority="404" operator="containsText" text="Baja">
      <formula>NOT(ISERROR(SEARCH("Baja",I10)))</formula>
    </cfRule>
    <cfRule type="containsText" dxfId="3435" priority="405" operator="containsText" text="Muy baja">
      <formula>NOT(ISERROR(SEARCH("Muy baja",I10)))</formula>
    </cfRule>
    <cfRule type="cellIs" dxfId="3434" priority="406" operator="between">
      <formula>1</formula>
      <formula>2</formula>
    </cfRule>
    <cfRule type="cellIs" dxfId="3433" priority="407" operator="between">
      <formula>0</formula>
      <formula>2</formula>
    </cfRule>
  </conditionalFormatting>
  <conditionalFormatting sqref="I10">
    <cfRule type="containsText" dxfId="3432" priority="389" operator="containsText" text="Muy Alta">
      <formula>NOT(ISERROR(SEARCH("Muy Alta",I10)))</formula>
    </cfRule>
  </conditionalFormatting>
  <conditionalFormatting sqref="Y10:Y14">
    <cfRule type="containsText" dxfId="3431" priority="381" operator="containsText" text="Muy Alta">
      <formula>NOT(ISERROR(SEARCH("Muy Alta",Y10)))</formula>
    </cfRule>
    <cfRule type="containsText" dxfId="3430" priority="382" operator="containsText" text="Alta">
      <formula>NOT(ISERROR(SEARCH("Alta",Y10)))</formula>
    </cfRule>
    <cfRule type="containsText" dxfId="3429" priority="383" operator="containsText" text="Media">
      <formula>NOT(ISERROR(SEARCH("Media",Y10)))</formula>
    </cfRule>
    <cfRule type="containsText" dxfId="3428" priority="384" operator="containsText" text="Muy Baja">
      <formula>NOT(ISERROR(SEARCH("Muy Baja",Y10)))</formula>
    </cfRule>
    <cfRule type="containsText" dxfId="3427" priority="385" operator="containsText" text="Baja">
      <formula>NOT(ISERROR(SEARCH("Baja",Y10)))</formula>
    </cfRule>
    <cfRule type="containsText" dxfId="3426" priority="386" operator="containsText" text="Muy Baja">
      <formula>NOT(ISERROR(SEARCH("Muy Baja",Y10)))</formula>
    </cfRule>
  </conditionalFormatting>
  <conditionalFormatting sqref="AC10:AC14">
    <cfRule type="containsText" dxfId="3425" priority="376" operator="containsText" text="Catastrófico">
      <formula>NOT(ISERROR(SEARCH("Catastrófico",AC10)))</formula>
    </cfRule>
    <cfRule type="containsText" dxfId="3424" priority="377" operator="containsText" text="Mayor">
      <formula>NOT(ISERROR(SEARCH("Mayor",AC10)))</formula>
    </cfRule>
    <cfRule type="containsText" dxfId="3423" priority="378" operator="containsText" text="Moderado">
      <formula>NOT(ISERROR(SEARCH("Moderado",AC10)))</formula>
    </cfRule>
    <cfRule type="containsText" dxfId="3422" priority="379" operator="containsText" text="Menor">
      <formula>NOT(ISERROR(SEARCH("Menor",AC10)))</formula>
    </cfRule>
    <cfRule type="containsText" dxfId="3421" priority="380" operator="containsText" text="Leve">
      <formula>NOT(ISERROR(SEARCH("Leve",AC10)))</formula>
    </cfRule>
  </conditionalFormatting>
  <conditionalFormatting sqref="AG10">
    <cfRule type="containsText" dxfId="3420" priority="367" operator="containsText" text="Extremo">
      <formula>NOT(ISERROR(SEARCH("Extremo",AG10)))</formula>
    </cfRule>
    <cfRule type="containsText" dxfId="3419" priority="368" operator="containsText" text="Alto">
      <formula>NOT(ISERROR(SEARCH("Alto",AG10)))</formula>
    </cfRule>
    <cfRule type="containsText" dxfId="3418" priority="369" operator="containsText" text="Moderado">
      <formula>NOT(ISERROR(SEARCH("Moderado",AG10)))</formula>
    </cfRule>
    <cfRule type="containsText" dxfId="3417" priority="370" operator="containsText" text="Menor">
      <formula>NOT(ISERROR(SEARCH("Menor",AG10)))</formula>
    </cfRule>
    <cfRule type="containsText" dxfId="3416" priority="371" operator="containsText" text="Bajo">
      <formula>NOT(ISERROR(SEARCH("Bajo",AG10)))</formula>
    </cfRule>
    <cfRule type="containsText" dxfId="3415" priority="372" operator="containsText" text="Moderado">
      <formula>NOT(ISERROR(SEARCH("Moderado",AG10)))</formula>
    </cfRule>
    <cfRule type="containsText" dxfId="3414" priority="373" operator="containsText" text="Extremo">
      <formula>NOT(ISERROR(SEARCH("Extremo",AG10)))</formula>
    </cfRule>
    <cfRule type="containsText" dxfId="3413" priority="374" operator="containsText" text="Baja">
      <formula>NOT(ISERROR(SEARCH("Baja",AG10)))</formula>
    </cfRule>
    <cfRule type="containsText" dxfId="3412" priority="375" operator="containsText" text="Alto">
      <formula>NOT(ISERROR(SEARCH("Alto",AG10)))</formula>
    </cfRule>
  </conditionalFormatting>
  <conditionalFormatting sqref="AA10:AA14">
    <cfRule type="containsText" dxfId="3411" priority="362" operator="containsText" text="Muy Alta">
      <formula>NOT(ISERROR(SEARCH("Muy Alta",AA10)))</formula>
    </cfRule>
    <cfRule type="containsText" dxfId="3410" priority="363" operator="containsText" text="Alta">
      <formula>NOT(ISERROR(SEARCH("Alta",AA10)))</formula>
    </cfRule>
    <cfRule type="containsText" dxfId="3409" priority="364" operator="containsText" text="Media">
      <formula>NOT(ISERROR(SEARCH("Media",AA10)))</formula>
    </cfRule>
    <cfRule type="containsText" dxfId="3408" priority="365" operator="containsText" text="Baja">
      <formula>NOT(ISERROR(SEARCH("Baja",AA10)))</formula>
    </cfRule>
    <cfRule type="containsText" dxfId="3407" priority="366" operator="containsText" text="Muy Baja">
      <formula>NOT(ISERROR(SEARCH("Muy Baja",AA10)))</formula>
    </cfRule>
  </conditionalFormatting>
  <conditionalFormatting sqref="AE10:AE14">
    <cfRule type="containsText" dxfId="3406" priority="357" operator="containsText" text="Catastrófico">
      <formula>NOT(ISERROR(SEARCH("Catastrófico",AE10)))</formula>
    </cfRule>
    <cfRule type="containsText" dxfId="3405" priority="358" operator="containsText" text="Moderado">
      <formula>NOT(ISERROR(SEARCH("Moderado",AE10)))</formula>
    </cfRule>
    <cfRule type="containsText" dxfId="3404" priority="359" operator="containsText" text="Menor">
      <formula>NOT(ISERROR(SEARCH("Menor",AE10)))</formula>
    </cfRule>
    <cfRule type="containsText" dxfId="3403" priority="360" operator="containsText" text="Leve">
      <formula>NOT(ISERROR(SEARCH("Leve",AE10)))</formula>
    </cfRule>
    <cfRule type="containsText" dxfId="3402" priority="361" operator="containsText" text="Mayor">
      <formula>NOT(ISERROR(SEARCH("Mayor",AE10)))</formula>
    </cfRule>
  </conditionalFormatting>
  <conditionalFormatting sqref="N15">
    <cfRule type="containsText" dxfId="3401" priority="352" operator="containsText" text="Extremo">
      <formula>NOT(ISERROR(SEARCH("Extremo",N15)))</formula>
    </cfRule>
    <cfRule type="containsText" dxfId="3400" priority="353" operator="containsText" text="Alto">
      <formula>NOT(ISERROR(SEARCH("Alto",N15)))</formula>
    </cfRule>
    <cfRule type="containsText" dxfId="3399" priority="354" operator="containsText" text="Bajo">
      <formula>NOT(ISERROR(SEARCH("Bajo",N15)))</formula>
    </cfRule>
    <cfRule type="containsText" dxfId="3398" priority="355" operator="containsText" text="Moderado">
      <formula>NOT(ISERROR(SEARCH("Moderado",N15)))</formula>
    </cfRule>
    <cfRule type="containsText" dxfId="3397" priority="356" operator="containsText" text="Extremo">
      <formula>NOT(ISERROR(SEARCH("Extremo",N15)))</formula>
    </cfRule>
  </conditionalFormatting>
  <conditionalFormatting sqref="I15">
    <cfRule type="containsText" dxfId="3396" priority="331" operator="containsText" text="Muy Baja">
      <formula>NOT(ISERROR(SEARCH("Muy Baja",I15)))</formula>
    </cfRule>
    <cfRule type="containsText" dxfId="3395" priority="332" operator="containsText" text="Baja">
      <formula>NOT(ISERROR(SEARCH("Baja",I15)))</formula>
    </cfRule>
    <cfRule type="containsText" dxfId="3394" priority="334" operator="containsText" text="Muy Alta">
      <formula>NOT(ISERROR(SEARCH("Muy Alta",I15)))</formula>
    </cfRule>
    <cfRule type="containsText" dxfId="3393" priority="335" operator="containsText" text="Alta">
      <formula>NOT(ISERROR(SEARCH("Alta",I15)))</formula>
    </cfRule>
    <cfRule type="containsText" dxfId="3392" priority="336" operator="containsText" text="Media">
      <formula>NOT(ISERROR(SEARCH("Media",I15)))</formula>
    </cfRule>
    <cfRule type="containsText" dxfId="3391" priority="337" operator="containsText" text="Media">
      <formula>NOT(ISERROR(SEARCH("Media",I15)))</formula>
    </cfRule>
    <cfRule type="containsText" dxfId="3390" priority="338" operator="containsText" text="Media">
      <formula>NOT(ISERROR(SEARCH("Media",I15)))</formula>
    </cfRule>
    <cfRule type="containsText" dxfId="3389" priority="339" operator="containsText" text="Muy Baja">
      <formula>NOT(ISERROR(SEARCH("Muy Baja",I15)))</formula>
    </cfRule>
    <cfRule type="containsText" dxfId="3388" priority="340" operator="containsText" text="Baja">
      <formula>NOT(ISERROR(SEARCH("Baja",I15)))</formula>
    </cfRule>
    <cfRule type="containsText" dxfId="3387" priority="341" operator="containsText" text="Muy Baja">
      <formula>NOT(ISERROR(SEARCH("Muy Baja",I15)))</formula>
    </cfRule>
    <cfRule type="containsText" dxfId="3386" priority="342" operator="containsText" text="Muy Baja">
      <formula>NOT(ISERROR(SEARCH("Muy Baja",I15)))</formula>
    </cfRule>
    <cfRule type="containsText" dxfId="3385" priority="343" operator="containsText" text="Muy Baja">
      <formula>NOT(ISERROR(SEARCH("Muy Baja",I15)))</formula>
    </cfRule>
    <cfRule type="containsText" dxfId="3384" priority="344" operator="containsText" text="Muy Baja'Tabla probabilidad'!">
      <formula>NOT(ISERROR(SEARCH("Muy Baja'Tabla probabilidad'!",I15)))</formula>
    </cfRule>
    <cfRule type="containsText" dxfId="3383" priority="345" operator="containsText" text="Muy bajo">
      <formula>NOT(ISERROR(SEARCH("Muy bajo",I15)))</formula>
    </cfRule>
    <cfRule type="containsText" dxfId="3382" priority="346" operator="containsText" text="Alta">
      <formula>NOT(ISERROR(SEARCH("Alta",I15)))</formula>
    </cfRule>
    <cfRule type="containsText" dxfId="3381" priority="347" operator="containsText" text="Media">
      <formula>NOT(ISERROR(SEARCH("Media",I15)))</formula>
    </cfRule>
    <cfRule type="containsText" dxfId="3380" priority="348" operator="containsText" text="Baja">
      <formula>NOT(ISERROR(SEARCH("Baja",I15)))</formula>
    </cfRule>
    <cfRule type="containsText" dxfId="3379" priority="349" operator="containsText" text="Muy baja">
      <formula>NOT(ISERROR(SEARCH("Muy baja",I15)))</formula>
    </cfRule>
    <cfRule type="cellIs" dxfId="3378" priority="350" operator="between">
      <formula>1</formula>
      <formula>2</formula>
    </cfRule>
    <cfRule type="cellIs" dxfId="3377" priority="351" operator="between">
      <formula>0</formula>
      <formula>2</formula>
    </cfRule>
  </conditionalFormatting>
  <conditionalFormatting sqref="I15">
    <cfRule type="containsText" dxfId="3376" priority="333" operator="containsText" text="Muy Alta">
      <formula>NOT(ISERROR(SEARCH("Muy Alta",I15)))</formula>
    </cfRule>
  </conditionalFormatting>
  <conditionalFormatting sqref="Y15:Y19">
    <cfRule type="containsText" dxfId="3375" priority="325" operator="containsText" text="Muy Alta">
      <formula>NOT(ISERROR(SEARCH("Muy Alta",Y15)))</formula>
    </cfRule>
    <cfRule type="containsText" dxfId="3374" priority="326" operator="containsText" text="Alta">
      <formula>NOT(ISERROR(SEARCH("Alta",Y15)))</formula>
    </cfRule>
    <cfRule type="containsText" dxfId="3373" priority="327" operator="containsText" text="Media">
      <formula>NOT(ISERROR(SEARCH("Media",Y15)))</formula>
    </cfRule>
    <cfRule type="containsText" dxfId="3372" priority="328" operator="containsText" text="Muy Baja">
      <formula>NOT(ISERROR(SEARCH("Muy Baja",Y15)))</formula>
    </cfRule>
    <cfRule type="containsText" dxfId="3371" priority="329" operator="containsText" text="Baja">
      <formula>NOT(ISERROR(SEARCH("Baja",Y15)))</formula>
    </cfRule>
    <cfRule type="containsText" dxfId="3370" priority="330" operator="containsText" text="Muy Baja">
      <formula>NOT(ISERROR(SEARCH("Muy Baja",Y15)))</formula>
    </cfRule>
  </conditionalFormatting>
  <conditionalFormatting sqref="AC15:AC19">
    <cfRule type="containsText" dxfId="3369" priority="320" operator="containsText" text="Catastrófico">
      <formula>NOT(ISERROR(SEARCH("Catastrófico",AC15)))</formula>
    </cfRule>
    <cfRule type="containsText" dxfId="3368" priority="321" operator="containsText" text="Mayor">
      <formula>NOT(ISERROR(SEARCH("Mayor",AC15)))</formula>
    </cfRule>
    <cfRule type="containsText" dxfId="3367" priority="322" operator="containsText" text="Moderado">
      <formula>NOT(ISERROR(SEARCH("Moderado",AC15)))</formula>
    </cfRule>
    <cfRule type="containsText" dxfId="3366" priority="323" operator="containsText" text="Menor">
      <formula>NOT(ISERROR(SEARCH("Menor",AC15)))</formula>
    </cfRule>
    <cfRule type="containsText" dxfId="3365" priority="324" operator="containsText" text="Leve">
      <formula>NOT(ISERROR(SEARCH("Leve",AC15)))</formula>
    </cfRule>
  </conditionalFormatting>
  <conditionalFormatting sqref="AG15">
    <cfRule type="containsText" dxfId="3364" priority="311" operator="containsText" text="Extremo">
      <formula>NOT(ISERROR(SEARCH("Extremo",AG15)))</formula>
    </cfRule>
    <cfRule type="containsText" dxfId="3363" priority="312" operator="containsText" text="Alto">
      <formula>NOT(ISERROR(SEARCH("Alto",AG15)))</formula>
    </cfRule>
    <cfRule type="containsText" dxfId="3362" priority="313" operator="containsText" text="Moderado">
      <formula>NOT(ISERROR(SEARCH("Moderado",AG15)))</formula>
    </cfRule>
    <cfRule type="containsText" dxfId="3361" priority="314" operator="containsText" text="Menor">
      <formula>NOT(ISERROR(SEARCH("Menor",AG15)))</formula>
    </cfRule>
    <cfRule type="containsText" dxfId="3360" priority="315" operator="containsText" text="Bajo">
      <formula>NOT(ISERROR(SEARCH("Bajo",AG15)))</formula>
    </cfRule>
    <cfRule type="containsText" dxfId="3359" priority="316" operator="containsText" text="Moderado">
      <formula>NOT(ISERROR(SEARCH("Moderado",AG15)))</formula>
    </cfRule>
    <cfRule type="containsText" dxfId="3358" priority="317" operator="containsText" text="Extremo">
      <formula>NOT(ISERROR(SEARCH("Extremo",AG15)))</formula>
    </cfRule>
    <cfRule type="containsText" dxfId="3357" priority="318" operator="containsText" text="Baja">
      <formula>NOT(ISERROR(SEARCH("Baja",AG15)))</formula>
    </cfRule>
    <cfRule type="containsText" dxfId="3356" priority="319" operator="containsText" text="Alto">
      <formula>NOT(ISERROR(SEARCH("Alto",AG15)))</formula>
    </cfRule>
  </conditionalFormatting>
  <conditionalFormatting sqref="AA15:AA19">
    <cfRule type="containsText" dxfId="3355" priority="306" operator="containsText" text="Muy Alta">
      <formula>NOT(ISERROR(SEARCH("Muy Alta",AA15)))</formula>
    </cfRule>
    <cfRule type="containsText" dxfId="3354" priority="307" operator="containsText" text="Alta">
      <formula>NOT(ISERROR(SEARCH("Alta",AA15)))</formula>
    </cfRule>
    <cfRule type="containsText" dxfId="3353" priority="308" operator="containsText" text="Media">
      <formula>NOT(ISERROR(SEARCH("Media",AA15)))</formula>
    </cfRule>
    <cfRule type="containsText" dxfId="3352" priority="309" operator="containsText" text="Baja">
      <formula>NOT(ISERROR(SEARCH("Baja",AA15)))</formula>
    </cfRule>
    <cfRule type="containsText" dxfId="3351" priority="310" operator="containsText" text="Muy Baja">
      <formula>NOT(ISERROR(SEARCH("Muy Baja",AA15)))</formula>
    </cfRule>
  </conditionalFormatting>
  <conditionalFormatting sqref="AE15:AE19">
    <cfRule type="containsText" dxfId="3350" priority="301" operator="containsText" text="Catastrófico">
      <formula>NOT(ISERROR(SEARCH("Catastrófico",AE15)))</formula>
    </cfRule>
    <cfRule type="containsText" dxfId="3349" priority="302" operator="containsText" text="Moderado">
      <formula>NOT(ISERROR(SEARCH("Moderado",AE15)))</formula>
    </cfRule>
    <cfRule type="containsText" dxfId="3348" priority="303" operator="containsText" text="Menor">
      <formula>NOT(ISERROR(SEARCH("Menor",AE15)))</formula>
    </cfRule>
    <cfRule type="containsText" dxfId="3347" priority="304" operator="containsText" text="Leve">
      <formula>NOT(ISERROR(SEARCH("Leve",AE15)))</formula>
    </cfRule>
    <cfRule type="containsText" dxfId="3346" priority="305" operator="containsText" text="Mayor">
      <formula>NOT(ISERROR(SEARCH("Mayor",AE15)))</formula>
    </cfRule>
  </conditionalFormatting>
  <conditionalFormatting sqref="L20">
    <cfRule type="containsText" dxfId="3345" priority="295" operator="containsText" text="Catastrófico">
      <formula>NOT(ISERROR(SEARCH("Catastrófico",L20)))</formula>
    </cfRule>
    <cfRule type="containsText" dxfId="3344" priority="296" operator="containsText" text="Mayor">
      <formula>NOT(ISERROR(SEARCH("Mayor",L20)))</formula>
    </cfRule>
    <cfRule type="containsText" dxfId="3343" priority="297" operator="containsText" text="Alta">
      <formula>NOT(ISERROR(SEARCH("Alta",L20)))</formula>
    </cfRule>
    <cfRule type="containsText" dxfId="3342" priority="298" operator="containsText" text="Moderado">
      <formula>NOT(ISERROR(SEARCH("Moderado",L20)))</formula>
    </cfRule>
    <cfRule type="containsText" dxfId="3341" priority="299" operator="containsText" text="Menor">
      <formula>NOT(ISERROR(SEARCH("Menor",L20)))</formula>
    </cfRule>
    <cfRule type="containsText" dxfId="3340" priority="300" operator="containsText" text="Leve">
      <formula>NOT(ISERROR(SEARCH("Leve",L20)))</formula>
    </cfRule>
  </conditionalFormatting>
  <conditionalFormatting sqref="M20">
    <cfRule type="containsText" dxfId="3339" priority="289" operator="containsText" text="Catastrófico">
      <formula>NOT(ISERROR(SEARCH("Catastrófico",M20)))</formula>
    </cfRule>
    <cfRule type="containsText" dxfId="3338" priority="290" operator="containsText" text="Mayor">
      <formula>NOT(ISERROR(SEARCH("Mayor",M20)))</formula>
    </cfRule>
    <cfRule type="containsText" dxfId="3337" priority="291" operator="containsText" text="Alta">
      <formula>NOT(ISERROR(SEARCH("Alta",M20)))</formula>
    </cfRule>
    <cfRule type="containsText" dxfId="3336" priority="292" operator="containsText" text="Moderado">
      <formula>NOT(ISERROR(SEARCH("Moderado",M20)))</formula>
    </cfRule>
    <cfRule type="containsText" dxfId="3335" priority="293" operator="containsText" text="Menor">
      <formula>NOT(ISERROR(SEARCH("Menor",M20)))</formula>
    </cfRule>
    <cfRule type="containsText" dxfId="3334" priority="294" operator="containsText" text="Leve">
      <formula>NOT(ISERROR(SEARCH("Leve",M20)))</formula>
    </cfRule>
  </conditionalFormatting>
  <conditionalFormatting sqref="L30">
    <cfRule type="containsText" dxfId="3333" priority="283" operator="containsText" text="Catastrófico">
      <formula>NOT(ISERROR(SEARCH("Catastrófico",L30)))</formula>
    </cfRule>
    <cfRule type="containsText" dxfId="3332" priority="284" operator="containsText" text="Mayor">
      <formula>NOT(ISERROR(SEARCH("Mayor",L30)))</formula>
    </cfRule>
    <cfRule type="containsText" dxfId="3331" priority="285" operator="containsText" text="Alta">
      <formula>NOT(ISERROR(SEARCH("Alta",L30)))</formula>
    </cfRule>
    <cfRule type="containsText" dxfId="3330" priority="286" operator="containsText" text="Moderado">
      <formula>NOT(ISERROR(SEARCH("Moderado",L30)))</formula>
    </cfRule>
    <cfRule type="containsText" dxfId="3329" priority="287" operator="containsText" text="Menor">
      <formula>NOT(ISERROR(SEARCH("Menor",L30)))</formula>
    </cfRule>
    <cfRule type="containsText" dxfId="3328" priority="288" operator="containsText" text="Leve">
      <formula>NOT(ISERROR(SEARCH("Leve",L30)))</formula>
    </cfRule>
  </conditionalFormatting>
  <conditionalFormatting sqref="M30">
    <cfRule type="containsText" dxfId="3327" priority="277" operator="containsText" text="Catastrófico">
      <formula>NOT(ISERROR(SEARCH("Catastrófico",M30)))</formula>
    </cfRule>
    <cfRule type="containsText" dxfId="3326" priority="278" operator="containsText" text="Mayor">
      <formula>NOT(ISERROR(SEARCH("Mayor",M30)))</formula>
    </cfRule>
    <cfRule type="containsText" dxfId="3325" priority="279" operator="containsText" text="Alta">
      <formula>NOT(ISERROR(SEARCH("Alta",M30)))</formula>
    </cfRule>
    <cfRule type="containsText" dxfId="3324" priority="280" operator="containsText" text="Moderado">
      <formula>NOT(ISERROR(SEARCH("Moderado",M30)))</formula>
    </cfRule>
    <cfRule type="containsText" dxfId="3323" priority="281" operator="containsText" text="Menor">
      <formula>NOT(ISERROR(SEARCH("Menor",M30)))</formula>
    </cfRule>
    <cfRule type="containsText" dxfId="3322" priority="282" operator="containsText" text="Leve">
      <formula>NOT(ISERROR(SEARCH("Leve",M30)))</formula>
    </cfRule>
  </conditionalFormatting>
  <conditionalFormatting sqref="L10">
    <cfRule type="containsText" dxfId="3321" priority="271" operator="containsText" text="Catastrófico">
      <formula>NOT(ISERROR(SEARCH("Catastrófico",L10)))</formula>
    </cfRule>
    <cfRule type="containsText" dxfId="3320" priority="272" operator="containsText" text="Mayor">
      <formula>NOT(ISERROR(SEARCH("Mayor",L10)))</formula>
    </cfRule>
    <cfRule type="containsText" dxfId="3319" priority="273" operator="containsText" text="Alta">
      <formula>NOT(ISERROR(SEARCH("Alta",L10)))</formula>
    </cfRule>
    <cfRule type="containsText" dxfId="3318" priority="274" operator="containsText" text="Moderado">
      <formula>NOT(ISERROR(SEARCH("Moderado",L10)))</formula>
    </cfRule>
    <cfRule type="containsText" dxfId="3317" priority="275" operator="containsText" text="Menor">
      <formula>NOT(ISERROR(SEARCH("Menor",L10)))</formula>
    </cfRule>
    <cfRule type="containsText" dxfId="3316" priority="276" operator="containsText" text="Leve">
      <formula>NOT(ISERROR(SEARCH("Leve",L10)))</formula>
    </cfRule>
  </conditionalFormatting>
  <conditionalFormatting sqref="M10">
    <cfRule type="containsText" dxfId="3315" priority="265" operator="containsText" text="Catastrófico">
      <formula>NOT(ISERROR(SEARCH("Catastrófico",M10)))</formula>
    </cfRule>
    <cfRule type="containsText" dxfId="3314" priority="266" operator="containsText" text="Mayor">
      <formula>NOT(ISERROR(SEARCH("Mayor",M10)))</formula>
    </cfRule>
    <cfRule type="containsText" dxfId="3313" priority="267" operator="containsText" text="Alta">
      <formula>NOT(ISERROR(SEARCH("Alta",M10)))</formula>
    </cfRule>
    <cfRule type="containsText" dxfId="3312" priority="268" operator="containsText" text="Moderado">
      <formula>NOT(ISERROR(SEARCH("Moderado",M10)))</formula>
    </cfRule>
    <cfRule type="containsText" dxfId="3311" priority="269" operator="containsText" text="Menor">
      <formula>NOT(ISERROR(SEARCH("Menor",M10)))</formula>
    </cfRule>
    <cfRule type="containsText" dxfId="3310" priority="270" operator="containsText" text="Leve">
      <formula>NOT(ISERROR(SEARCH("Leve",M10)))</formula>
    </cfRule>
  </conditionalFormatting>
  <conditionalFormatting sqref="L15">
    <cfRule type="containsText" dxfId="3309" priority="259" operator="containsText" text="Catastrófico">
      <formula>NOT(ISERROR(SEARCH("Catastrófico",L15)))</formula>
    </cfRule>
    <cfRule type="containsText" dxfId="3308" priority="260" operator="containsText" text="Mayor">
      <formula>NOT(ISERROR(SEARCH("Mayor",L15)))</formula>
    </cfRule>
    <cfRule type="containsText" dxfId="3307" priority="261" operator="containsText" text="Alta">
      <formula>NOT(ISERROR(SEARCH("Alta",L15)))</formula>
    </cfRule>
    <cfRule type="containsText" dxfId="3306" priority="262" operator="containsText" text="Moderado">
      <formula>NOT(ISERROR(SEARCH("Moderado",L15)))</formula>
    </cfRule>
    <cfRule type="containsText" dxfId="3305" priority="263" operator="containsText" text="Menor">
      <formula>NOT(ISERROR(SEARCH("Menor",L15)))</formula>
    </cfRule>
    <cfRule type="containsText" dxfId="3304" priority="264" operator="containsText" text="Leve">
      <formula>NOT(ISERROR(SEARCH("Leve",L15)))</formula>
    </cfRule>
  </conditionalFormatting>
  <conditionalFormatting sqref="M15">
    <cfRule type="containsText" dxfId="3303" priority="253" operator="containsText" text="Catastrófico">
      <formula>NOT(ISERROR(SEARCH("Catastrófico",M15)))</formula>
    </cfRule>
    <cfRule type="containsText" dxfId="3302" priority="254" operator="containsText" text="Mayor">
      <formula>NOT(ISERROR(SEARCH("Mayor",M15)))</formula>
    </cfRule>
    <cfRule type="containsText" dxfId="3301" priority="255" operator="containsText" text="Alta">
      <formula>NOT(ISERROR(SEARCH("Alta",M15)))</formula>
    </cfRule>
    <cfRule type="containsText" dxfId="3300" priority="256" operator="containsText" text="Moderado">
      <formula>NOT(ISERROR(SEARCH("Moderado",M15)))</formula>
    </cfRule>
    <cfRule type="containsText" dxfId="3299" priority="257" operator="containsText" text="Menor">
      <formula>NOT(ISERROR(SEARCH("Menor",M15)))</formula>
    </cfRule>
    <cfRule type="containsText" dxfId="3298" priority="258" operator="containsText" text="Leve">
      <formula>NOT(ISERROR(SEARCH("Leve",M15)))</formula>
    </cfRule>
  </conditionalFormatting>
  <conditionalFormatting sqref="L40">
    <cfRule type="containsText" dxfId="3297" priority="247" operator="containsText" text="Catastrófico">
      <formula>NOT(ISERROR(SEARCH("Catastrófico",L40)))</formula>
    </cfRule>
    <cfRule type="containsText" dxfId="3296" priority="248" operator="containsText" text="Mayor">
      <formula>NOT(ISERROR(SEARCH("Mayor",L40)))</formula>
    </cfRule>
    <cfRule type="containsText" dxfId="3295" priority="249" operator="containsText" text="Alta">
      <formula>NOT(ISERROR(SEARCH("Alta",L40)))</formula>
    </cfRule>
    <cfRule type="containsText" dxfId="3294" priority="250" operator="containsText" text="Moderado">
      <formula>NOT(ISERROR(SEARCH("Moderado",L40)))</formula>
    </cfRule>
    <cfRule type="containsText" dxfId="3293" priority="251" operator="containsText" text="Menor">
      <formula>NOT(ISERROR(SEARCH("Menor",L40)))</formula>
    </cfRule>
    <cfRule type="containsText" dxfId="3292" priority="252" operator="containsText" text="Leve">
      <formula>NOT(ISERROR(SEARCH("Leve",L40)))</formula>
    </cfRule>
  </conditionalFormatting>
  <conditionalFormatting sqref="M40">
    <cfRule type="containsText" dxfId="3291" priority="241" operator="containsText" text="Catastrófico">
      <formula>NOT(ISERROR(SEARCH("Catastrófico",M40)))</formula>
    </cfRule>
    <cfRule type="containsText" dxfId="3290" priority="242" operator="containsText" text="Mayor">
      <formula>NOT(ISERROR(SEARCH("Mayor",M40)))</formula>
    </cfRule>
    <cfRule type="containsText" dxfId="3289" priority="243" operator="containsText" text="Alta">
      <formula>NOT(ISERROR(SEARCH("Alta",M40)))</formula>
    </cfRule>
    <cfRule type="containsText" dxfId="3288" priority="244" operator="containsText" text="Moderado">
      <formula>NOT(ISERROR(SEARCH("Moderado",M40)))</formula>
    </cfRule>
    <cfRule type="containsText" dxfId="3287" priority="245" operator="containsText" text="Menor">
      <formula>NOT(ISERROR(SEARCH("Menor",M40)))</formula>
    </cfRule>
    <cfRule type="containsText" dxfId="3286" priority="246" operator="containsText" text="Leve">
      <formula>NOT(ISERROR(SEARCH("Leve",M40)))</formula>
    </cfRule>
  </conditionalFormatting>
  <conditionalFormatting sqref="L45">
    <cfRule type="containsText" dxfId="3285" priority="235" operator="containsText" text="Catastrófico">
      <formula>NOT(ISERROR(SEARCH("Catastrófico",L45)))</formula>
    </cfRule>
    <cfRule type="containsText" dxfId="3284" priority="236" operator="containsText" text="Mayor">
      <formula>NOT(ISERROR(SEARCH("Mayor",L45)))</formula>
    </cfRule>
    <cfRule type="containsText" dxfId="3283" priority="237" operator="containsText" text="Alta">
      <formula>NOT(ISERROR(SEARCH("Alta",L45)))</formula>
    </cfRule>
    <cfRule type="containsText" dxfId="3282" priority="238" operator="containsText" text="Moderado">
      <formula>NOT(ISERROR(SEARCH("Moderado",L45)))</formula>
    </cfRule>
    <cfRule type="containsText" dxfId="3281" priority="239" operator="containsText" text="Menor">
      <formula>NOT(ISERROR(SEARCH("Menor",L45)))</formula>
    </cfRule>
    <cfRule type="containsText" dxfId="3280" priority="240" operator="containsText" text="Leve">
      <formula>NOT(ISERROR(SEARCH("Leve",L45)))</formula>
    </cfRule>
  </conditionalFormatting>
  <conditionalFormatting sqref="M45">
    <cfRule type="containsText" dxfId="3279" priority="229" operator="containsText" text="Catastrófico">
      <formula>NOT(ISERROR(SEARCH("Catastrófico",M45)))</formula>
    </cfRule>
    <cfRule type="containsText" dxfId="3278" priority="230" operator="containsText" text="Mayor">
      <formula>NOT(ISERROR(SEARCH("Mayor",M45)))</formula>
    </cfRule>
    <cfRule type="containsText" dxfId="3277" priority="231" operator="containsText" text="Alta">
      <formula>NOT(ISERROR(SEARCH("Alta",M45)))</formula>
    </cfRule>
    <cfRule type="containsText" dxfId="3276" priority="232" operator="containsText" text="Moderado">
      <formula>NOT(ISERROR(SEARCH("Moderado",M45)))</formula>
    </cfRule>
    <cfRule type="containsText" dxfId="3275" priority="233" operator="containsText" text="Menor">
      <formula>NOT(ISERROR(SEARCH("Menor",M45)))</formula>
    </cfRule>
    <cfRule type="containsText" dxfId="3274" priority="234" operator="containsText" text="Leve">
      <formula>NOT(ISERROR(SEARCH("Leve",M45)))</formula>
    </cfRule>
  </conditionalFormatting>
  <conditionalFormatting sqref="L50">
    <cfRule type="containsText" dxfId="3273" priority="223" operator="containsText" text="Catastrófico">
      <formula>NOT(ISERROR(SEARCH("Catastrófico",L50)))</formula>
    </cfRule>
    <cfRule type="containsText" dxfId="3272" priority="224" operator="containsText" text="Mayor">
      <formula>NOT(ISERROR(SEARCH("Mayor",L50)))</formula>
    </cfRule>
    <cfRule type="containsText" dxfId="3271" priority="225" operator="containsText" text="Alta">
      <formula>NOT(ISERROR(SEARCH("Alta",L50)))</formula>
    </cfRule>
    <cfRule type="containsText" dxfId="3270" priority="226" operator="containsText" text="Moderado">
      <formula>NOT(ISERROR(SEARCH("Moderado",L50)))</formula>
    </cfRule>
    <cfRule type="containsText" dxfId="3269" priority="227" operator="containsText" text="Menor">
      <formula>NOT(ISERROR(SEARCH("Menor",L50)))</formula>
    </cfRule>
    <cfRule type="containsText" dxfId="3268" priority="228" operator="containsText" text="Leve">
      <formula>NOT(ISERROR(SEARCH("Leve",L50)))</formula>
    </cfRule>
  </conditionalFormatting>
  <conditionalFormatting sqref="M50">
    <cfRule type="containsText" dxfId="3267" priority="217" operator="containsText" text="Catastrófico">
      <formula>NOT(ISERROR(SEARCH("Catastrófico",M50)))</formula>
    </cfRule>
    <cfRule type="containsText" dxfId="3266" priority="218" operator="containsText" text="Mayor">
      <formula>NOT(ISERROR(SEARCH("Mayor",M50)))</formula>
    </cfRule>
    <cfRule type="containsText" dxfId="3265" priority="219" operator="containsText" text="Alta">
      <formula>NOT(ISERROR(SEARCH("Alta",M50)))</formula>
    </cfRule>
    <cfRule type="containsText" dxfId="3264" priority="220" operator="containsText" text="Moderado">
      <formula>NOT(ISERROR(SEARCH("Moderado",M50)))</formula>
    </cfRule>
    <cfRule type="containsText" dxfId="3263" priority="221" operator="containsText" text="Menor">
      <formula>NOT(ISERROR(SEARCH("Menor",M50)))</formula>
    </cfRule>
    <cfRule type="containsText" dxfId="3262" priority="222" operator="containsText" text="Leve">
      <formula>NOT(ISERROR(SEARCH("Leve",M50)))</formula>
    </cfRule>
  </conditionalFormatting>
  <conditionalFormatting sqref="L55">
    <cfRule type="containsText" dxfId="3261" priority="211" operator="containsText" text="Catastrófico">
      <formula>NOT(ISERROR(SEARCH("Catastrófico",L55)))</formula>
    </cfRule>
    <cfRule type="containsText" dxfId="3260" priority="212" operator="containsText" text="Mayor">
      <formula>NOT(ISERROR(SEARCH("Mayor",L55)))</formula>
    </cfRule>
    <cfRule type="containsText" dxfId="3259" priority="213" operator="containsText" text="Alta">
      <formula>NOT(ISERROR(SEARCH("Alta",L55)))</formula>
    </cfRule>
    <cfRule type="containsText" dxfId="3258" priority="214" operator="containsText" text="Moderado">
      <formula>NOT(ISERROR(SEARCH("Moderado",L55)))</formula>
    </cfRule>
    <cfRule type="containsText" dxfId="3257" priority="215" operator="containsText" text="Menor">
      <formula>NOT(ISERROR(SEARCH("Menor",L55)))</formula>
    </cfRule>
    <cfRule type="containsText" dxfId="3256" priority="216" operator="containsText" text="Leve">
      <formula>NOT(ISERROR(SEARCH("Leve",L55)))</formula>
    </cfRule>
  </conditionalFormatting>
  <conditionalFormatting sqref="M55">
    <cfRule type="containsText" dxfId="3255" priority="205" operator="containsText" text="Catastrófico">
      <formula>NOT(ISERROR(SEARCH("Catastrófico",M55)))</formula>
    </cfRule>
    <cfRule type="containsText" dxfId="3254" priority="206" operator="containsText" text="Mayor">
      <formula>NOT(ISERROR(SEARCH("Mayor",M55)))</formula>
    </cfRule>
    <cfRule type="containsText" dxfId="3253" priority="207" operator="containsText" text="Alta">
      <formula>NOT(ISERROR(SEARCH("Alta",M55)))</formula>
    </cfRule>
    <cfRule type="containsText" dxfId="3252" priority="208" operator="containsText" text="Moderado">
      <formula>NOT(ISERROR(SEARCH("Moderado",M55)))</formula>
    </cfRule>
    <cfRule type="containsText" dxfId="3251" priority="209" operator="containsText" text="Menor">
      <formula>NOT(ISERROR(SEARCH("Menor",M55)))</formula>
    </cfRule>
    <cfRule type="containsText" dxfId="3250" priority="210" operator="containsText" text="Leve">
      <formula>NOT(ISERROR(SEARCH("Leve",M55)))</formula>
    </cfRule>
  </conditionalFormatting>
  <conditionalFormatting sqref="N25">
    <cfRule type="containsText" dxfId="3249" priority="200" operator="containsText" text="Extremo">
      <formula>NOT(ISERROR(SEARCH("Extremo",N25)))</formula>
    </cfRule>
    <cfRule type="containsText" dxfId="3248" priority="201" operator="containsText" text="Alto">
      <formula>NOT(ISERROR(SEARCH("Alto",N25)))</formula>
    </cfRule>
    <cfRule type="containsText" dxfId="3247" priority="202" operator="containsText" text="Bajo">
      <formula>NOT(ISERROR(SEARCH("Bajo",N25)))</formula>
    </cfRule>
    <cfRule type="containsText" dxfId="3246" priority="203" operator="containsText" text="Moderado">
      <formula>NOT(ISERROR(SEARCH("Moderado",N25)))</formula>
    </cfRule>
    <cfRule type="containsText" dxfId="3245" priority="204" operator="containsText" text="Extremo">
      <formula>NOT(ISERROR(SEARCH("Extremo",N25)))</formula>
    </cfRule>
  </conditionalFormatting>
  <conditionalFormatting sqref="I25">
    <cfRule type="containsText" dxfId="3244" priority="179" operator="containsText" text="Muy Baja">
      <formula>NOT(ISERROR(SEARCH("Muy Baja",I25)))</formula>
    </cfRule>
    <cfRule type="containsText" dxfId="3243" priority="180" operator="containsText" text="Baja">
      <formula>NOT(ISERROR(SEARCH("Baja",I25)))</formula>
    </cfRule>
    <cfRule type="containsText" dxfId="3242" priority="182" operator="containsText" text="Muy Alta">
      <formula>NOT(ISERROR(SEARCH("Muy Alta",I25)))</formula>
    </cfRule>
    <cfRule type="containsText" dxfId="3241" priority="183" operator="containsText" text="Alta">
      <formula>NOT(ISERROR(SEARCH("Alta",I25)))</formula>
    </cfRule>
    <cfRule type="containsText" dxfId="3240" priority="184" operator="containsText" text="Media">
      <formula>NOT(ISERROR(SEARCH("Media",I25)))</formula>
    </cfRule>
    <cfRule type="containsText" dxfId="3239" priority="185" operator="containsText" text="Media">
      <formula>NOT(ISERROR(SEARCH("Media",I25)))</formula>
    </cfRule>
    <cfRule type="containsText" dxfId="3238" priority="186" operator="containsText" text="Media">
      <formula>NOT(ISERROR(SEARCH("Media",I25)))</formula>
    </cfRule>
    <cfRule type="containsText" dxfId="3237" priority="187" operator="containsText" text="Muy Baja">
      <formula>NOT(ISERROR(SEARCH("Muy Baja",I25)))</formula>
    </cfRule>
    <cfRule type="containsText" dxfId="3236" priority="188" operator="containsText" text="Baja">
      <formula>NOT(ISERROR(SEARCH("Baja",I25)))</formula>
    </cfRule>
    <cfRule type="containsText" dxfId="3235" priority="189" operator="containsText" text="Muy Baja">
      <formula>NOT(ISERROR(SEARCH("Muy Baja",I25)))</formula>
    </cfRule>
    <cfRule type="containsText" dxfId="3234" priority="190" operator="containsText" text="Muy Baja">
      <formula>NOT(ISERROR(SEARCH("Muy Baja",I25)))</formula>
    </cfRule>
    <cfRule type="containsText" dxfId="3233" priority="191" operator="containsText" text="Muy Baja">
      <formula>NOT(ISERROR(SEARCH("Muy Baja",I25)))</formula>
    </cfRule>
    <cfRule type="containsText" dxfId="3232" priority="192" operator="containsText" text="Muy Baja'Tabla probabilidad'!">
      <formula>NOT(ISERROR(SEARCH("Muy Baja'Tabla probabilidad'!",I25)))</formula>
    </cfRule>
    <cfRule type="containsText" dxfId="3231" priority="193" operator="containsText" text="Muy bajo">
      <formula>NOT(ISERROR(SEARCH("Muy bajo",I25)))</formula>
    </cfRule>
    <cfRule type="containsText" dxfId="3230" priority="194" operator="containsText" text="Alta">
      <formula>NOT(ISERROR(SEARCH("Alta",I25)))</formula>
    </cfRule>
    <cfRule type="containsText" dxfId="3229" priority="195" operator="containsText" text="Media">
      <formula>NOT(ISERROR(SEARCH("Media",I25)))</formula>
    </cfRule>
    <cfRule type="containsText" dxfId="3228" priority="196" operator="containsText" text="Baja">
      <formula>NOT(ISERROR(SEARCH("Baja",I25)))</formula>
    </cfRule>
    <cfRule type="containsText" dxfId="3227" priority="197" operator="containsText" text="Muy baja">
      <formula>NOT(ISERROR(SEARCH("Muy baja",I25)))</formula>
    </cfRule>
    <cfRule type="cellIs" dxfId="3226" priority="198" operator="between">
      <formula>1</formula>
      <formula>2</formula>
    </cfRule>
    <cfRule type="cellIs" dxfId="3225" priority="199" operator="between">
      <formula>0</formula>
      <formula>2</formula>
    </cfRule>
  </conditionalFormatting>
  <conditionalFormatting sqref="I25">
    <cfRule type="containsText" dxfId="3224" priority="181" operator="containsText" text="Muy Alta">
      <formula>NOT(ISERROR(SEARCH("Muy Alta",I25)))</formula>
    </cfRule>
  </conditionalFormatting>
  <conditionalFormatting sqref="Y25:Y29">
    <cfRule type="containsText" dxfId="3223" priority="173" operator="containsText" text="Muy Alta">
      <formula>NOT(ISERROR(SEARCH("Muy Alta",Y25)))</formula>
    </cfRule>
    <cfRule type="containsText" dxfId="3222" priority="174" operator="containsText" text="Alta">
      <formula>NOT(ISERROR(SEARCH("Alta",Y25)))</formula>
    </cfRule>
    <cfRule type="containsText" dxfId="3221" priority="175" operator="containsText" text="Media">
      <formula>NOT(ISERROR(SEARCH("Media",Y25)))</formula>
    </cfRule>
    <cfRule type="containsText" dxfId="3220" priority="176" operator="containsText" text="Muy Baja">
      <formula>NOT(ISERROR(SEARCH("Muy Baja",Y25)))</formula>
    </cfRule>
    <cfRule type="containsText" dxfId="3219" priority="177" operator="containsText" text="Baja">
      <formula>NOT(ISERROR(SEARCH("Baja",Y25)))</formula>
    </cfRule>
    <cfRule type="containsText" dxfId="3218" priority="178" operator="containsText" text="Muy Baja">
      <formula>NOT(ISERROR(SEARCH("Muy Baja",Y25)))</formula>
    </cfRule>
  </conditionalFormatting>
  <conditionalFormatting sqref="AC25:AC29">
    <cfRule type="containsText" dxfId="3217" priority="168" operator="containsText" text="Catastrófico">
      <formula>NOT(ISERROR(SEARCH("Catastrófico",AC25)))</formula>
    </cfRule>
    <cfRule type="containsText" dxfId="3216" priority="169" operator="containsText" text="Mayor">
      <formula>NOT(ISERROR(SEARCH("Mayor",AC25)))</formula>
    </cfRule>
    <cfRule type="containsText" dxfId="3215" priority="170" operator="containsText" text="Moderado">
      <formula>NOT(ISERROR(SEARCH("Moderado",AC25)))</formula>
    </cfRule>
    <cfRule type="containsText" dxfId="3214" priority="171" operator="containsText" text="Menor">
      <formula>NOT(ISERROR(SEARCH("Menor",AC25)))</formula>
    </cfRule>
    <cfRule type="containsText" dxfId="3213" priority="172" operator="containsText" text="Leve">
      <formula>NOT(ISERROR(SEARCH("Leve",AC25)))</formula>
    </cfRule>
  </conditionalFormatting>
  <conditionalFormatting sqref="AG25">
    <cfRule type="containsText" dxfId="3212" priority="159" operator="containsText" text="Extremo">
      <formula>NOT(ISERROR(SEARCH("Extremo",AG25)))</formula>
    </cfRule>
    <cfRule type="containsText" dxfId="3211" priority="160" operator="containsText" text="Alto">
      <formula>NOT(ISERROR(SEARCH("Alto",AG25)))</formula>
    </cfRule>
    <cfRule type="containsText" dxfId="3210" priority="161" operator="containsText" text="Moderado">
      <formula>NOT(ISERROR(SEARCH("Moderado",AG25)))</formula>
    </cfRule>
    <cfRule type="containsText" dxfId="3209" priority="162" operator="containsText" text="Menor">
      <formula>NOT(ISERROR(SEARCH("Menor",AG25)))</formula>
    </cfRule>
    <cfRule type="containsText" dxfId="3208" priority="163" operator="containsText" text="Bajo">
      <formula>NOT(ISERROR(SEARCH("Bajo",AG25)))</formula>
    </cfRule>
    <cfRule type="containsText" dxfId="3207" priority="164" operator="containsText" text="Moderado">
      <formula>NOT(ISERROR(SEARCH("Moderado",AG25)))</formula>
    </cfRule>
    <cfRule type="containsText" dxfId="3206" priority="165" operator="containsText" text="Extremo">
      <formula>NOT(ISERROR(SEARCH("Extremo",AG25)))</formula>
    </cfRule>
    <cfRule type="containsText" dxfId="3205" priority="166" operator="containsText" text="Baja">
      <formula>NOT(ISERROR(SEARCH("Baja",AG25)))</formula>
    </cfRule>
    <cfRule type="containsText" dxfId="3204" priority="167" operator="containsText" text="Alto">
      <formula>NOT(ISERROR(SEARCH("Alto",AG25)))</formula>
    </cfRule>
  </conditionalFormatting>
  <conditionalFormatting sqref="AA25:AA29">
    <cfRule type="containsText" dxfId="3203" priority="154" operator="containsText" text="Muy Alta">
      <formula>NOT(ISERROR(SEARCH("Muy Alta",AA25)))</formula>
    </cfRule>
    <cfRule type="containsText" dxfId="3202" priority="155" operator="containsText" text="Alta">
      <formula>NOT(ISERROR(SEARCH("Alta",AA25)))</formula>
    </cfRule>
    <cfRule type="containsText" dxfId="3201" priority="156" operator="containsText" text="Media">
      <formula>NOT(ISERROR(SEARCH("Media",AA25)))</formula>
    </cfRule>
    <cfRule type="containsText" dxfId="3200" priority="157" operator="containsText" text="Baja">
      <formula>NOT(ISERROR(SEARCH("Baja",AA25)))</formula>
    </cfRule>
    <cfRule type="containsText" dxfId="3199" priority="158" operator="containsText" text="Muy Baja">
      <formula>NOT(ISERROR(SEARCH("Muy Baja",AA25)))</formula>
    </cfRule>
  </conditionalFormatting>
  <conditionalFormatting sqref="AE25:AE29">
    <cfRule type="containsText" dxfId="3198" priority="149" operator="containsText" text="Catastrófico">
      <formula>NOT(ISERROR(SEARCH("Catastrófico",AE25)))</formula>
    </cfRule>
    <cfRule type="containsText" dxfId="3197" priority="150" operator="containsText" text="Moderado">
      <formula>NOT(ISERROR(SEARCH("Moderado",AE25)))</formula>
    </cfRule>
    <cfRule type="containsText" dxfId="3196" priority="151" operator="containsText" text="Menor">
      <formula>NOT(ISERROR(SEARCH("Menor",AE25)))</formula>
    </cfRule>
    <cfRule type="containsText" dxfId="3195" priority="152" operator="containsText" text="Leve">
      <formula>NOT(ISERROR(SEARCH("Leve",AE25)))</formula>
    </cfRule>
    <cfRule type="containsText" dxfId="3194" priority="153" operator="containsText" text="Mayor">
      <formula>NOT(ISERROR(SEARCH("Mayor",AE25)))</formula>
    </cfRule>
  </conditionalFormatting>
  <conditionalFormatting sqref="L25">
    <cfRule type="containsText" dxfId="3193" priority="143" operator="containsText" text="Catastrófico">
      <formula>NOT(ISERROR(SEARCH("Catastrófico",L25)))</formula>
    </cfRule>
    <cfRule type="containsText" dxfId="3192" priority="144" operator="containsText" text="Mayor">
      <formula>NOT(ISERROR(SEARCH("Mayor",L25)))</formula>
    </cfRule>
    <cfRule type="containsText" dxfId="3191" priority="145" operator="containsText" text="Alta">
      <formula>NOT(ISERROR(SEARCH("Alta",L25)))</formula>
    </cfRule>
    <cfRule type="containsText" dxfId="3190" priority="146" operator="containsText" text="Moderado">
      <formula>NOT(ISERROR(SEARCH("Moderado",L25)))</formula>
    </cfRule>
    <cfRule type="containsText" dxfId="3189" priority="147" operator="containsText" text="Menor">
      <formula>NOT(ISERROR(SEARCH("Menor",L25)))</formula>
    </cfRule>
    <cfRule type="containsText" dxfId="3188" priority="148" operator="containsText" text="Leve">
      <formula>NOT(ISERROR(SEARCH("Leve",L25)))</formula>
    </cfRule>
  </conditionalFormatting>
  <conditionalFormatting sqref="M25">
    <cfRule type="containsText" dxfId="3187" priority="137" operator="containsText" text="Catastrófico">
      <formula>NOT(ISERROR(SEARCH("Catastrófico",M25)))</formula>
    </cfRule>
    <cfRule type="containsText" dxfId="3186" priority="138" operator="containsText" text="Mayor">
      <formula>NOT(ISERROR(SEARCH("Mayor",M25)))</formula>
    </cfRule>
    <cfRule type="containsText" dxfId="3185" priority="139" operator="containsText" text="Alta">
      <formula>NOT(ISERROR(SEARCH("Alta",M25)))</formula>
    </cfRule>
    <cfRule type="containsText" dxfId="3184" priority="140" operator="containsText" text="Moderado">
      <formula>NOT(ISERROR(SEARCH("Moderado",M25)))</formula>
    </cfRule>
    <cfRule type="containsText" dxfId="3183" priority="141" operator="containsText" text="Menor">
      <formula>NOT(ISERROR(SEARCH("Menor",M25)))</formula>
    </cfRule>
    <cfRule type="containsText" dxfId="3182" priority="142" operator="containsText" text="Leve">
      <formula>NOT(ISERROR(SEARCH("Leve",M25)))</formula>
    </cfRule>
  </conditionalFormatting>
  <conditionalFormatting sqref="N60">
    <cfRule type="containsText" dxfId="3181" priority="132" operator="containsText" text="Extremo">
      <formula>NOT(ISERROR(SEARCH("Extremo",N60)))</formula>
    </cfRule>
    <cfRule type="containsText" dxfId="3180" priority="133" operator="containsText" text="Alto">
      <formula>NOT(ISERROR(SEARCH("Alto",N60)))</formula>
    </cfRule>
    <cfRule type="containsText" dxfId="3179" priority="134" operator="containsText" text="Bajo">
      <formula>NOT(ISERROR(SEARCH("Bajo",N60)))</formula>
    </cfRule>
    <cfRule type="containsText" dxfId="3178" priority="135" operator="containsText" text="Moderado">
      <formula>NOT(ISERROR(SEARCH("Moderado",N60)))</formula>
    </cfRule>
    <cfRule type="containsText" dxfId="3177" priority="136" operator="containsText" text="Extremo">
      <formula>NOT(ISERROR(SEARCH("Extremo",N60)))</formula>
    </cfRule>
  </conditionalFormatting>
  <conditionalFormatting sqref="I60">
    <cfRule type="containsText" dxfId="3176" priority="111" operator="containsText" text="Muy Baja">
      <formula>NOT(ISERROR(SEARCH("Muy Baja",I60)))</formula>
    </cfRule>
    <cfRule type="containsText" dxfId="3175" priority="112" operator="containsText" text="Baja">
      <formula>NOT(ISERROR(SEARCH("Baja",I60)))</formula>
    </cfRule>
    <cfRule type="containsText" dxfId="3174" priority="114" operator="containsText" text="Muy Alta">
      <formula>NOT(ISERROR(SEARCH("Muy Alta",I60)))</formula>
    </cfRule>
    <cfRule type="containsText" dxfId="3173" priority="115" operator="containsText" text="Alta">
      <formula>NOT(ISERROR(SEARCH("Alta",I60)))</formula>
    </cfRule>
    <cfRule type="containsText" dxfId="3172" priority="116" operator="containsText" text="Media">
      <formula>NOT(ISERROR(SEARCH("Media",I60)))</formula>
    </cfRule>
    <cfRule type="containsText" dxfId="3171" priority="117" operator="containsText" text="Media">
      <formula>NOT(ISERROR(SEARCH("Media",I60)))</formula>
    </cfRule>
    <cfRule type="containsText" dxfId="3170" priority="118" operator="containsText" text="Media">
      <formula>NOT(ISERROR(SEARCH("Media",I60)))</formula>
    </cfRule>
    <cfRule type="containsText" dxfId="3169" priority="119" operator="containsText" text="Muy Baja">
      <formula>NOT(ISERROR(SEARCH("Muy Baja",I60)))</formula>
    </cfRule>
    <cfRule type="containsText" dxfId="3168" priority="120" operator="containsText" text="Baja">
      <formula>NOT(ISERROR(SEARCH("Baja",I60)))</formula>
    </cfRule>
    <cfRule type="containsText" dxfId="3167" priority="121" operator="containsText" text="Muy Baja">
      <formula>NOT(ISERROR(SEARCH("Muy Baja",I60)))</formula>
    </cfRule>
    <cfRule type="containsText" dxfId="3166" priority="122" operator="containsText" text="Muy Baja">
      <formula>NOT(ISERROR(SEARCH("Muy Baja",I60)))</formula>
    </cfRule>
    <cfRule type="containsText" dxfId="3165" priority="123" operator="containsText" text="Muy Baja">
      <formula>NOT(ISERROR(SEARCH("Muy Baja",I60)))</formula>
    </cfRule>
    <cfRule type="containsText" dxfId="3164" priority="124" operator="containsText" text="Muy Baja'Tabla probabilidad'!">
      <formula>NOT(ISERROR(SEARCH("Muy Baja'Tabla probabilidad'!",I60)))</formula>
    </cfRule>
    <cfRule type="containsText" dxfId="3163" priority="125" operator="containsText" text="Muy bajo">
      <formula>NOT(ISERROR(SEARCH("Muy bajo",I60)))</formula>
    </cfRule>
    <cfRule type="containsText" dxfId="3162" priority="126" operator="containsText" text="Alta">
      <formula>NOT(ISERROR(SEARCH("Alta",I60)))</formula>
    </cfRule>
    <cfRule type="containsText" dxfId="3161" priority="127" operator="containsText" text="Media">
      <formula>NOT(ISERROR(SEARCH("Media",I60)))</formula>
    </cfRule>
    <cfRule type="containsText" dxfId="3160" priority="128" operator="containsText" text="Baja">
      <formula>NOT(ISERROR(SEARCH("Baja",I60)))</formula>
    </cfRule>
    <cfRule type="containsText" dxfId="3159" priority="129" operator="containsText" text="Muy baja">
      <formula>NOT(ISERROR(SEARCH("Muy baja",I60)))</formula>
    </cfRule>
    <cfRule type="cellIs" dxfId="3158" priority="130" operator="between">
      <formula>1</formula>
      <formula>2</formula>
    </cfRule>
    <cfRule type="cellIs" dxfId="3157" priority="131" operator="between">
      <formula>0</formula>
      <formula>2</formula>
    </cfRule>
  </conditionalFormatting>
  <conditionalFormatting sqref="I60">
    <cfRule type="containsText" dxfId="3156" priority="113" operator="containsText" text="Muy Alta">
      <formula>NOT(ISERROR(SEARCH("Muy Alta",I60)))</formula>
    </cfRule>
  </conditionalFormatting>
  <conditionalFormatting sqref="Y60:Y64">
    <cfRule type="containsText" dxfId="3155" priority="105" operator="containsText" text="Muy Alta">
      <formula>NOT(ISERROR(SEARCH("Muy Alta",Y60)))</formula>
    </cfRule>
    <cfRule type="containsText" dxfId="3154" priority="106" operator="containsText" text="Alta">
      <formula>NOT(ISERROR(SEARCH("Alta",Y60)))</formula>
    </cfRule>
    <cfRule type="containsText" dxfId="3153" priority="107" operator="containsText" text="Media">
      <formula>NOT(ISERROR(SEARCH("Media",Y60)))</formula>
    </cfRule>
    <cfRule type="containsText" dxfId="3152" priority="108" operator="containsText" text="Muy Baja">
      <formula>NOT(ISERROR(SEARCH("Muy Baja",Y60)))</formula>
    </cfRule>
    <cfRule type="containsText" dxfId="3151" priority="109" operator="containsText" text="Baja">
      <formula>NOT(ISERROR(SEARCH("Baja",Y60)))</formula>
    </cfRule>
    <cfRule type="containsText" dxfId="3150" priority="110" operator="containsText" text="Muy Baja">
      <formula>NOT(ISERROR(SEARCH("Muy Baja",Y60)))</formula>
    </cfRule>
  </conditionalFormatting>
  <conditionalFormatting sqref="AC60:AC64">
    <cfRule type="containsText" dxfId="3149" priority="100" operator="containsText" text="Catastrófico">
      <formula>NOT(ISERROR(SEARCH("Catastrófico",AC60)))</formula>
    </cfRule>
    <cfRule type="containsText" dxfId="3148" priority="101" operator="containsText" text="Mayor">
      <formula>NOT(ISERROR(SEARCH("Mayor",AC60)))</formula>
    </cfRule>
    <cfRule type="containsText" dxfId="3147" priority="102" operator="containsText" text="Moderado">
      <formula>NOT(ISERROR(SEARCH("Moderado",AC60)))</formula>
    </cfRule>
    <cfRule type="containsText" dxfId="3146" priority="103" operator="containsText" text="Menor">
      <formula>NOT(ISERROR(SEARCH("Menor",AC60)))</formula>
    </cfRule>
    <cfRule type="containsText" dxfId="3145" priority="104" operator="containsText" text="Leve">
      <formula>NOT(ISERROR(SEARCH("Leve",AC60)))</formula>
    </cfRule>
  </conditionalFormatting>
  <conditionalFormatting sqref="AG60">
    <cfRule type="containsText" dxfId="3144" priority="91" operator="containsText" text="Extremo">
      <formula>NOT(ISERROR(SEARCH("Extremo",AG60)))</formula>
    </cfRule>
    <cfRule type="containsText" dxfId="3143" priority="92" operator="containsText" text="Alto">
      <formula>NOT(ISERROR(SEARCH("Alto",AG60)))</formula>
    </cfRule>
    <cfRule type="containsText" dxfId="3142" priority="93" operator="containsText" text="Moderado">
      <formula>NOT(ISERROR(SEARCH("Moderado",AG60)))</formula>
    </cfRule>
    <cfRule type="containsText" dxfId="3141" priority="94" operator="containsText" text="Menor">
      <formula>NOT(ISERROR(SEARCH("Menor",AG60)))</formula>
    </cfRule>
    <cfRule type="containsText" dxfId="3140" priority="95" operator="containsText" text="Bajo">
      <formula>NOT(ISERROR(SEARCH("Bajo",AG60)))</formula>
    </cfRule>
    <cfRule type="containsText" dxfId="3139" priority="96" operator="containsText" text="Moderado">
      <formula>NOT(ISERROR(SEARCH("Moderado",AG60)))</formula>
    </cfRule>
    <cfRule type="containsText" dxfId="3138" priority="97" operator="containsText" text="Extremo">
      <formula>NOT(ISERROR(SEARCH("Extremo",AG60)))</formula>
    </cfRule>
    <cfRule type="containsText" dxfId="3137" priority="98" operator="containsText" text="Baja">
      <formula>NOT(ISERROR(SEARCH("Baja",AG60)))</formula>
    </cfRule>
    <cfRule type="containsText" dxfId="3136" priority="99" operator="containsText" text="Alto">
      <formula>NOT(ISERROR(SEARCH("Alto",AG60)))</formula>
    </cfRule>
  </conditionalFormatting>
  <conditionalFormatting sqref="AA60:AA64">
    <cfRule type="containsText" dxfId="3135" priority="86" operator="containsText" text="Muy Alta">
      <formula>NOT(ISERROR(SEARCH("Muy Alta",AA60)))</formula>
    </cfRule>
    <cfRule type="containsText" dxfId="3134" priority="87" operator="containsText" text="Alta">
      <formula>NOT(ISERROR(SEARCH("Alta",AA60)))</formula>
    </cfRule>
    <cfRule type="containsText" dxfId="3133" priority="88" operator="containsText" text="Media">
      <formula>NOT(ISERROR(SEARCH("Media",AA60)))</formula>
    </cfRule>
    <cfRule type="containsText" dxfId="3132" priority="89" operator="containsText" text="Baja">
      <formula>NOT(ISERROR(SEARCH("Baja",AA60)))</formula>
    </cfRule>
    <cfRule type="containsText" dxfId="3131" priority="90" operator="containsText" text="Muy Baja">
      <formula>NOT(ISERROR(SEARCH("Muy Baja",AA60)))</formula>
    </cfRule>
  </conditionalFormatting>
  <conditionalFormatting sqref="AE60:AE64">
    <cfRule type="containsText" dxfId="3130" priority="81" operator="containsText" text="Catastrófico">
      <formula>NOT(ISERROR(SEARCH("Catastrófico",AE60)))</formula>
    </cfRule>
    <cfRule type="containsText" dxfId="3129" priority="82" operator="containsText" text="Moderado">
      <formula>NOT(ISERROR(SEARCH("Moderado",AE60)))</formula>
    </cfRule>
    <cfRule type="containsText" dxfId="3128" priority="83" operator="containsText" text="Menor">
      <formula>NOT(ISERROR(SEARCH("Menor",AE60)))</formula>
    </cfRule>
    <cfRule type="containsText" dxfId="3127" priority="84" operator="containsText" text="Leve">
      <formula>NOT(ISERROR(SEARCH("Leve",AE60)))</formula>
    </cfRule>
    <cfRule type="containsText" dxfId="3126" priority="85" operator="containsText" text="Mayor">
      <formula>NOT(ISERROR(SEARCH("Mayor",AE60)))</formula>
    </cfRule>
  </conditionalFormatting>
  <conditionalFormatting sqref="L60">
    <cfRule type="containsText" dxfId="3125" priority="75" operator="containsText" text="Catastrófico">
      <formula>NOT(ISERROR(SEARCH("Catastrófico",L60)))</formula>
    </cfRule>
    <cfRule type="containsText" dxfId="3124" priority="76" operator="containsText" text="Mayor">
      <formula>NOT(ISERROR(SEARCH("Mayor",L60)))</formula>
    </cfRule>
    <cfRule type="containsText" dxfId="3123" priority="77" operator="containsText" text="Alta">
      <formula>NOT(ISERROR(SEARCH("Alta",L60)))</formula>
    </cfRule>
    <cfRule type="containsText" dxfId="3122" priority="78" operator="containsText" text="Moderado">
      <formula>NOT(ISERROR(SEARCH("Moderado",L60)))</formula>
    </cfRule>
    <cfRule type="containsText" dxfId="3121" priority="79" operator="containsText" text="Menor">
      <formula>NOT(ISERROR(SEARCH("Menor",L60)))</formula>
    </cfRule>
    <cfRule type="containsText" dxfId="3120" priority="80" operator="containsText" text="Leve">
      <formula>NOT(ISERROR(SEARCH("Leve",L60)))</formula>
    </cfRule>
  </conditionalFormatting>
  <conditionalFormatting sqref="M60">
    <cfRule type="containsText" dxfId="3119" priority="69" operator="containsText" text="Catastrófico">
      <formula>NOT(ISERROR(SEARCH("Catastrófico",M60)))</formula>
    </cfRule>
    <cfRule type="containsText" dxfId="3118" priority="70" operator="containsText" text="Mayor">
      <formula>NOT(ISERROR(SEARCH("Mayor",M60)))</formula>
    </cfRule>
    <cfRule type="containsText" dxfId="3117" priority="71" operator="containsText" text="Alta">
      <formula>NOT(ISERROR(SEARCH("Alta",M60)))</formula>
    </cfRule>
    <cfRule type="containsText" dxfId="3116" priority="72" operator="containsText" text="Moderado">
      <formula>NOT(ISERROR(SEARCH("Moderado",M60)))</formula>
    </cfRule>
    <cfRule type="containsText" dxfId="3115" priority="73" operator="containsText" text="Menor">
      <formula>NOT(ISERROR(SEARCH("Menor",M60)))</formula>
    </cfRule>
    <cfRule type="containsText" dxfId="3114" priority="74" operator="containsText" text="Leve">
      <formula>NOT(ISERROR(SEARCH("Leve",M60)))</formula>
    </cfRule>
  </conditionalFormatting>
  <conditionalFormatting sqref="I35">
    <cfRule type="containsText" dxfId="3113" priority="48" operator="containsText" text="Muy Baja">
      <formula>NOT(ISERROR(SEARCH("Muy Baja",I35)))</formula>
    </cfRule>
    <cfRule type="containsText" dxfId="3112" priority="49" operator="containsText" text="Baja">
      <formula>NOT(ISERROR(SEARCH("Baja",I35)))</formula>
    </cfRule>
    <cfRule type="containsText" dxfId="3111" priority="51" operator="containsText" text="Muy Alta">
      <formula>NOT(ISERROR(SEARCH("Muy Alta",I35)))</formula>
    </cfRule>
    <cfRule type="containsText" dxfId="3110" priority="52" operator="containsText" text="Alta">
      <formula>NOT(ISERROR(SEARCH("Alta",I35)))</formula>
    </cfRule>
    <cfRule type="containsText" dxfId="3109" priority="53" operator="containsText" text="Media">
      <formula>NOT(ISERROR(SEARCH("Media",I35)))</formula>
    </cfRule>
    <cfRule type="containsText" dxfId="3108" priority="54" operator="containsText" text="Media">
      <formula>NOT(ISERROR(SEARCH("Media",I35)))</formula>
    </cfRule>
    <cfRule type="containsText" dxfId="3107" priority="55" operator="containsText" text="Media">
      <formula>NOT(ISERROR(SEARCH("Media",I35)))</formula>
    </cfRule>
    <cfRule type="containsText" dxfId="3106" priority="56" operator="containsText" text="Muy Baja">
      <formula>NOT(ISERROR(SEARCH("Muy Baja",I35)))</formula>
    </cfRule>
    <cfRule type="containsText" dxfId="3105" priority="57" operator="containsText" text="Baja">
      <formula>NOT(ISERROR(SEARCH("Baja",I35)))</formula>
    </cfRule>
    <cfRule type="containsText" dxfId="3104" priority="58" operator="containsText" text="Muy Baja">
      <formula>NOT(ISERROR(SEARCH("Muy Baja",I35)))</formula>
    </cfRule>
    <cfRule type="containsText" dxfId="3103" priority="59" operator="containsText" text="Muy Baja">
      <formula>NOT(ISERROR(SEARCH("Muy Baja",I35)))</formula>
    </cfRule>
    <cfRule type="containsText" dxfId="3102" priority="60" operator="containsText" text="Muy Baja">
      <formula>NOT(ISERROR(SEARCH("Muy Baja",I35)))</formula>
    </cfRule>
    <cfRule type="containsText" dxfId="3101" priority="61" operator="containsText" text="Muy Baja'Tabla probabilidad'!">
      <formula>NOT(ISERROR(SEARCH("Muy Baja'Tabla probabilidad'!",I35)))</formula>
    </cfRule>
    <cfRule type="containsText" dxfId="3100" priority="62" operator="containsText" text="Muy bajo">
      <formula>NOT(ISERROR(SEARCH("Muy bajo",I35)))</formula>
    </cfRule>
    <cfRule type="containsText" dxfId="3099" priority="63" operator="containsText" text="Alta">
      <formula>NOT(ISERROR(SEARCH("Alta",I35)))</formula>
    </cfRule>
    <cfRule type="containsText" dxfId="3098" priority="64" operator="containsText" text="Media">
      <formula>NOT(ISERROR(SEARCH("Media",I35)))</formula>
    </cfRule>
    <cfRule type="containsText" dxfId="3097" priority="65" operator="containsText" text="Baja">
      <formula>NOT(ISERROR(SEARCH("Baja",I35)))</formula>
    </cfRule>
    <cfRule type="containsText" dxfId="3096" priority="66" operator="containsText" text="Muy baja">
      <formula>NOT(ISERROR(SEARCH("Muy baja",I35)))</formula>
    </cfRule>
    <cfRule type="cellIs" dxfId="3095" priority="67" operator="between">
      <formula>1</formula>
      <formula>2</formula>
    </cfRule>
    <cfRule type="cellIs" dxfId="3094" priority="68" operator="between">
      <formula>0</formula>
      <formula>2</formula>
    </cfRule>
  </conditionalFormatting>
  <conditionalFormatting sqref="I35">
    <cfRule type="containsText" dxfId="3093" priority="50" operator="containsText" text="Muy Alta">
      <formula>NOT(ISERROR(SEARCH("Muy Alta",I35)))</formula>
    </cfRule>
  </conditionalFormatting>
  <conditionalFormatting sqref="L35">
    <cfRule type="containsText" dxfId="3092" priority="42" operator="containsText" text="Catastrófico">
      <formula>NOT(ISERROR(SEARCH("Catastrófico",L35)))</formula>
    </cfRule>
    <cfRule type="containsText" dxfId="3091" priority="43" operator="containsText" text="Mayor">
      <formula>NOT(ISERROR(SEARCH("Mayor",L35)))</formula>
    </cfRule>
    <cfRule type="containsText" dxfId="3090" priority="44" operator="containsText" text="Alta">
      <formula>NOT(ISERROR(SEARCH("Alta",L35)))</formula>
    </cfRule>
    <cfRule type="containsText" dxfId="3089" priority="45" operator="containsText" text="Moderado">
      <formula>NOT(ISERROR(SEARCH("Moderado",L35)))</formula>
    </cfRule>
    <cfRule type="containsText" dxfId="3088" priority="46" operator="containsText" text="Menor">
      <formula>NOT(ISERROR(SEARCH("Menor",L35)))</formula>
    </cfRule>
    <cfRule type="containsText" dxfId="3087" priority="47" operator="containsText" text="Leve">
      <formula>NOT(ISERROR(SEARCH("Leve",L35)))</formula>
    </cfRule>
  </conditionalFormatting>
  <conditionalFormatting sqref="N35">
    <cfRule type="containsText" dxfId="3086" priority="37" operator="containsText" text="Extremo">
      <formula>NOT(ISERROR(SEARCH("Extremo",N35)))</formula>
    </cfRule>
    <cfRule type="containsText" dxfId="3085" priority="38" operator="containsText" text="Alto">
      <formula>NOT(ISERROR(SEARCH("Alto",N35)))</formula>
    </cfRule>
    <cfRule type="containsText" dxfId="3084" priority="39" operator="containsText" text="Bajo">
      <formula>NOT(ISERROR(SEARCH("Bajo",N35)))</formula>
    </cfRule>
    <cfRule type="containsText" dxfId="3083" priority="40" operator="containsText" text="Moderado">
      <formula>NOT(ISERROR(SEARCH("Moderado",N35)))</formula>
    </cfRule>
    <cfRule type="containsText" dxfId="3082" priority="41" operator="containsText" text="Extremo">
      <formula>NOT(ISERROR(SEARCH("Extremo",N35)))</formula>
    </cfRule>
  </conditionalFormatting>
  <conditionalFormatting sqref="M35">
    <cfRule type="containsText" dxfId="3081" priority="31" operator="containsText" text="Catastrófico">
      <formula>NOT(ISERROR(SEARCH("Catastrófico",M35)))</formula>
    </cfRule>
    <cfRule type="containsText" dxfId="3080" priority="32" operator="containsText" text="Mayor">
      <formula>NOT(ISERROR(SEARCH("Mayor",M35)))</formula>
    </cfRule>
    <cfRule type="containsText" dxfId="3079" priority="33" operator="containsText" text="Alta">
      <formula>NOT(ISERROR(SEARCH("Alta",M35)))</formula>
    </cfRule>
    <cfRule type="containsText" dxfId="3078" priority="34" operator="containsText" text="Moderado">
      <formula>NOT(ISERROR(SEARCH("Moderado",M35)))</formula>
    </cfRule>
    <cfRule type="containsText" dxfId="3077" priority="35" operator="containsText" text="Menor">
      <formula>NOT(ISERROR(SEARCH("Menor",M35)))</formula>
    </cfRule>
    <cfRule type="containsText" dxfId="3076" priority="36" operator="containsText" text="Leve">
      <formula>NOT(ISERROR(SEARCH("Leve",M35)))</formula>
    </cfRule>
  </conditionalFormatting>
  <conditionalFormatting sqref="Y35:Y39">
    <cfRule type="containsText" dxfId="3075" priority="25" operator="containsText" text="Muy Alta">
      <formula>NOT(ISERROR(SEARCH("Muy Alta",Y35)))</formula>
    </cfRule>
    <cfRule type="containsText" dxfId="3074" priority="26" operator="containsText" text="Alta">
      <formula>NOT(ISERROR(SEARCH("Alta",Y35)))</formula>
    </cfRule>
    <cfRule type="containsText" dxfId="3073" priority="27" operator="containsText" text="Media">
      <formula>NOT(ISERROR(SEARCH("Media",Y35)))</formula>
    </cfRule>
    <cfRule type="containsText" dxfId="3072" priority="28" operator="containsText" text="Muy Baja">
      <formula>NOT(ISERROR(SEARCH("Muy Baja",Y35)))</formula>
    </cfRule>
    <cfRule type="containsText" dxfId="3071" priority="29" operator="containsText" text="Baja">
      <formula>NOT(ISERROR(SEARCH("Baja",Y35)))</formula>
    </cfRule>
    <cfRule type="containsText" dxfId="3070" priority="30" operator="containsText" text="Muy Baja">
      <formula>NOT(ISERROR(SEARCH("Muy Baja",Y35)))</formula>
    </cfRule>
  </conditionalFormatting>
  <conditionalFormatting sqref="AC35:AC39">
    <cfRule type="containsText" dxfId="3069" priority="20" operator="containsText" text="Catastrófico">
      <formula>NOT(ISERROR(SEARCH("Catastrófico",AC35)))</formula>
    </cfRule>
    <cfRule type="containsText" dxfId="3068" priority="21" operator="containsText" text="Mayor">
      <formula>NOT(ISERROR(SEARCH("Mayor",AC35)))</formula>
    </cfRule>
    <cfRule type="containsText" dxfId="3067" priority="22" operator="containsText" text="Moderado">
      <formula>NOT(ISERROR(SEARCH("Moderado",AC35)))</formula>
    </cfRule>
    <cfRule type="containsText" dxfId="3066" priority="23" operator="containsText" text="Menor">
      <formula>NOT(ISERROR(SEARCH("Menor",AC35)))</formula>
    </cfRule>
    <cfRule type="containsText" dxfId="3065" priority="24" operator="containsText" text="Leve">
      <formula>NOT(ISERROR(SEARCH("Leve",AC35)))</formula>
    </cfRule>
  </conditionalFormatting>
  <conditionalFormatting sqref="AG35">
    <cfRule type="containsText" dxfId="3064" priority="11" operator="containsText" text="Extremo">
      <formula>NOT(ISERROR(SEARCH("Extremo",AG35)))</formula>
    </cfRule>
    <cfRule type="containsText" dxfId="3063" priority="12" operator="containsText" text="Alto">
      <formula>NOT(ISERROR(SEARCH("Alto",AG35)))</formula>
    </cfRule>
    <cfRule type="containsText" dxfId="3062" priority="13" operator="containsText" text="Moderado">
      <formula>NOT(ISERROR(SEARCH("Moderado",AG35)))</formula>
    </cfRule>
    <cfRule type="containsText" dxfId="3061" priority="14" operator="containsText" text="Menor">
      <formula>NOT(ISERROR(SEARCH("Menor",AG35)))</formula>
    </cfRule>
    <cfRule type="containsText" dxfId="3060" priority="15" operator="containsText" text="Bajo">
      <formula>NOT(ISERROR(SEARCH("Bajo",AG35)))</formula>
    </cfRule>
    <cfRule type="containsText" dxfId="3059" priority="16" operator="containsText" text="Moderado">
      <formula>NOT(ISERROR(SEARCH("Moderado",AG35)))</formula>
    </cfRule>
    <cfRule type="containsText" dxfId="3058" priority="17" operator="containsText" text="Extremo">
      <formula>NOT(ISERROR(SEARCH("Extremo",AG35)))</formula>
    </cfRule>
    <cfRule type="containsText" dxfId="3057" priority="18" operator="containsText" text="Baja">
      <formula>NOT(ISERROR(SEARCH("Baja",AG35)))</formula>
    </cfRule>
    <cfRule type="containsText" dxfId="3056" priority="19" operator="containsText" text="Alto">
      <formula>NOT(ISERROR(SEARCH("Alto",AG35)))</formula>
    </cfRule>
  </conditionalFormatting>
  <conditionalFormatting sqref="AA35:AA39">
    <cfRule type="containsText" dxfId="3055" priority="6" operator="containsText" text="Muy Alta">
      <formula>NOT(ISERROR(SEARCH("Muy Alta",AA35)))</formula>
    </cfRule>
    <cfRule type="containsText" dxfId="3054" priority="7" operator="containsText" text="Alta">
      <formula>NOT(ISERROR(SEARCH("Alta",AA35)))</formula>
    </cfRule>
    <cfRule type="containsText" dxfId="3053" priority="8" operator="containsText" text="Media">
      <formula>NOT(ISERROR(SEARCH("Media",AA35)))</formula>
    </cfRule>
    <cfRule type="containsText" dxfId="3052" priority="9" operator="containsText" text="Baja">
      <formula>NOT(ISERROR(SEARCH("Baja",AA35)))</formula>
    </cfRule>
    <cfRule type="containsText" dxfId="3051" priority="10" operator="containsText" text="Muy Baja">
      <formula>NOT(ISERROR(SEARCH("Muy Baja",AA35)))</formula>
    </cfRule>
  </conditionalFormatting>
  <conditionalFormatting sqref="AE35:AE39">
    <cfRule type="containsText" dxfId="3050" priority="1" operator="containsText" text="Catastrófico">
      <formula>NOT(ISERROR(SEARCH("Catastrófico",AE35)))</formula>
    </cfRule>
    <cfRule type="containsText" dxfId="3049" priority="2" operator="containsText" text="Moderado">
      <formula>NOT(ISERROR(SEARCH("Moderado",AE35)))</formula>
    </cfRule>
    <cfRule type="containsText" dxfId="3048" priority="3" operator="containsText" text="Menor">
      <formula>NOT(ISERROR(SEARCH("Menor",AE35)))</formula>
    </cfRule>
    <cfRule type="containsText" dxfId="3047" priority="4" operator="containsText" text="Leve">
      <formula>NOT(ISERROR(SEARCH("Leve",AE35)))</formula>
    </cfRule>
    <cfRule type="containsText" dxfId="3046" priority="5" operator="containsText" text="Mayor">
      <formula>NOT(ISERROR(SEARCH("Mayor",AE35)))</formula>
    </cfRule>
  </conditionalFormatting>
  <dataValidations count="1">
    <dataValidation allowBlank="1" showInputMessage="1" showErrorMessage="1" prompt="Enunciar cuál es el control" sqref="P41" xr:uid="{6BDC3CF9-AE83-4611-A58D-B3585ABE0EF1}"/>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Z61"/>
  <sheetViews>
    <sheetView topLeftCell="J4" workbookViewId="0">
      <selection activeCell="Q15" sqref="Q15"/>
    </sheetView>
  </sheetViews>
  <sheetFormatPr baseColWidth="10" defaultRowHeight="15" x14ac:dyDescent="0.25"/>
  <cols>
    <col min="2" max="2" width="25.5703125" customWidth="1"/>
    <col min="6" max="6" width="27.42578125" customWidth="1"/>
    <col min="7" max="7" width="24.7109375" style="155" customWidth="1"/>
    <col min="8" max="8" width="11.42578125" style="155"/>
    <col min="9" max="9" width="18.28515625" style="155" customWidth="1"/>
    <col min="10" max="12" width="11.42578125" style="155"/>
    <col min="17" max="17" width="21.5703125" customWidth="1"/>
    <col min="18" max="18" width="17.5703125" bestFit="1" customWidth="1"/>
    <col min="19" max="19" width="23.85546875" bestFit="1" customWidth="1"/>
    <col min="21" max="21" width="15.5703125" bestFit="1" customWidth="1"/>
    <col min="22" max="22" width="25.28515625" bestFit="1" customWidth="1"/>
    <col min="24" max="24" width="21" bestFit="1" customWidth="1"/>
  </cols>
  <sheetData>
    <row r="1" spans="2:26" x14ac:dyDescent="0.25">
      <c r="G1" s="155" t="s">
        <v>23</v>
      </c>
      <c r="H1" s="155" t="s">
        <v>15</v>
      </c>
    </row>
    <row r="4" spans="2:26" x14ac:dyDescent="0.25">
      <c r="B4" t="s">
        <v>239</v>
      </c>
      <c r="C4" t="s">
        <v>166</v>
      </c>
      <c r="F4" t="s">
        <v>52</v>
      </c>
      <c r="G4" s="154" t="s">
        <v>264</v>
      </c>
      <c r="H4" s="154">
        <v>0.2</v>
      </c>
      <c r="I4" s="154"/>
      <c r="K4" s="154"/>
      <c r="Q4" t="s">
        <v>265</v>
      </c>
      <c r="R4" s="154">
        <v>0.5</v>
      </c>
      <c r="S4" s="155" t="s">
        <v>111</v>
      </c>
      <c r="T4" s="154">
        <v>0.3</v>
      </c>
      <c r="U4" s="155" t="s">
        <v>124</v>
      </c>
      <c r="V4" s="154">
        <v>0.4</v>
      </c>
      <c r="W4" s="155" t="s">
        <v>127</v>
      </c>
    </row>
    <row r="5" spans="2:26" x14ac:dyDescent="0.25">
      <c r="B5" t="s">
        <v>240</v>
      </c>
      <c r="C5" t="s">
        <v>166</v>
      </c>
      <c r="F5" t="s">
        <v>53</v>
      </c>
      <c r="G5" s="154" t="s">
        <v>264</v>
      </c>
      <c r="H5" s="154">
        <v>0.2</v>
      </c>
      <c r="I5" s="154"/>
      <c r="K5" s="154"/>
      <c r="Q5" t="s">
        <v>266</v>
      </c>
      <c r="R5" s="154">
        <v>0.45</v>
      </c>
      <c r="S5" s="155" t="s">
        <v>111</v>
      </c>
      <c r="T5" s="154">
        <v>0.36</v>
      </c>
      <c r="U5" s="155" t="s">
        <v>124</v>
      </c>
      <c r="V5" s="154">
        <v>0.4</v>
      </c>
      <c r="W5" s="155" t="s">
        <v>127</v>
      </c>
    </row>
    <row r="6" spans="2:26" x14ac:dyDescent="0.25">
      <c r="B6" t="s">
        <v>241</v>
      </c>
      <c r="C6" t="s">
        <v>127</v>
      </c>
      <c r="F6" t="s">
        <v>54</v>
      </c>
      <c r="G6" s="154" t="s">
        <v>113</v>
      </c>
      <c r="H6" s="154">
        <v>0.6</v>
      </c>
      <c r="I6" s="154" t="s">
        <v>297</v>
      </c>
      <c r="K6" s="154"/>
      <c r="Q6" t="s">
        <v>267</v>
      </c>
      <c r="R6" s="154">
        <v>0.4</v>
      </c>
      <c r="S6" s="155" t="s">
        <v>111</v>
      </c>
      <c r="T6" s="154">
        <v>0.36</v>
      </c>
      <c r="U6" s="155" t="s">
        <v>124</v>
      </c>
      <c r="V6" s="154">
        <v>0.4</v>
      </c>
      <c r="W6" s="155" t="s">
        <v>127</v>
      </c>
    </row>
    <row r="7" spans="2:26" x14ac:dyDescent="0.25">
      <c r="B7" t="s">
        <v>242</v>
      </c>
      <c r="C7" t="s">
        <v>238</v>
      </c>
      <c r="G7" s="154"/>
      <c r="I7" s="154"/>
      <c r="K7" s="154"/>
      <c r="Q7" t="s">
        <v>268</v>
      </c>
      <c r="R7" s="154">
        <v>0.35</v>
      </c>
      <c r="S7" s="155" t="s">
        <v>113</v>
      </c>
      <c r="T7" s="154">
        <v>0.42</v>
      </c>
      <c r="U7" s="155" t="s">
        <v>124</v>
      </c>
      <c r="V7" s="154">
        <v>0.4</v>
      </c>
      <c r="W7" s="155" t="s">
        <v>127</v>
      </c>
    </row>
    <row r="8" spans="2:26" x14ac:dyDescent="0.25">
      <c r="B8" t="s">
        <v>243</v>
      </c>
      <c r="C8" t="s">
        <v>161</v>
      </c>
      <c r="G8" s="154"/>
      <c r="I8" s="154"/>
      <c r="K8" s="154"/>
      <c r="Q8" t="s">
        <v>269</v>
      </c>
      <c r="R8" s="154">
        <v>0.35</v>
      </c>
      <c r="S8" s="155" t="s">
        <v>113</v>
      </c>
      <c r="T8" s="154">
        <v>0.6</v>
      </c>
      <c r="U8" s="155" t="s">
        <v>124</v>
      </c>
      <c r="V8" s="154">
        <v>0.26</v>
      </c>
      <c r="W8" s="155" t="s">
        <v>127</v>
      </c>
    </row>
    <row r="9" spans="2:26" x14ac:dyDescent="0.25">
      <c r="B9" t="s">
        <v>245</v>
      </c>
      <c r="C9" t="s">
        <v>166</v>
      </c>
      <c r="G9" s="154"/>
      <c r="I9" s="154"/>
      <c r="K9" s="154"/>
      <c r="Q9" t="s">
        <v>270</v>
      </c>
      <c r="R9" s="154">
        <v>0.3</v>
      </c>
      <c r="S9" s="155" t="s">
        <v>113</v>
      </c>
      <c r="T9" s="154">
        <v>0.6</v>
      </c>
      <c r="U9" s="155" t="s">
        <v>124</v>
      </c>
      <c r="V9" s="154">
        <v>0.3</v>
      </c>
      <c r="W9" s="155" t="s">
        <v>127</v>
      </c>
    </row>
    <row r="10" spans="2:26" x14ac:dyDescent="0.25">
      <c r="B10" t="s">
        <v>246</v>
      </c>
      <c r="C10" t="s">
        <v>127</v>
      </c>
    </row>
    <row r="11" spans="2:26" x14ac:dyDescent="0.25">
      <c r="B11" t="s">
        <v>247</v>
      </c>
      <c r="C11" t="s">
        <v>127</v>
      </c>
      <c r="F11" t="s">
        <v>239</v>
      </c>
      <c r="G11" s="155" t="s">
        <v>110</v>
      </c>
      <c r="H11" s="154">
        <v>0.1</v>
      </c>
      <c r="I11" s="155" t="s">
        <v>264</v>
      </c>
      <c r="J11" s="154">
        <v>0.2</v>
      </c>
      <c r="K11" s="155" t="s">
        <v>166</v>
      </c>
    </row>
    <row r="12" spans="2:26" x14ac:dyDescent="0.25">
      <c r="B12" t="s">
        <v>248</v>
      </c>
      <c r="C12" t="s">
        <v>238</v>
      </c>
      <c r="F12" t="s">
        <v>240</v>
      </c>
      <c r="G12" s="155" t="s">
        <v>110</v>
      </c>
      <c r="H12" s="154">
        <v>0.1</v>
      </c>
      <c r="I12" s="155" t="s">
        <v>124</v>
      </c>
      <c r="J12" s="154">
        <v>0.4</v>
      </c>
      <c r="K12" s="155" t="s">
        <v>166</v>
      </c>
      <c r="Q12" t="s">
        <v>14</v>
      </c>
      <c r="R12" t="s">
        <v>298</v>
      </c>
      <c r="S12" s="155" t="s">
        <v>18</v>
      </c>
      <c r="T12" t="s">
        <v>31</v>
      </c>
      <c r="U12" s="155" t="s">
        <v>32</v>
      </c>
      <c r="V12" t="s">
        <v>299</v>
      </c>
      <c r="W12" s="155" t="s">
        <v>15</v>
      </c>
      <c r="X12" t="s">
        <v>23</v>
      </c>
      <c r="Y12" s="155" t="s">
        <v>15</v>
      </c>
      <c r="Z12" t="s">
        <v>300</v>
      </c>
    </row>
    <row r="13" spans="2:26" x14ac:dyDescent="0.25">
      <c r="B13" t="s">
        <v>249</v>
      </c>
      <c r="C13" t="s">
        <v>161</v>
      </c>
      <c r="F13" t="s">
        <v>241</v>
      </c>
      <c r="G13" s="155" t="s">
        <v>110</v>
      </c>
      <c r="H13" s="154">
        <v>0.1</v>
      </c>
      <c r="I13" s="155" t="s">
        <v>127</v>
      </c>
      <c r="J13" s="154">
        <v>0.6</v>
      </c>
      <c r="K13" s="155" t="s">
        <v>127</v>
      </c>
      <c r="Q13" t="s">
        <v>110</v>
      </c>
      <c r="R13" t="s">
        <v>264</v>
      </c>
      <c r="S13" t="s">
        <v>166</v>
      </c>
      <c r="T13" t="s">
        <v>52</v>
      </c>
      <c r="U13" t="s">
        <v>56</v>
      </c>
      <c r="V13" t="s">
        <v>110</v>
      </c>
      <c r="W13" s="153">
        <v>0.1</v>
      </c>
      <c r="X13" t="s">
        <v>264</v>
      </c>
      <c r="Y13" s="153">
        <v>0.2</v>
      </c>
      <c r="Z13" t="s">
        <v>166</v>
      </c>
    </row>
    <row r="14" spans="2:26" x14ac:dyDescent="0.25">
      <c r="B14" t="s">
        <v>250</v>
      </c>
      <c r="C14" t="s">
        <v>127</v>
      </c>
      <c r="F14" t="s">
        <v>242</v>
      </c>
      <c r="G14" s="155" t="s">
        <v>110</v>
      </c>
      <c r="H14" s="154">
        <v>0.1</v>
      </c>
      <c r="I14" s="155" t="s">
        <v>130</v>
      </c>
      <c r="J14" s="154">
        <v>0.8</v>
      </c>
      <c r="K14" s="155" t="s">
        <v>163</v>
      </c>
      <c r="Q14" t="s">
        <v>110</v>
      </c>
      <c r="R14" t="s">
        <v>124</v>
      </c>
      <c r="S14" t="s">
        <v>166</v>
      </c>
      <c r="T14" t="s">
        <v>52</v>
      </c>
      <c r="U14" t="s">
        <v>56</v>
      </c>
      <c r="V14" t="s">
        <v>110</v>
      </c>
      <c r="W14" s="153">
        <v>0.1</v>
      </c>
      <c r="X14" t="s">
        <v>124</v>
      </c>
      <c r="Y14" s="153">
        <v>0.4</v>
      </c>
      <c r="Z14" t="s">
        <v>166</v>
      </c>
    </row>
    <row r="15" spans="2:26" x14ac:dyDescent="0.25">
      <c r="B15" t="s">
        <v>244</v>
      </c>
      <c r="C15" t="s">
        <v>127</v>
      </c>
      <c r="F15" t="s">
        <v>243</v>
      </c>
      <c r="G15" s="155" t="s">
        <v>110</v>
      </c>
      <c r="H15" s="154">
        <v>0.1</v>
      </c>
      <c r="I15" s="155" t="s">
        <v>132</v>
      </c>
      <c r="J15" s="154">
        <v>1</v>
      </c>
      <c r="K15" s="155" t="s">
        <v>161</v>
      </c>
      <c r="Q15" t="s">
        <v>110</v>
      </c>
      <c r="R15" t="s">
        <v>127</v>
      </c>
      <c r="S15" t="s">
        <v>127</v>
      </c>
      <c r="T15" t="s">
        <v>52</v>
      </c>
      <c r="U15" t="s">
        <v>56</v>
      </c>
      <c r="V15" t="s">
        <v>110</v>
      </c>
      <c r="W15" s="153">
        <v>0.1</v>
      </c>
      <c r="X15" t="s">
        <v>127</v>
      </c>
      <c r="Y15" s="153">
        <v>0.6</v>
      </c>
      <c r="Z15" t="s">
        <v>127</v>
      </c>
    </row>
    <row r="16" spans="2:26" x14ac:dyDescent="0.25">
      <c r="B16" t="s">
        <v>260</v>
      </c>
      <c r="C16" t="s">
        <v>127</v>
      </c>
      <c r="F16" t="s">
        <v>245</v>
      </c>
      <c r="G16" s="155" t="s">
        <v>110</v>
      </c>
      <c r="H16" s="154">
        <v>0.2</v>
      </c>
      <c r="I16" s="155" t="s">
        <v>264</v>
      </c>
      <c r="J16" s="154">
        <v>0.2</v>
      </c>
      <c r="K16" s="155" t="s">
        <v>166</v>
      </c>
      <c r="T16" t="s">
        <v>52</v>
      </c>
      <c r="U16" t="s">
        <v>56</v>
      </c>
    </row>
    <row r="17" spans="2:21" x14ac:dyDescent="0.25">
      <c r="B17" t="s">
        <v>251</v>
      </c>
      <c r="C17" t="s">
        <v>238</v>
      </c>
      <c r="F17" t="s">
        <v>246</v>
      </c>
      <c r="G17" s="155" t="s">
        <v>110</v>
      </c>
      <c r="H17" s="154">
        <v>0.2</v>
      </c>
      <c r="I17" s="155" t="s">
        <v>124</v>
      </c>
      <c r="J17" s="154">
        <v>0.4</v>
      </c>
      <c r="K17" s="155" t="s">
        <v>166</v>
      </c>
      <c r="R17" s="154">
        <v>0.5</v>
      </c>
      <c r="S17" s="153">
        <v>0.5</v>
      </c>
      <c r="T17" t="s">
        <v>52</v>
      </c>
      <c r="U17" t="s">
        <v>56</v>
      </c>
    </row>
    <row r="18" spans="2:21" x14ac:dyDescent="0.25">
      <c r="B18" t="s">
        <v>252</v>
      </c>
      <c r="C18" t="s">
        <v>161</v>
      </c>
      <c r="F18" t="s">
        <v>247</v>
      </c>
      <c r="G18" s="155" t="s">
        <v>110</v>
      </c>
      <c r="H18" s="154">
        <v>0.2</v>
      </c>
      <c r="I18" s="155" t="s">
        <v>127</v>
      </c>
      <c r="J18" s="154">
        <v>0.6</v>
      </c>
      <c r="K18" s="155" t="s">
        <v>127</v>
      </c>
      <c r="R18" s="154">
        <v>0.45</v>
      </c>
      <c r="S18" s="153">
        <v>0.35</v>
      </c>
      <c r="T18" t="s">
        <v>52</v>
      </c>
      <c r="U18" t="s">
        <v>56</v>
      </c>
    </row>
    <row r="19" spans="2:21" x14ac:dyDescent="0.25">
      <c r="B19" t="s">
        <v>253</v>
      </c>
      <c r="C19" t="s">
        <v>127</v>
      </c>
      <c r="F19" t="s">
        <v>248</v>
      </c>
      <c r="G19" s="155" t="s">
        <v>110</v>
      </c>
      <c r="H19" s="154">
        <v>0.2</v>
      </c>
      <c r="I19" s="155" t="s">
        <v>130</v>
      </c>
      <c r="J19" s="154">
        <v>0.8</v>
      </c>
      <c r="K19" s="155" t="s">
        <v>163</v>
      </c>
      <c r="R19" s="154">
        <v>0.4</v>
      </c>
      <c r="T19" t="s">
        <v>52</v>
      </c>
      <c r="U19" t="s">
        <v>56</v>
      </c>
    </row>
    <row r="20" spans="2:21" x14ac:dyDescent="0.25">
      <c r="B20" t="s">
        <v>254</v>
      </c>
      <c r="C20" t="s">
        <v>127</v>
      </c>
      <c r="F20" t="s">
        <v>249</v>
      </c>
      <c r="G20" s="155" t="s">
        <v>110</v>
      </c>
      <c r="H20" s="154">
        <v>0.2</v>
      </c>
      <c r="I20" s="155" t="s">
        <v>132</v>
      </c>
      <c r="J20" s="154">
        <v>1</v>
      </c>
      <c r="K20" s="155" t="s">
        <v>161</v>
      </c>
      <c r="R20" s="154">
        <v>0.35</v>
      </c>
      <c r="T20" t="s">
        <v>52</v>
      </c>
      <c r="U20" t="s">
        <v>56</v>
      </c>
    </row>
    <row r="21" spans="2:21" x14ac:dyDescent="0.25">
      <c r="B21" t="s">
        <v>255</v>
      </c>
      <c r="C21" t="s">
        <v>238</v>
      </c>
      <c r="F21" t="s">
        <v>250</v>
      </c>
      <c r="G21" s="155" t="s">
        <v>111</v>
      </c>
      <c r="H21" s="154">
        <v>0.3</v>
      </c>
      <c r="I21" s="155" t="s">
        <v>264</v>
      </c>
      <c r="J21" s="154">
        <v>0.2</v>
      </c>
      <c r="K21" s="155" t="s">
        <v>166</v>
      </c>
      <c r="R21" s="154">
        <v>0.35</v>
      </c>
      <c r="T21" t="s">
        <v>52</v>
      </c>
      <c r="U21" t="s">
        <v>56</v>
      </c>
    </row>
    <row r="22" spans="2:21" x14ac:dyDescent="0.25">
      <c r="B22" t="s">
        <v>256</v>
      </c>
      <c r="C22" t="s">
        <v>238</v>
      </c>
      <c r="F22" t="s">
        <v>244</v>
      </c>
      <c r="G22" s="155" t="s">
        <v>111</v>
      </c>
      <c r="H22" s="154">
        <v>0.3</v>
      </c>
      <c r="I22" s="155" t="s">
        <v>124</v>
      </c>
      <c r="J22" s="154">
        <v>0.4</v>
      </c>
      <c r="K22" s="155" t="s">
        <v>127</v>
      </c>
      <c r="R22" s="154">
        <v>0.3</v>
      </c>
      <c r="T22" t="s">
        <v>52</v>
      </c>
      <c r="U22" t="s">
        <v>56</v>
      </c>
    </row>
    <row r="23" spans="2:21" x14ac:dyDescent="0.25">
      <c r="B23" t="s">
        <v>257</v>
      </c>
      <c r="C23" t="s">
        <v>161</v>
      </c>
      <c r="F23" t="s">
        <v>260</v>
      </c>
      <c r="G23" s="155" t="s">
        <v>111</v>
      </c>
      <c r="H23" s="154">
        <v>0.3</v>
      </c>
      <c r="I23" s="155" t="s">
        <v>127</v>
      </c>
      <c r="J23" s="154">
        <v>0.6</v>
      </c>
      <c r="K23" s="155" t="s">
        <v>127</v>
      </c>
      <c r="T23" t="s">
        <v>52</v>
      </c>
      <c r="U23" t="s">
        <v>56</v>
      </c>
    </row>
    <row r="24" spans="2:21" x14ac:dyDescent="0.25">
      <c r="B24" t="s">
        <v>305</v>
      </c>
      <c r="C24" t="s">
        <v>238</v>
      </c>
      <c r="F24" t="s">
        <v>251</v>
      </c>
      <c r="G24" s="155" t="s">
        <v>111</v>
      </c>
      <c r="H24" s="154">
        <v>0.3</v>
      </c>
      <c r="I24" s="155" t="s">
        <v>130</v>
      </c>
      <c r="J24" s="154">
        <v>0.8</v>
      </c>
      <c r="K24" s="155" t="s">
        <v>163</v>
      </c>
      <c r="T24" t="s">
        <v>52</v>
      </c>
      <c r="U24" t="s">
        <v>56</v>
      </c>
    </row>
    <row r="25" spans="2:21" x14ac:dyDescent="0.25">
      <c r="B25" t="s">
        <v>306</v>
      </c>
      <c r="C25" t="s">
        <v>238</v>
      </c>
      <c r="F25" t="s">
        <v>252</v>
      </c>
      <c r="G25" s="155" t="s">
        <v>111</v>
      </c>
      <c r="H25" s="154">
        <v>0.3</v>
      </c>
      <c r="I25" s="155" t="s">
        <v>132</v>
      </c>
      <c r="J25" s="154">
        <v>1</v>
      </c>
      <c r="K25" s="155" t="s">
        <v>161</v>
      </c>
    </row>
    <row r="26" spans="2:21" x14ac:dyDescent="0.25">
      <c r="B26" t="s">
        <v>307</v>
      </c>
      <c r="C26" t="s">
        <v>238</v>
      </c>
      <c r="F26" t="s">
        <v>253</v>
      </c>
      <c r="G26" s="155" t="s">
        <v>111</v>
      </c>
      <c r="H26" s="154">
        <v>0.4</v>
      </c>
      <c r="I26" s="155" t="s">
        <v>264</v>
      </c>
      <c r="J26" s="154">
        <v>0.2</v>
      </c>
      <c r="K26" s="155" t="s">
        <v>166</v>
      </c>
    </row>
    <row r="27" spans="2:21" x14ac:dyDescent="0.25">
      <c r="B27" t="s">
        <v>308</v>
      </c>
      <c r="C27" t="s">
        <v>238</v>
      </c>
      <c r="F27" t="s">
        <v>254</v>
      </c>
      <c r="G27" s="155" t="s">
        <v>111</v>
      </c>
      <c r="H27" s="154">
        <v>0.4</v>
      </c>
      <c r="I27" s="155" t="s">
        <v>124</v>
      </c>
      <c r="J27" s="154">
        <v>0.4</v>
      </c>
      <c r="K27" s="155" t="s">
        <v>127</v>
      </c>
    </row>
    <row r="28" spans="2:21" x14ac:dyDescent="0.25">
      <c r="B28" t="s">
        <v>309</v>
      </c>
      <c r="C28" t="s">
        <v>161</v>
      </c>
      <c r="F28" t="s">
        <v>255</v>
      </c>
      <c r="G28" s="155" t="s">
        <v>111</v>
      </c>
      <c r="H28" s="154">
        <v>0.4</v>
      </c>
      <c r="I28" s="155" t="s">
        <v>127</v>
      </c>
      <c r="J28" s="154">
        <v>0.6</v>
      </c>
      <c r="K28" s="155" t="s">
        <v>127</v>
      </c>
    </row>
    <row r="29" spans="2:21" x14ac:dyDescent="0.25">
      <c r="F29" t="s">
        <v>256</v>
      </c>
      <c r="G29" s="155" t="s">
        <v>111</v>
      </c>
      <c r="H29" s="154">
        <v>0.4</v>
      </c>
      <c r="I29" s="155" t="s">
        <v>130</v>
      </c>
      <c r="J29" s="154">
        <v>0.8</v>
      </c>
      <c r="K29" s="155" t="s">
        <v>163</v>
      </c>
    </row>
    <row r="30" spans="2:21" x14ac:dyDescent="0.25">
      <c r="F30" t="s">
        <v>257</v>
      </c>
      <c r="G30" s="155" t="s">
        <v>111</v>
      </c>
      <c r="H30" s="154">
        <v>0.4</v>
      </c>
      <c r="I30" s="155" t="s">
        <v>132</v>
      </c>
      <c r="J30" s="154">
        <v>1</v>
      </c>
      <c r="K30" s="155" t="s">
        <v>161</v>
      </c>
    </row>
    <row r="31" spans="2:21" x14ac:dyDescent="0.25">
      <c r="F31" t="s">
        <v>258</v>
      </c>
      <c r="G31" s="155" t="s">
        <v>113</v>
      </c>
      <c r="H31" s="154">
        <v>0.5</v>
      </c>
      <c r="I31" s="155" t="s">
        <v>264</v>
      </c>
      <c r="J31" s="154">
        <v>0.2</v>
      </c>
      <c r="K31" s="155" t="s">
        <v>127</v>
      </c>
    </row>
    <row r="32" spans="2:21" x14ac:dyDescent="0.25">
      <c r="F32" t="s">
        <v>259</v>
      </c>
      <c r="G32" s="155" t="s">
        <v>113</v>
      </c>
      <c r="H32" s="154">
        <v>0.5</v>
      </c>
      <c r="I32" s="155" t="s">
        <v>124</v>
      </c>
      <c r="J32" s="154">
        <v>0.4</v>
      </c>
      <c r="K32" s="155" t="s">
        <v>127</v>
      </c>
    </row>
    <row r="33" spans="6:11" x14ac:dyDescent="0.25">
      <c r="F33" t="s">
        <v>261</v>
      </c>
      <c r="G33" s="155" t="s">
        <v>113</v>
      </c>
      <c r="H33" s="154">
        <v>0.5</v>
      </c>
      <c r="I33" s="155" t="s">
        <v>127</v>
      </c>
      <c r="J33" s="154">
        <v>0.6</v>
      </c>
      <c r="K33" s="155" t="s">
        <v>127</v>
      </c>
    </row>
    <row r="34" spans="6:11" x14ac:dyDescent="0.25">
      <c r="F34" t="s">
        <v>263</v>
      </c>
      <c r="G34" s="155" t="s">
        <v>113</v>
      </c>
      <c r="H34" s="154">
        <v>0.5</v>
      </c>
      <c r="I34" s="155" t="s">
        <v>130</v>
      </c>
      <c r="J34" s="154">
        <v>0.8</v>
      </c>
      <c r="K34" s="155" t="s">
        <v>163</v>
      </c>
    </row>
    <row r="35" spans="6:11" x14ac:dyDescent="0.25">
      <c r="F35" t="s">
        <v>262</v>
      </c>
      <c r="G35" s="155" t="s">
        <v>113</v>
      </c>
      <c r="H35" s="154">
        <v>0.5</v>
      </c>
      <c r="I35" s="155" t="s">
        <v>132</v>
      </c>
      <c r="J35" s="154">
        <v>1</v>
      </c>
      <c r="K35" s="155" t="s">
        <v>161</v>
      </c>
    </row>
    <row r="37" spans="6:11" ht="45" x14ac:dyDescent="0.25">
      <c r="G37" s="156" t="s">
        <v>272</v>
      </c>
    </row>
    <row r="38" spans="6:11" ht="105" x14ac:dyDescent="0.25">
      <c r="G38" s="156" t="s">
        <v>273</v>
      </c>
    </row>
    <row r="39" spans="6:11" ht="75" x14ac:dyDescent="0.25">
      <c r="G39" s="156" t="s">
        <v>274</v>
      </c>
    </row>
    <row r="40" spans="6:11" ht="75" x14ac:dyDescent="0.25">
      <c r="G40" s="156" t="s">
        <v>275</v>
      </c>
    </row>
    <row r="41" spans="6:11" ht="75" x14ac:dyDescent="0.25">
      <c r="G41" s="156" t="s">
        <v>276</v>
      </c>
    </row>
    <row r="42" spans="6:11" ht="45" x14ac:dyDescent="0.25">
      <c r="G42" s="156" t="s">
        <v>277</v>
      </c>
    </row>
    <row r="43" spans="6:11" ht="105" x14ac:dyDescent="0.25">
      <c r="G43" s="156" t="s">
        <v>278</v>
      </c>
    </row>
    <row r="44" spans="6:11" ht="75" x14ac:dyDescent="0.25">
      <c r="G44" s="156" t="s">
        <v>279</v>
      </c>
    </row>
    <row r="45" spans="6:11" ht="75" x14ac:dyDescent="0.25">
      <c r="G45" s="156" t="s">
        <v>280</v>
      </c>
    </row>
    <row r="46" spans="6:11" ht="75" x14ac:dyDescent="0.25">
      <c r="G46" s="156" t="s">
        <v>281</v>
      </c>
    </row>
    <row r="47" spans="6:11" ht="45" x14ac:dyDescent="0.25">
      <c r="G47" s="156" t="s">
        <v>282</v>
      </c>
    </row>
    <row r="48" spans="6:11" ht="105" x14ac:dyDescent="0.25">
      <c r="G48" s="156" t="s">
        <v>283</v>
      </c>
    </row>
    <row r="49" spans="7:7" ht="75" x14ac:dyDescent="0.25">
      <c r="G49" s="156" t="s">
        <v>284</v>
      </c>
    </row>
    <row r="50" spans="7:7" ht="75" x14ac:dyDescent="0.25">
      <c r="G50" s="156" t="s">
        <v>285</v>
      </c>
    </row>
    <row r="51" spans="7:7" ht="75" x14ac:dyDescent="0.25">
      <c r="G51" s="156" t="s">
        <v>286</v>
      </c>
    </row>
    <row r="52" spans="7:7" ht="45" x14ac:dyDescent="0.25">
      <c r="G52" s="156" t="s">
        <v>287</v>
      </c>
    </row>
    <row r="53" spans="7:7" ht="105" x14ac:dyDescent="0.25">
      <c r="G53" s="156" t="s">
        <v>288</v>
      </c>
    </row>
    <row r="54" spans="7:7" ht="75" x14ac:dyDescent="0.25">
      <c r="G54" s="156" t="s">
        <v>289</v>
      </c>
    </row>
    <row r="55" spans="7:7" ht="75" x14ac:dyDescent="0.25">
      <c r="G55" s="156" t="s">
        <v>290</v>
      </c>
    </row>
    <row r="56" spans="7:7" ht="75" x14ac:dyDescent="0.25">
      <c r="G56" s="156" t="s">
        <v>291</v>
      </c>
    </row>
    <row r="57" spans="7:7" ht="45" x14ac:dyDescent="0.25">
      <c r="G57" s="156" t="s">
        <v>292</v>
      </c>
    </row>
    <row r="58" spans="7:7" ht="105" x14ac:dyDescent="0.25">
      <c r="G58" s="156" t="s">
        <v>293</v>
      </c>
    </row>
    <row r="59" spans="7:7" ht="75" x14ac:dyDescent="0.25">
      <c r="G59" s="156" t="s">
        <v>294</v>
      </c>
    </row>
    <row r="60" spans="7:7" ht="75" x14ac:dyDescent="0.25">
      <c r="G60" s="156" t="s">
        <v>295</v>
      </c>
    </row>
    <row r="61" spans="7:7" ht="75" x14ac:dyDescent="0.25">
      <c r="G61" s="156" t="s">
        <v>296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K31"/>
  <sheetViews>
    <sheetView topLeftCell="A26" workbookViewId="0">
      <selection activeCell="D19" sqref="D19"/>
    </sheetView>
  </sheetViews>
  <sheetFormatPr baseColWidth="10" defaultRowHeight="15" x14ac:dyDescent="0.25"/>
  <cols>
    <col min="2" max="2" width="30.85546875" customWidth="1"/>
    <col min="3" max="3" width="38.140625" customWidth="1"/>
    <col min="4" max="4" width="32.5703125" customWidth="1"/>
    <col min="5" max="5" width="20.42578125" customWidth="1"/>
    <col min="6" max="6" width="22.28515625" customWidth="1"/>
    <col min="7" max="7" width="21.85546875" customWidth="1"/>
    <col min="11" max="11" width="16.42578125" customWidth="1"/>
  </cols>
  <sheetData>
    <row r="2" spans="2:11" x14ac:dyDescent="0.25">
      <c r="B2" s="4" t="s">
        <v>38</v>
      </c>
      <c r="C2" s="4" t="s">
        <v>39</v>
      </c>
      <c r="D2" s="4" t="s">
        <v>46</v>
      </c>
      <c r="E2" s="6" t="s">
        <v>51</v>
      </c>
      <c r="F2" s="4" t="s">
        <v>55</v>
      </c>
      <c r="G2" s="4" t="s">
        <v>58</v>
      </c>
      <c r="H2" s="4" t="s">
        <v>61</v>
      </c>
      <c r="I2" s="4" t="s">
        <v>64</v>
      </c>
      <c r="J2" s="4" t="s">
        <v>175</v>
      </c>
      <c r="K2" s="4" t="s">
        <v>311</v>
      </c>
    </row>
    <row r="3" spans="2:11" ht="30" x14ac:dyDescent="0.25">
      <c r="B3" t="s">
        <v>40</v>
      </c>
      <c r="C3" s="82" t="s">
        <v>41</v>
      </c>
      <c r="D3" s="5" t="s">
        <v>47</v>
      </c>
      <c r="E3" t="s">
        <v>52</v>
      </c>
      <c r="F3" t="s">
        <v>56</v>
      </c>
      <c r="G3" t="s">
        <v>59</v>
      </c>
      <c r="H3" t="s">
        <v>62</v>
      </c>
      <c r="I3" t="s">
        <v>65</v>
      </c>
      <c r="J3" t="s">
        <v>176</v>
      </c>
      <c r="K3" t="s">
        <v>312</v>
      </c>
    </row>
    <row r="4" spans="2:11" ht="75" x14ac:dyDescent="0.25">
      <c r="B4" s="167" t="s">
        <v>319</v>
      </c>
      <c r="C4" t="s">
        <v>42</v>
      </c>
      <c r="D4" s="5" t="s">
        <v>48</v>
      </c>
      <c r="E4" t="s">
        <v>53</v>
      </c>
      <c r="F4" t="s">
        <v>57</v>
      </c>
      <c r="G4" t="s">
        <v>60</v>
      </c>
      <c r="H4" t="s">
        <v>63</v>
      </c>
      <c r="I4" t="s">
        <v>66</v>
      </c>
      <c r="J4" t="s">
        <v>177</v>
      </c>
      <c r="K4" t="s">
        <v>313</v>
      </c>
    </row>
    <row r="5" spans="2:11" ht="60" x14ac:dyDescent="0.25">
      <c r="B5" s="167" t="s">
        <v>342</v>
      </c>
      <c r="C5" t="s">
        <v>43</v>
      </c>
      <c r="D5" s="5" t="s">
        <v>129</v>
      </c>
      <c r="E5" t="s">
        <v>54</v>
      </c>
      <c r="K5" t="s">
        <v>314</v>
      </c>
    </row>
    <row r="6" spans="2:11" ht="45" x14ac:dyDescent="0.25">
      <c r="B6" s="167" t="s">
        <v>316</v>
      </c>
      <c r="C6" t="s">
        <v>44</v>
      </c>
      <c r="D6" s="5" t="s">
        <v>346</v>
      </c>
      <c r="K6" t="s">
        <v>315</v>
      </c>
    </row>
    <row r="7" spans="2:11" ht="60" x14ac:dyDescent="0.25">
      <c r="B7" s="167" t="s">
        <v>358</v>
      </c>
      <c r="C7" t="s">
        <v>45</v>
      </c>
      <c r="D7" s="83" t="s">
        <v>50</v>
      </c>
    </row>
    <row r="8" spans="2:11" ht="30" x14ac:dyDescent="0.25">
      <c r="B8" s="167" t="s">
        <v>470</v>
      </c>
      <c r="C8" t="s">
        <v>343</v>
      </c>
      <c r="D8" s="161" t="s">
        <v>325</v>
      </c>
    </row>
    <row r="9" spans="2:11" ht="30" x14ac:dyDescent="0.25">
      <c r="B9" t="s">
        <v>385</v>
      </c>
      <c r="C9" t="s">
        <v>174</v>
      </c>
      <c r="D9" s="161" t="s">
        <v>326</v>
      </c>
    </row>
    <row r="10" spans="2:11" ht="30" x14ac:dyDescent="0.25">
      <c r="C10" t="s">
        <v>422</v>
      </c>
      <c r="D10" s="161" t="s">
        <v>327</v>
      </c>
    </row>
    <row r="11" spans="2:11" ht="30" x14ac:dyDescent="0.25">
      <c r="D11" s="161" t="s">
        <v>328</v>
      </c>
    </row>
    <row r="12" spans="2:11" ht="30" x14ac:dyDescent="0.25">
      <c r="D12" s="161" t="s">
        <v>329</v>
      </c>
    </row>
    <row r="13" spans="2:11" ht="30" x14ac:dyDescent="0.25">
      <c r="D13" s="160" t="s">
        <v>320</v>
      </c>
    </row>
    <row r="14" spans="2:11" ht="30" x14ac:dyDescent="0.25">
      <c r="D14" s="160" t="s">
        <v>321</v>
      </c>
    </row>
    <row r="15" spans="2:11" ht="30" x14ac:dyDescent="0.25">
      <c r="D15" s="160" t="s">
        <v>322</v>
      </c>
    </row>
    <row r="16" spans="2:11" ht="30" x14ac:dyDescent="0.25">
      <c r="D16" s="160" t="s">
        <v>323</v>
      </c>
    </row>
    <row r="17" spans="4:4" ht="30" x14ac:dyDescent="0.25">
      <c r="D17" s="160" t="s">
        <v>324</v>
      </c>
    </row>
    <row r="18" spans="4:4" ht="60" x14ac:dyDescent="0.25">
      <c r="D18" s="82" t="s">
        <v>471</v>
      </c>
    </row>
    <row r="19" spans="4:4" ht="60" x14ac:dyDescent="0.25">
      <c r="D19" s="82" t="s">
        <v>472</v>
      </c>
    </row>
    <row r="20" spans="4:4" ht="30" x14ac:dyDescent="0.25">
      <c r="D20" s="182" t="s">
        <v>349</v>
      </c>
    </row>
    <row r="21" spans="4:4" ht="30" x14ac:dyDescent="0.25">
      <c r="D21" s="182" t="s">
        <v>353</v>
      </c>
    </row>
    <row r="22" spans="4:4" ht="30" x14ac:dyDescent="0.25">
      <c r="D22" s="182" t="s">
        <v>354</v>
      </c>
    </row>
    <row r="23" spans="4:4" ht="30" x14ac:dyDescent="0.25">
      <c r="D23" s="182" t="s">
        <v>355</v>
      </c>
    </row>
    <row r="24" spans="4:4" ht="45" x14ac:dyDescent="0.25">
      <c r="D24" s="182" t="s">
        <v>356</v>
      </c>
    </row>
    <row r="25" spans="4:4" ht="45" x14ac:dyDescent="0.25">
      <c r="D25" s="182" t="s">
        <v>347</v>
      </c>
    </row>
    <row r="26" spans="4:4" ht="60" x14ac:dyDescent="0.25">
      <c r="D26" s="182" t="s">
        <v>348</v>
      </c>
    </row>
    <row r="27" spans="4:4" ht="45" x14ac:dyDescent="0.25">
      <c r="D27" s="182" t="s">
        <v>388</v>
      </c>
    </row>
    <row r="28" spans="4:4" ht="45" x14ac:dyDescent="0.25">
      <c r="D28" s="182" t="s">
        <v>389</v>
      </c>
    </row>
    <row r="29" spans="4:4" ht="45" x14ac:dyDescent="0.25">
      <c r="D29" s="182" t="s">
        <v>390</v>
      </c>
    </row>
    <row r="30" spans="4:4" ht="45" x14ac:dyDescent="0.25">
      <c r="D30" s="182" t="s">
        <v>387</v>
      </c>
    </row>
    <row r="31" spans="4:4" ht="45" x14ac:dyDescent="0.25">
      <c r="D31" s="182" t="s">
        <v>391</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JS69"/>
  <sheetViews>
    <sheetView zoomScale="71" zoomScaleNormal="71" workbookViewId="0">
      <pane xSplit="2" ySplit="9" topLeftCell="C10" activePane="bottomRight" state="frozen"/>
      <selection pane="topRight" activeCell="C1" sqref="C1"/>
      <selection pane="bottomLeft" activeCell="A10" sqref="A10"/>
      <selection pane="bottomRight" activeCell="B10" sqref="B10:B14"/>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206" customWidth="1"/>
    <col min="6" max="6" width="40.140625" customWidth="1"/>
    <col min="7" max="7" width="20.42578125" customWidth="1"/>
    <col min="8" max="8" width="10.42578125" style="207" customWidth="1"/>
    <col min="9" max="9" width="11.42578125" style="207" customWidth="1"/>
    <col min="10" max="10" width="10.140625" style="208" customWidth="1"/>
    <col min="11" max="11" width="11.42578125" style="207" customWidth="1"/>
    <col min="12" max="12" width="10.85546875" style="207" customWidth="1"/>
    <col min="13" max="13" width="18.28515625" style="207" bestFit="1" customWidth="1"/>
    <col min="14" max="14" width="18.28515625" bestFit="1" customWidth="1"/>
    <col min="15" max="15" width="32.85546875" customWidth="1"/>
    <col min="16" max="16" width="16.5703125" customWidth="1"/>
    <col min="17" max="18" width="14.28515625" customWidth="1"/>
    <col min="19" max="19" width="17.85546875" customWidth="1"/>
    <col min="20" max="20" width="15.140625" customWidth="1"/>
    <col min="21" max="21" width="16.140625" customWidth="1"/>
    <col min="22" max="177" width="11.42578125" style="7"/>
  </cols>
  <sheetData>
    <row r="1" spans="1:279" s="190" customFormat="1" ht="16.5" customHeight="1" x14ac:dyDescent="0.3">
      <c r="A1" s="325"/>
      <c r="B1" s="326"/>
      <c r="C1" s="326"/>
      <c r="D1" s="399" t="s">
        <v>430</v>
      </c>
      <c r="E1" s="399"/>
      <c r="F1" s="399"/>
      <c r="G1" s="399"/>
      <c r="H1" s="399"/>
      <c r="I1" s="399"/>
      <c r="J1" s="399"/>
      <c r="K1" s="399"/>
      <c r="L1" s="399"/>
      <c r="M1" s="399"/>
      <c r="N1" s="399"/>
      <c r="O1" s="399"/>
      <c r="P1" s="399"/>
      <c r="Q1" s="400"/>
      <c r="R1" s="211"/>
      <c r="S1" s="317" t="s">
        <v>67</v>
      </c>
      <c r="T1" s="317"/>
      <c r="U1" s="317"/>
      <c r="V1" s="189"/>
      <c r="W1" s="189"/>
      <c r="X1" s="189"/>
      <c r="Y1" s="189"/>
      <c r="Z1" s="189"/>
      <c r="AA1" s="189"/>
      <c r="AB1" s="189"/>
      <c r="AC1" s="189"/>
      <c r="AD1" s="189"/>
      <c r="AE1" s="189"/>
      <c r="AF1" s="189"/>
      <c r="AG1" s="189"/>
      <c r="AH1" s="189"/>
      <c r="AI1" s="189"/>
      <c r="AJ1" s="189"/>
      <c r="AK1" s="189"/>
      <c r="AL1" s="189"/>
      <c r="AM1" s="189"/>
      <c r="AN1" s="189"/>
      <c r="AO1" s="189"/>
      <c r="AP1" s="189"/>
      <c r="AQ1" s="189"/>
      <c r="AR1" s="189"/>
      <c r="AS1" s="189"/>
      <c r="AT1" s="189"/>
      <c r="AU1" s="189"/>
      <c r="AV1" s="189"/>
      <c r="AW1" s="189"/>
      <c r="AX1" s="189"/>
      <c r="AY1" s="189"/>
      <c r="AZ1" s="189"/>
      <c r="BA1" s="189"/>
      <c r="BB1" s="189"/>
      <c r="BC1" s="189"/>
      <c r="BD1" s="189"/>
      <c r="BE1" s="189"/>
      <c r="BF1" s="189"/>
      <c r="BG1" s="189"/>
      <c r="BH1" s="189"/>
      <c r="BI1" s="189"/>
      <c r="BJ1" s="189"/>
      <c r="BK1" s="189"/>
      <c r="BL1" s="189"/>
      <c r="BM1" s="189"/>
      <c r="BN1" s="189"/>
      <c r="BO1" s="189"/>
      <c r="BP1" s="189"/>
      <c r="BQ1" s="189"/>
      <c r="BR1" s="189"/>
      <c r="BS1" s="189"/>
      <c r="BT1" s="189"/>
      <c r="BU1" s="189"/>
      <c r="BV1" s="189"/>
      <c r="BW1" s="189"/>
      <c r="BX1" s="189"/>
      <c r="BY1" s="189"/>
      <c r="BZ1" s="189"/>
      <c r="CA1" s="189"/>
      <c r="CB1" s="189"/>
      <c r="CC1" s="189"/>
      <c r="CD1" s="189"/>
      <c r="CE1" s="189"/>
      <c r="CF1" s="189"/>
      <c r="CG1" s="189"/>
      <c r="CH1" s="189"/>
      <c r="CI1" s="189"/>
      <c r="CJ1" s="189"/>
      <c r="CK1" s="189"/>
      <c r="CL1" s="189"/>
      <c r="CM1" s="189"/>
      <c r="CN1" s="189"/>
      <c r="CO1" s="189"/>
      <c r="CP1" s="189"/>
      <c r="CQ1" s="189"/>
      <c r="CR1" s="189"/>
      <c r="CS1" s="189"/>
      <c r="CT1" s="189"/>
      <c r="CU1" s="189"/>
      <c r="CV1" s="189"/>
      <c r="CW1" s="189"/>
      <c r="CX1" s="189"/>
      <c r="CY1" s="189"/>
      <c r="CZ1" s="189"/>
      <c r="DA1" s="189"/>
      <c r="DB1" s="189"/>
      <c r="DC1" s="189"/>
      <c r="DD1" s="189"/>
      <c r="DE1" s="189"/>
      <c r="DF1" s="189"/>
      <c r="DG1" s="189"/>
      <c r="DH1" s="189"/>
      <c r="DI1" s="189"/>
      <c r="DJ1" s="189"/>
      <c r="DK1" s="189"/>
      <c r="DL1" s="189"/>
      <c r="DM1" s="189"/>
      <c r="DN1" s="189"/>
      <c r="DO1" s="189"/>
      <c r="DP1" s="189"/>
      <c r="DQ1" s="189"/>
      <c r="DR1" s="189"/>
      <c r="DS1" s="189"/>
      <c r="DT1" s="189"/>
      <c r="DU1" s="189"/>
      <c r="DV1" s="189"/>
      <c r="DW1" s="189"/>
      <c r="DX1" s="189"/>
      <c r="DY1" s="189"/>
      <c r="DZ1" s="189"/>
      <c r="EA1" s="189"/>
      <c r="EB1" s="189"/>
      <c r="EC1" s="189"/>
      <c r="ED1" s="189"/>
      <c r="EE1" s="189"/>
      <c r="EF1" s="189"/>
      <c r="EG1" s="189"/>
      <c r="EH1" s="189"/>
      <c r="EI1" s="189"/>
      <c r="EJ1" s="189"/>
      <c r="EK1" s="189"/>
      <c r="EL1" s="189"/>
      <c r="EM1" s="189"/>
      <c r="EN1" s="189"/>
      <c r="EO1" s="189"/>
      <c r="EP1" s="189"/>
      <c r="EQ1" s="189"/>
      <c r="ER1" s="189"/>
      <c r="ES1" s="189"/>
      <c r="ET1" s="189"/>
      <c r="EU1" s="189"/>
      <c r="EV1" s="189"/>
      <c r="EW1" s="189"/>
      <c r="EX1" s="189"/>
      <c r="EY1" s="189"/>
      <c r="EZ1" s="189"/>
      <c r="FA1" s="189"/>
      <c r="FB1" s="189"/>
      <c r="FC1" s="189"/>
      <c r="FD1" s="189"/>
      <c r="FE1" s="189"/>
      <c r="FF1" s="189"/>
      <c r="FG1" s="189"/>
      <c r="FH1" s="189"/>
      <c r="FI1" s="189"/>
      <c r="FJ1" s="189"/>
      <c r="FK1" s="189"/>
      <c r="FL1" s="189"/>
      <c r="FM1" s="189"/>
      <c r="FN1" s="189"/>
      <c r="FO1" s="189"/>
      <c r="FP1" s="189"/>
      <c r="FQ1" s="189"/>
      <c r="FR1" s="189"/>
      <c r="FS1" s="189"/>
      <c r="FT1" s="189"/>
      <c r="FU1" s="189"/>
      <c r="FV1" s="189"/>
      <c r="FW1" s="189"/>
      <c r="FX1" s="189"/>
      <c r="FY1" s="189"/>
      <c r="FZ1" s="189"/>
      <c r="GA1" s="189"/>
      <c r="GB1" s="189"/>
      <c r="GC1" s="189"/>
      <c r="GD1" s="189"/>
      <c r="GE1" s="189"/>
      <c r="GF1" s="189"/>
      <c r="GG1" s="189"/>
      <c r="GH1" s="189"/>
      <c r="GI1" s="189"/>
      <c r="GJ1" s="189"/>
      <c r="GK1" s="189"/>
      <c r="GL1" s="189"/>
      <c r="GM1" s="189"/>
      <c r="GN1" s="189"/>
      <c r="GO1" s="189"/>
      <c r="GP1" s="189"/>
      <c r="GQ1" s="189"/>
      <c r="GR1" s="189"/>
      <c r="GS1" s="189"/>
      <c r="GT1" s="189"/>
      <c r="GU1" s="189"/>
      <c r="GV1" s="189"/>
      <c r="GW1" s="189"/>
      <c r="GX1" s="189"/>
      <c r="GY1" s="189"/>
      <c r="GZ1" s="189"/>
      <c r="HA1" s="189"/>
      <c r="HB1" s="189"/>
      <c r="HC1" s="189"/>
      <c r="HD1" s="189"/>
      <c r="HE1" s="189"/>
      <c r="HF1" s="189"/>
      <c r="HG1" s="189"/>
      <c r="HH1" s="189"/>
      <c r="HI1" s="189"/>
      <c r="HJ1" s="189"/>
      <c r="HK1" s="189"/>
      <c r="HL1" s="189"/>
      <c r="HM1" s="189"/>
      <c r="HN1" s="189"/>
      <c r="HO1" s="189"/>
      <c r="HP1" s="189"/>
      <c r="HQ1" s="189"/>
      <c r="HR1" s="189"/>
      <c r="HS1" s="189"/>
      <c r="HT1" s="189"/>
      <c r="HU1" s="189"/>
      <c r="HV1" s="189"/>
      <c r="HW1" s="189"/>
      <c r="HX1" s="189"/>
      <c r="HY1" s="189"/>
      <c r="HZ1" s="189"/>
      <c r="IA1" s="189"/>
      <c r="IB1" s="189"/>
      <c r="IC1" s="189"/>
      <c r="ID1" s="189"/>
      <c r="IE1" s="189"/>
      <c r="IF1" s="189"/>
      <c r="IG1" s="189"/>
      <c r="IH1" s="189"/>
      <c r="II1" s="189"/>
      <c r="IJ1" s="189"/>
      <c r="IK1" s="189"/>
      <c r="IL1" s="189"/>
      <c r="IM1" s="189"/>
      <c r="IN1" s="189"/>
      <c r="IO1" s="189"/>
      <c r="IP1" s="189"/>
      <c r="IQ1" s="189"/>
      <c r="IR1" s="189"/>
      <c r="IS1" s="189"/>
      <c r="IT1" s="189"/>
      <c r="IU1" s="189"/>
      <c r="IV1" s="189"/>
      <c r="IW1" s="189"/>
      <c r="IX1" s="189"/>
      <c r="IY1" s="189"/>
      <c r="IZ1" s="189"/>
      <c r="JA1" s="189"/>
      <c r="JB1" s="189"/>
      <c r="JC1" s="189"/>
      <c r="JD1" s="189"/>
      <c r="JE1" s="189"/>
      <c r="JF1" s="189"/>
      <c r="JG1" s="189"/>
      <c r="JH1" s="189"/>
      <c r="JI1" s="189"/>
      <c r="JJ1" s="189"/>
      <c r="JK1" s="189"/>
      <c r="JL1" s="189"/>
      <c r="JM1" s="189"/>
      <c r="JN1" s="189"/>
      <c r="JO1" s="189"/>
      <c r="JP1" s="189"/>
      <c r="JQ1" s="189"/>
      <c r="JR1" s="189"/>
      <c r="JS1" s="189"/>
    </row>
    <row r="2" spans="1:279" s="190" customFormat="1" ht="39.75" customHeight="1" x14ac:dyDescent="0.3">
      <c r="A2" s="327"/>
      <c r="B2" s="328"/>
      <c r="C2" s="328"/>
      <c r="D2" s="401"/>
      <c r="E2" s="401"/>
      <c r="F2" s="401"/>
      <c r="G2" s="401"/>
      <c r="H2" s="401"/>
      <c r="I2" s="401"/>
      <c r="J2" s="401"/>
      <c r="K2" s="401"/>
      <c r="L2" s="401"/>
      <c r="M2" s="401"/>
      <c r="N2" s="401"/>
      <c r="O2" s="401"/>
      <c r="P2" s="401"/>
      <c r="Q2" s="402"/>
      <c r="R2" s="211"/>
      <c r="S2" s="317"/>
      <c r="T2" s="317"/>
      <c r="U2" s="317"/>
      <c r="V2" s="189"/>
      <c r="W2" s="189"/>
      <c r="X2" s="189"/>
      <c r="Y2" s="189"/>
      <c r="Z2" s="189"/>
      <c r="AA2" s="189"/>
      <c r="AB2" s="189"/>
      <c r="AC2" s="189"/>
      <c r="AD2" s="189"/>
      <c r="AE2" s="189"/>
      <c r="AF2" s="189"/>
      <c r="AG2" s="189"/>
      <c r="AH2" s="189"/>
      <c r="AI2" s="189"/>
      <c r="AJ2" s="189"/>
      <c r="AK2" s="189"/>
      <c r="AL2" s="189"/>
      <c r="AM2" s="189"/>
      <c r="AN2" s="189"/>
      <c r="AO2" s="189"/>
      <c r="AP2" s="189"/>
      <c r="AQ2" s="189"/>
      <c r="AR2" s="189"/>
      <c r="AS2" s="189"/>
      <c r="AT2" s="189"/>
      <c r="AU2" s="189"/>
      <c r="AV2" s="189"/>
      <c r="AW2" s="189"/>
      <c r="AX2" s="189"/>
      <c r="AY2" s="189"/>
      <c r="AZ2" s="189"/>
      <c r="BA2" s="189"/>
      <c r="BB2" s="189"/>
      <c r="BC2" s="189"/>
      <c r="BD2" s="189"/>
      <c r="BE2" s="189"/>
      <c r="BF2" s="189"/>
      <c r="BG2" s="189"/>
      <c r="BH2" s="189"/>
      <c r="BI2" s="189"/>
      <c r="BJ2" s="189"/>
      <c r="BK2" s="189"/>
      <c r="BL2" s="189"/>
      <c r="BM2" s="189"/>
      <c r="BN2" s="189"/>
      <c r="BO2" s="189"/>
      <c r="BP2" s="189"/>
      <c r="BQ2" s="189"/>
      <c r="BR2" s="189"/>
      <c r="BS2" s="189"/>
      <c r="BT2" s="189"/>
      <c r="BU2" s="189"/>
      <c r="BV2" s="189"/>
      <c r="BW2" s="189"/>
      <c r="BX2" s="189"/>
      <c r="BY2" s="189"/>
      <c r="BZ2" s="189"/>
      <c r="CA2" s="189"/>
      <c r="CB2" s="189"/>
      <c r="CC2" s="189"/>
      <c r="CD2" s="189"/>
      <c r="CE2" s="189"/>
      <c r="CF2" s="189"/>
      <c r="CG2" s="189"/>
      <c r="CH2" s="189"/>
      <c r="CI2" s="189"/>
      <c r="CJ2" s="189"/>
      <c r="CK2" s="189"/>
      <c r="CL2" s="189"/>
      <c r="CM2" s="189"/>
      <c r="CN2" s="189"/>
      <c r="CO2" s="189"/>
      <c r="CP2" s="189"/>
      <c r="CQ2" s="189"/>
      <c r="CR2" s="189"/>
      <c r="CS2" s="189"/>
      <c r="CT2" s="189"/>
      <c r="CU2" s="189"/>
      <c r="CV2" s="189"/>
      <c r="CW2" s="189"/>
      <c r="CX2" s="189"/>
      <c r="CY2" s="189"/>
      <c r="CZ2" s="189"/>
      <c r="DA2" s="189"/>
      <c r="DB2" s="189"/>
      <c r="DC2" s="189"/>
      <c r="DD2" s="189"/>
      <c r="DE2" s="189"/>
      <c r="DF2" s="189"/>
      <c r="DG2" s="189"/>
      <c r="DH2" s="189"/>
      <c r="DI2" s="189"/>
      <c r="DJ2" s="189"/>
      <c r="DK2" s="189"/>
      <c r="DL2" s="189"/>
      <c r="DM2" s="189"/>
      <c r="DN2" s="189"/>
      <c r="DO2" s="189"/>
      <c r="DP2" s="189"/>
      <c r="DQ2" s="189"/>
      <c r="DR2" s="189"/>
      <c r="DS2" s="189"/>
      <c r="DT2" s="189"/>
      <c r="DU2" s="189"/>
      <c r="DV2" s="189"/>
      <c r="DW2" s="189"/>
      <c r="DX2" s="189"/>
      <c r="DY2" s="189"/>
      <c r="DZ2" s="189"/>
      <c r="EA2" s="189"/>
      <c r="EB2" s="189"/>
      <c r="EC2" s="189"/>
      <c r="ED2" s="189"/>
      <c r="EE2" s="189"/>
      <c r="EF2" s="189"/>
      <c r="EG2" s="189"/>
      <c r="EH2" s="189"/>
      <c r="EI2" s="189"/>
      <c r="EJ2" s="189"/>
      <c r="EK2" s="189"/>
      <c r="EL2" s="189"/>
      <c r="EM2" s="189"/>
      <c r="EN2" s="189"/>
      <c r="EO2" s="189"/>
      <c r="EP2" s="189"/>
      <c r="EQ2" s="189"/>
      <c r="ER2" s="189"/>
      <c r="ES2" s="189"/>
      <c r="ET2" s="189"/>
      <c r="EU2" s="189"/>
      <c r="EV2" s="189"/>
      <c r="EW2" s="189"/>
      <c r="EX2" s="189"/>
      <c r="EY2" s="189"/>
      <c r="EZ2" s="189"/>
      <c r="FA2" s="189"/>
      <c r="FB2" s="189"/>
      <c r="FC2" s="189"/>
      <c r="FD2" s="189"/>
      <c r="FE2" s="189"/>
      <c r="FF2" s="189"/>
      <c r="FG2" s="189"/>
      <c r="FH2" s="189"/>
      <c r="FI2" s="189"/>
      <c r="FJ2" s="189"/>
      <c r="FK2" s="189"/>
      <c r="FL2" s="189"/>
      <c r="FM2" s="189"/>
      <c r="FN2" s="189"/>
      <c r="FO2" s="189"/>
      <c r="FP2" s="189"/>
      <c r="FQ2" s="189"/>
      <c r="FR2" s="189"/>
      <c r="FS2" s="189"/>
      <c r="FT2" s="189"/>
      <c r="FU2" s="189"/>
      <c r="FV2" s="189"/>
      <c r="FW2" s="189"/>
      <c r="FX2" s="189"/>
      <c r="FY2" s="189"/>
      <c r="FZ2" s="189"/>
      <c r="GA2" s="189"/>
      <c r="GB2" s="189"/>
      <c r="GC2" s="189"/>
      <c r="GD2" s="189"/>
      <c r="GE2" s="189"/>
      <c r="GF2" s="189"/>
      <c r="GG2" s="189"/>
      <c r="GH2" s="189"/>
      <c r="GI2" s="189"/>
      <c r="GJ2" s="189"/>
      <c r="GK2" s="189"/>
      <c r="GL2" s="189"/>
      <c r="GM2" s="189"/>
      <c r="GN2" s="189"/>
      <c r="GO2" s="189"/>
      <c r="GP2" s="189"/>
      <c r="GQ2" s="189"/>
      <c r="GR2" s="189"/>
      <c r="GS2" s="189"/>
      <c r="GT2" s="189"/>
      <c r="GU2" s="189"/>
      <c r="GV2" s="189"/>
      <c r="GW2" s="189"/>
      <c r="GX2" s="189"/>
      <c r="GY2" s="189"/>
      <c r="GZ2" s="189"/>
      <c r="HA2" s="189"/>
      <c r="HB2" s="189"/>
      <c r="HC2" s="189"/>
      <c r="HD2" s="189"/>
      <c r="HE2" s="189"/>
      <c r="HF2" s="189"/>
      <c r="HG2" s="189"/>
      <c r="HH2" s="189"/>
      <c r="HI2" s="189"/>
      <c r="HJ2" s="189"/>
      <c r="HK2" s="189"/>
      <c r="HL2" s="189"/>
      <c r="HM2" s="189"/>
      <c r="HN2" s="189"/>
      <c r="HO2" s="189"/>
      <c r="HP2" s="189"/>
      <c r="HQ2" s="189"/>
      <c r="HR2" s="189"/>
      <c r="HS2" s="189"/>
      <c r="HT2" s="189"/>
      <c r="HU2" s="189"/>
      <c r="HV2" s="189"/>
      <c r="HW2" s="189"/>
      <c r="HX2" s="189"/>
      <c r="HY2" s="189"/>
      <c r="HZ2" s="189"/>
      <c r="IA2" s="189"/>
      <c r="IB2" s="189"/>
      <c r="IC2" s="189"/>
      <c r="ID2" s="189"/>
      <c r="IE2" s="189"/>
      <c r="IF2" s="189"/>
      <c r="IG2" s="189"/>
      <c r="IH2" s="189"/>
      <c r="II2" s="189"/>
      <c r="IJ2" s="189"/>
      <c r="IK2" s="189"/>
      <c r="IL2" s="189"/>
      <c r="IM2" s="189"/>
      <c r="IN2" s="189"/>
      <c r="IO2" s="189"/>
      <c r="IP2" s="189"/>
      <c r="IQ2" s="189"/>
      <c r="IR2" s="189"/>
      <c r="IS2" s="189"/>
      <c r="IT2" s="189"/>
      <c r="IU2" s="189"/>
      <c r="IV2" s="189"/>
      <c r="IW2" s="189"/>
      <c r="IX2" s="189"/>
      <c r="IY2" s="189"/>
      <c r="IZ2" s="189"/>
      <c r="JA2" s="189"/>
      <c r="JB2" s="189"/>
      <c r="JC2" s="189"/>
      <c r="JD2" s="189"/>
      <c r="JE2" s="189"/>
      <c r="JF2" s="189"/>
      <c r="JG2" s="189"/>
      <c r="JH2" s="189"/>
      <c r="JI2" s="189"/>
      <c r="JJ2" s="189"/>
      <c r="JK2" s="189"/>
      <c r="JL2" s="189"/>
      <c r="JM2" s="189"/>
      <c r="JN2" s="189"/>
      <c r="JO2" s="189"/>
      <c r="JP2" s="189"/>
      <c r="JQ2" s="189"/>
      <c r="JR2" s="189"/>
      <c r="JS2" s="189"/>
    </row>
    <row r="3" spans="1:279" s="190" customFormat="1" ht="3" customHeight="1" x14ac:dyDescent="0.3">
      <c r="A3" s="2"/>
      <c r="B3" s="2"/>
      <c r="C3" s="187"/>
      <c r="D3" s="401"/>
      <c r="E3" s="401"/>
      <c r="F3" s="401"/>
      <c r="G3" s="401"/>
      <c r="H3" s="401"/>
      <c r="I3" s="401"/>
      <c r="J3" s="401"/>
      <c r="K3" s="401"/>
      <c r="L3" s="401"/>
      <c r="M3" s="401"/>
      <c r="N3" s="401"/>
      <c r="O3" s="401"/>
      <c r="P3" s="401"/>
      <c r="Q3" s="402"/>
      <c r="R3" s="211"/>
      <c r="S3" s="317"/>
      <c r="T3" s="317"/>
      <c r="U3" s="317"/>
      <c r="V3" s="189"/>
      <c r="W3" s="189"/>
      <c r="X3" s="189"/>
      <c r="Y3" s="189"/>
      <c r="Z3" s="189"/>
      <c r="AA3" s="189"/>
      <c r="AB3" s="189"/>
      <c r="AC3" s="189"/>
      <c r="AD3" s="189"/>
      <c r="AE3" s="189"/>
      <c r="AF3" s="189"/>
      <c r="AG3" s="189"/>
      <c r="AH3" s="189"/>
      <c r="AI3" s="189"/>
      <c r="AJ3" s="189"/>
      <c r="AK3" s="189"/>
      <c r="AL3" s="189"/>
      <c r="AM3" s="189"/>
      <c r="AN3" s="189"/>
      <c r="AO3" s="189"/>
      <c r="AP3" s="189"/>
      <c r="AQ3" s="189"/>
      <c r="AR3" s="189"/>
      <c r="AS3" s="189"/>
      <c r="AT3" s="189"/>
      <c r="AU3" s="189"/>
      <c r="AV3" s="189"/>
      <c r="AW3" s="189"/>
      <c r="AX3" s="189"/>
      <c r="AY3" s="189"/>
      <c r="AZ3" s="189"/>
      <c r="BA3" s="189"/>
      <c r="BB3" s="189"/>
      <c r="BC3" s="189"/>
      <c r="BD3" s="189"/>
      <c r="BE3" s="189"/>
      <c r="BF3" s="189"/>
      <c r="BG3" s="189"/>
      <c r="BH3" s="189"/>
      <c r="BI3" s="189"/>
      <c r="BJ3" s="189"/>
      <c r="BK3" s="189"/>
      <c r="BL3" s="189"/>
      <c r="BM3" s="189"/>
      <c r="BN3" s="189"/>
      <c r="BO3" s="189"/>
      <c r="BP3" s="189"/>
      <c r="BQ3" s="189"/>
      <c r="BR3" s="189"/>
      <c r="BS3" s="189"/>
      <c r="BT3" s="189"/>
      <c r="BU3" s="189"/>
      <c r="BV3" s="189"/>
      <c r="BW3" s="189"/>
      <c r="BX3" s="189"/>
      <c r="BY3" s="189"/>
      <c r="BZ3" s="189"/>
      <c r="CA3" s="189"/>
      <c r="CB3" s="189"/>
      <c r="CC3" s="189"/>
      <c r="CD3" s="189"/>
      <c r="CE3" s="189"/>
      <c r="CF3" s="189"/>
      <c r="CG3" s="189"/>
      <c r="CH3" s="189"/>
      <c r="CI3" s="189"/>
      <c r="CJ3" s="189"/>
      <c r="CK3" s="189"/>
      <c r="CL3" s="189"/>
      <c r="CM3" s="189"/>
      <c r="CN3" s="189"/>
      <c r="CO3" s="189"/>
      <c r="CP3" s="189"/>
      <c r="CQ3" s="189"/>
      <c r="CR3" s="189"/>
      <c r="CS3" s="189"/>
      <c r="CT3" s="189"/>
      <c r="CU3" s="189"/>
      <c r="CV3" s="189"/>
      <c r="CW3" s="189"/>
      <c r="CX3" s="189"/>
      <c r="CY3" s="189"/>
      <c r="CZ3" s="189"/>
      <c r="DA3" s="189"/>
      <c r="DB3" s="189"/>
      <c r="DC3" s="189"/>
      <c r="DD3" s="189"/>
      <c r="DE3" s="189"/>
      <c r="DF3" s="189"/>
      <c r="DG3" s="189"/>
      <c r="DH3" s="189"/>
      <c r="DI3" s="189"/>
      <c r="DJ3" s="189"/>
      <c r="DK3" s="189"/>
      <c r="DL3" s="189"/>
      <c r="DM3" s="189"/>
      <c r="DN3" s="189"/>
      <c r="DO3" s="189"/>
      <c r="DP3" s="189"/>
      <c r="DQ3" s="189"/>
      <c r="DR3" s="189"/>
      <c r="DS3" s="189"/>
      <c r="DT3" s="189"/>
      <c r="DU3" s="189"/>
      <c r="DV3" s="189"/>
      <c r="DW3" s="189"/>
      <c r="DX3" s="189"/>
      <c r="DY3" s="189"/>
      <c r="DZ3" s="189"/>
      <c r="EA3" s="189"/>
      <c r="EB3" s="189"/>
      <c r="EC3" s="189"/>
      <c r="ED3" s="189"/>
      <c r="EE3" s="189"/>
      <c r="EF3" s="189"/>
      <c r="EG3" s="189"/>
      <c r="EH3" s="189"/>
      <c r="EI3" s="189"/>
      <c r="EJ3" s="189"/>
      <c r="EK3" s="189"/>
      <c r="EL3" s="189"/>
      <c r="EM3" s="189"/>
      <c r="EN3" s="189"/>
      <c r="EO3" s="189"/>
      <c r="EP3" s="189"/>
      <c r="EQ3" s="189"/>
      <c r="ER3" s="189"/>
      <c r="ES3" s="189"/>
      <c r="ET3" s="189"/>
      <c r="EU3" s="189"/>
      <c r="EV3" s="189"/>
      <c r="EW3" s="189"/>
      <c r="EX3" s="189"/>
      <c r="EY3" s="189"/>
      <c r="EZ3" s="189"/>
      <c r="FA3" s="189"/>
      <c r="FB3" s="189"/>
      <c r="FC3" s="189"/>
      <c r="FD3" s="189"/>
      <c r="FE3" s="189"/>
      <c r="FF3" s="189"/>
      <c r="FG3" s="189"/>
      <c r="FH3" s="189"/>
      <c r="FI3" s="189"/>
      <c r="FJ3" s="189"/>
      <c r="FK3" s="189"/>
      <c r="FL3" s="189"/>
      <c r="FM3" s="189"/>
      <c r="FN3" s="189"/>
      <c r="FO3" s="189"/>
      <c r="FP3" s="189"/>
      <c r="FQ3" s="189"/>
      <c r="FR3" s="189"/>
      <c r="FS3" s="189"/>
      <c r="FT3" s="189"/>
      <c r="FU3" s="189"/>
      <c r="FV3" s="189"/>
      <c r="FW3" s="189"/>
      <c r="FX3" s="189"/>
      <c r="FY3" s="189"/>
      <c r="FZ3" s="189"/>
      <c r="GA3" s="189"/>
      <c r="GB3" s="189"/>
      <c r="GC3" s="189"/>
      <c r="GD3" s="189"/>
      <c r="GE3" s="189"/>
      <c r="GF3" s="189"/>
      <c r="GG3" s="189"/>
      <c r="GH3" s="189"/>
      <c r="GI3" s="189"/>
      <c r="GJ3" s="189"/>
      <c r="GK3" s="189"/>
      <c r="GL3" s="189"/>
      <c r="GM3" s="189"/>
      <c r="GN3" s="189"/>
      <c r="GO3" s="189"/>
      <c r="GP3" s="189"/>
      <c r="GQ3" s="189"/>
      <c r="GR3" s="189"/>
      <c r="GS3" s="189"/>
      <c r="GT3" s="189"/>
      <c r="GU3" s="189"/>
      <c r="GV3" s="189"/>
      <c r="GW3" s="189"/>
      <c r="GX3" s="189"/>
      <c r="GY3" s="189"/>
      <c r="GZ3" s="189"/>
      <c r="HA3" s="189"/>
      <c r="HB3" s="189"/>
      <c r="HC3" s="189"/>
      <c r="HD3" s="189"/>
      <c r="HE3" s="189"/>
      <c r="HF3" s="189"/>
      <c r="HG3" s="189"/>
      <c r="HH3" s="189"/>
      <c r="HI3" s="189"/>
      <c r="HJ3" s="189"/>
      <c r="HK3" s="189"/>
      <c r="HL3" s="189"/>
      <c r="HM3" s="189"/>
      <c r="HN3" s="189"/>
      <c r="HO3" s="189"/>
      <c r="HP3" s="189"/>
      <c r="HQ3" s="189"/>
      <c r="HR3" s="189"/>
      <c r="HS3" s="189"/>
      <c r="HT3" s="189"/>
      <c r="HU3" s="189"/>
      <c r="HV3" s="189"/>
      <c r="HW3" s="189"/>
      <c r="HX3" s="189"/>
      <c r="HY3" s="189"/>
      <c r="HZ3" s="189"/>
      <c r="IA3" s="189"/>
      <c r="IB3" s="189"/>
      <c r="IC3" s="189"/>
      <c r="ID3" s="189"/>
      <c r="IE3" s="189"/>
      <c r="IF3" s="189"/>
      <c r="IG3" s="189"/>
      <c r="IH3" s="189"/>
      <c r="II3" s="189"/>
      <c r="IJ3" s="189"/>
      <c r="IK3" s="189"/>
      <c r="IL3" s="189"/>
      <c r="IM3" s="189"/>
      <c r="IN3" s="189"/>
      <c r="IO3" s="189"/>
      <c r="IP3" s="189"/>
      <c r="IQ3" s="189"/>
      <c r="IR3" s="189"/>
      <c r="IS3" s="189"/>
      <c r="IT3" s="189"/>
      <c r="IU3" s="189"/>
      <c r="IV3" s="189"/>
      <c r="IW3" s="189"/>
      <c r="IX3" s="189"/>
      <c r="IY3" s="189"/>
      <c r="IZ3" s="189"/>
      <c r="JA3" s="189"/>
      <c r="JB3" s="189"/>
      <c r="JC3" s="189"/>
      <c r="JD3" s="189"/>
      <c r="JE3" s="189"/>
      <c r="JF3" s="189"/>
      <c r="JG3" s="189"/>
      <c r="JH3" s="189"/>
      <c r="JI3" s="189"/>
      <c r="JJ3" s="189"/>
      <c r="JK3" s="189"/>
      <c r="JL3" s="189"/>
      <c r="JM3" s="189"/>
      <c r="JN3" s="189"/>
      <c r="JO3" s="189"/>
      <c r="JP3" s="189"/>
      <c r="JQ3" s="189"/>
      <c r="JR3" s="189"/>
      <c r="JS3" s="189"/>
    </row>
    <row r="4" spans="1:279" s="190" customFormat="1" ht="41.25" customHeight="1" x14ac:dyDescent="0.3">
      <c r="A4" s="318" t="s">
        <v>0</v>
      </c>
      <c r="B4" s="319"/>
      <c r="C4" s="320"/>
      <c r="D4" s="388" t="str">
        <f>'Mapa Final'!D4</f>
        <v>GESTIÓN DE ACCIONES CONSTITUCIONALES, GESTIÓN DE PROCESOS PENALES PARA ADOLESCENTES, GESTIÓN ADMINISTRATIVA Y GESTIÓN DOCUMENTAL</v>
      </c>
      <c r="E4" s="389"/>
      <c r="F4" s="389"/>
      <c r="G4" s="389"/>
      <c r="H4" s="389"/>
      <c r="I4" s="389"/>
      <c r="J4" s="389"/>
      <c r="K4" s="389"/>
      <c r="L4" s="389"/>
      <c r="M4" s="389"/>
      <c r="N4" s="390"/>
      <c r="O4" s="324"/>
      <c r="P4" s="324"/>
      <c r="Q4" s="324"/>
      <c r="R4" s="209"/>
      <c r="S4" s="1"/>
      <c r="T4" s="1"/>
      <c r="U4" s="1"/>
      <c r="V4" s="189"/>
      <c r="W4" s="189"/>
      <c r="X4" s="189"/>
      <c r="Y4" s="189"/>
      <c r="Z4" s="189"/>
      <c r="AA4" s="189"/>
      <c r="AB4" s="189"/>
      <c r="AC4" s="189"/>
      <c r="AD4" s="189"/>
      <c r="AE4" s="189"/>
      <c r="AF4" s="189"/>
      <c r="AG4" s="189"/>
      <c r="AH4" s="189"/>
      <c r="AI4" s="189"/>
      <c r="AJ4" s="189"/>
      <c r="AK4" s="189"/>
      <c r="AL4" s="189"/>
      <c r="AM4" s="189"/>
      <c r="AN4" s="189"/>
      <c r="AO4" s="189"/>
      <c r="AP4" s="189"/>
      <c r="AQ4" s="189"/>
      <c r="AR4" s="189"/>
      <c r="AS4" s="189"/>
      <c r="AT4" s="189"/>
      <c r="AU4" s="189"/>
      <c r="AV4" s="189"/>
      <c r="AW4" s="189"/>
      <c r="AX4" s="189"/>
      <c r="AY4" s="189"/>
      <c r="AZ4" s="189"/>
      <c r="BA4" s="189"/>
      <c r="BB4" s="189"/>
      <c r="BC4" s="189"/>
      <c r="BD4" s="189"/>
      <c r="BE4" s="189"/>
      <c r="BF4" s="189"/>
      <c r="BG4" s="189"/>
      <c r="BH4" s="189"/>
      <c r="BI4" s="189"/>
      <c r="BJ4" s="189"/>
      <c r="BK4" s="189"/>
      <c r="BL4" s="189"/>
      <c r="BM4" s="189"/>
      <c r="BN4" s="189"/>
      <c r="BO4" s="189"/>
      <c r="BP4" s="189"/>
      <c r="BQ4" s="189"/>
      <c r="BR4" s="189"/>
      <c r="BS4" s="189"/>
      <c r="BT4" s="189"/>
      <c r="BU4" s="189"/>
      <c r="BV4" s="189"/>
      <c r="BW4" s="189"/>
      <c r="BX4" s="189"/>
      <c r="BY4" s="189"/>
      <c r="BZ4" s="189"/>
      <c r="CA4" s="189"/>
      <c r="CB4" s="189"/>
      <c r="CC4" s="189"/>
      <c r="CD4" s="189"/>
      <c r="CE4" s="189"/>
      <c r="CF4" s="189"/>
      <c r="CG4" s="189"/>
      <c r="CH4" s="189"/>
      <c r="CI4" s="189"/>
      <c r="CJ4" s="189"/>
      <c r="CK4" s="189"/>
      <c r="CL4" s="189"/>
      <c r="CM4" s="189"/>
      <c r="CN4" s="189"/>
      <c r="CO4" s="189"/>
      <c r="CP4" s="189"/>
      <c r="CQ4" s="189"/>
      <c r="CR4" s="189"/>
      <c r="CS4" s="189"/>
      <c r="CT4" s="189"/>
      <c r="CU4" s="189"/>
      <c r="CV4" s="189"/>
      <c r="CW4" s="189"/>
      <c r="CX4" s="189"/>
      <c r="CY4" s="189"/>
      <c r="CZ4" s="189"/>
      <c r="DA4" s="189"/>
      <c r="DB4" s="189"/>
      <c r="DC4" s="189"/>
      <c r="DD4" s="189"/>
      <c r="DE4" s="189"/>
      <c r="DF4" s="189"/>
      <c r="DG4" s="189"/>
      <c r="DH4" s="189"/>
      <c r="DI4" s="189"/>
      <c r="DJ4" s="189"/>
      <c r="DK4" s="189"/>
      <c r="DL4" s="189"/>
      <c r="DM4" s="189"/>
      <c r="DN4" s="189"/>
      <c r="DO4" s="189"/>
      <c r="DP4" s="189"/>
      <c r="DQ4" s="189"/>
      <c r="DR4" s="189"/>
      <c r="DS4" s="189"/>
      <c r="DT4" s="189"/>
      <c r="DU4" s="189"/>
      <c r="DV4" s="189"/>
      <c r="DW4" s="189"/>
      <c r="DX4" s="189"/>
      <c r="DY4" s="189"/>
      <c r="DZ4" s="189"/>
      <c r="EA4" s="189"/>
      <c r="EB4" s="189"/>
      <c r="EC4" s="189"/>
      <c r="ED4" s="189"/>
      <c r="EE4" s="189"/>
      <c r="EF4" s="189"/>
      <c r="EG4" s="189"/>
      <c r="EH4" s="189"/>
      <c r="EI4" s="189"/>
      <c r="EJ4" s="189"/>
      <c r="EK4" s="189"/>
      <c r="EL4" s="189"/>
      <c r="EM4" s="189"/>
      <c r="EN4" s="189"/>
      <c r="EO4" s="189"/>
      <c r="EP4" s="189"/>
      <c r="EQ4" s="189"/>
      <c r="ER4" s="189"/>
      <c r="ES4" s="189"/>
      <c r="ET4" s="189"/>
      <c r="EU4" s="189"/>
      <c r="EV4" s="189"/>
      <c r="EW4" s="189"/>
      <c r="EX4" s="189"/>
      <c r="EY4" s="189"/>
      <c r="EZ4" s="189"/>
      <c r="FA4" s="189"/>
      <c r="FB4" s="189"/>
      <c r="FC4" s="189"/>
      <c r="FD4" s="189"/>
      <c r="FE4" s="189"/>
      <c r="FF4" s="189"/>
      <c r="FG4" s="189"/>
      <c r="FH4" s="189"/>
      <c r="FI4" s="189"/>
      <c r="FJ4" s="189"/>
      <c r="FK4" s="189"/>
      <c r="FL4" s="189"/>
      <c r="FM4" s="189"/>
      <c r="FN4" s="189"/>
      <c r="FO4" s="189"/>
      <c r="FP4" s="189"/>
      <c r="FQ4" s="189"/>
      <c r="FR4" s="189"/>
      <c r="FS4" s="189"/>
      <c r="FT4" s="189"/>
      <c r="FU4" s="189"/>
      <c r="FV4" s="189"/>
      <c r="FW4" s="189"/>
      <c r="FX4" s="189"/>
      <c r="FY4" s="189"/>
      <c r="FZ4" s="189"/>
      <c r="GA4" s="189"/>
      <c r="GB4" s="189"/>
      <c r="GC4" s="189"/>
      <c r="GD4" s="189"/>
      <c r="GE4" s="189"/>
      <c r="GF4" s="189"/>
      <c r="GG4" s="189"/>
      <c r="GH4" s="189"/>
      <c r="GI4" s="189"/>
      <c r="GJ4" s="189"/>
      <c r="GK4" s="189"/>
      <c r="GL4" s="189"/>
      <c r="GM4" s="189"/>
      <c r="GN4" s="189"/>
      <c r="GO4" s="189"/>
      <c r="GP4" s="189"/>
      <c r="GQ4" s="189"/>
      <c r="GR4" s="189"/>
      <c r="GS4" s="189"/>
      <c r="GT4" s="189"/>
      <c r="GU4" s="189"/>
      <c r="GV4" s="189"/>
      <c r="GW4" s="189"/>
      <c r="GX4" s="189"/>
      <c r="GY4" s="189"/>
      <c r="GZ4" s="189"/>
      <c r="HA4" s="189"/>
      <c r="HB4" s="189"/>
      <c r="HC4" s="189"/>
      <c r="HD4" s="189"/>
      <c r="HE4" s="189"/>
      <c r="HF4" s="189"/>
      <c r="HG4" s="189"/>
      <c r="HH4" s="189"/>
      <c r="HI4" s="189"/>
      <c r="HJ4" s="189"/>
      <c r="HK4" s="189"/>
      <c r="HL4" s="189"/>
      <c r="HM4" s="189"/>
      <c r="HN4" s="189"/>
      <c r="HO4" s="189"/>
      <c r="HP4" s="189"/>
      <c r="HQ4" s="189"/>
      <c r="HR4" s="189"/>
      <c r="HS4" s="189"/>
      <c r="HT4" s="189"/>
      <c r="HU4" s="189"/>
      <c r="HV4" s="189"/>
      <c r="HW4" s="189"/>
      <c r="HX4" s="189"/>
      <c r="HY4" s="189"/>
      <c r="HZ4" s="189"/>
      <c r="IA4" s="189"/>
      <c r="IB4" s="189"/>
      <c r="IC4" s="189"/>
      <c r="ID4" s="189"/>
      <c r="IE4" s="189"/>
      <c r="IF4" s="189"/>
      <c r="IG4" s="189"/>
      <c r="IH4" s="189"/>
      <c r="II4" s="189"/>
      <c r="IJ4" s="189"/>
      <c r="IK4" s="189"/>
      <c r="IL4" s="189"/>
      <c r="IM4" s="189"/>
      <c r="IN4" s="189"/>
      <c r="IO4" s="189"/>
      <c r="IP4" s="189"/>
      <c r="IQ4" s="189"/>
      <c r="IR4" s="189"/>
      <c r="IS4" s="189"/>
      <c r="IT4" s="189"/>
      <c r="IU4" s="189"/>
      <c r="IV4" s="189"/>
      <c r="IW4" s="189"/>
      <c r="IX4" s="189"/>
      <c r="IY4" s="189"/>
      <c r="IZ4" s="189"/>
      <c r="JA4" s="189"/>
      <c r="JB4" s="189"/>
      <c r="JC4" s="189"/>
      <c r="JD4" s="189"/>
      <c r="JE4" s="189"/>
      <c r="JF4" s="189"/>
      <c r="JG4" s="189"/>
      <c r="JH4" s="189"/>
      <c r="JI4" s="189"/>
      <c r="JJ4" s="189"/>
      <c r="JK4" s="189"/>
      <c r="JL4" s="189"/>
      <c r="JM4" s="189"/>
      <c r="JN4" s="189"/>
      <c r="JO4" s="189"/>
      <c r="JP4" s="189"/>
      <c r="JQ4" s="189"/>
      <c r="JR4" s="189"/>
      <c r="JS4" s="189"/>
    </row>
    <row r="5" spans="1:279" s="190" customFormat="1" ht="110.25" customHeight="1" x14ac:dyDescent="0.3">
      <c r="A5" s="318" t="s">
        <v>1</v>
      </c>
      <c r="B5" s="319"/>
      <c r="C5" s="320"/>
      <c r="D5" s="391" t="str">
        <f>'Mapa Final'!D5</f>
        <v>DAR APLICACIÓN AL CONJUNTO DE PRINCIPIOS, NORMAS, PROCEDIMIENTOS Y MEDIDAS PEDAGÓGICAS QUE RIGEN EN LA INVESTIGACIÓN  Y JUZGAMIENTO  DE LOS DELITOS COMETIDOS POR LAS PERSONAS  QUE TIENEN ENTRE CATORCE (14) Y DIECIOCHO (18) AÑOS AL MOMENTO DE COMETER EL HECHO PUNIBLE, GARANTIZANDO LA JUSTICIA RESTAURATIVA, LA VERDAD Y LA REPARACIÓN DEL DAÑO; ASÍ COMO RECONOCER  Y GARANTIZAR LOS DERECHOS FUNDAMENTALES DE LAS PERSONAS  INVOCADOS A TRAVÉS DE LAS ACCIONES CONSTITUCIONALES DE TUTELA Y HABEAS CORPUS, SATISFACIENDO LAS NECESIDADES DE LAS PARTES INTERESADAS DE CONFOMIRDAD CON LA LEY, CON EL COMPROMISO DE MEJORAR CONTINUAMENTE EL SISTEMA DE GESTIÓN DE CALIDAD Y GARANTIZANDO LA DEBIDA DOCUMENTACIÓN, LA ESTANDARIZACIÓN Y TRAZABILIDAD DE LOS PROCEDIMIENTOS QUE HACEN PARTE DE ESTAS ACTUACIONES.</v>
      </c>
      <c r="E5" s="392"/>
      <c r="F5" s="392"/>
      <c r="G5" s="392"/>
      <c r="H5" s="392"/>
      <c r="I5" s="392"/>
      <c r="J5" s="392"/>
      <c r="K5" s="392"/>
      <c r="L5" s="392"/>
      <c r="M5" s="392"/>
      <c r="N5" s="393"/>
      <c r="O5" s="1"/>
      <c r="P5" s="1"/>
      <c r="Q5" s="1"/>
      <c r="R5" s="1"/>
      <c r="S5" s="1"/>
      <c r="T5" s="1"/>
      <c r="U5" s="1"/>
      <c r="V5" s="189"/>
      <c r="W5" s="189"/>
      <c r="X5" s="189"/>
      <c r="Y5" s="189"/>
      <c r="Z5" s="189"/>
      <c r="AA5" s="189"/>
      <c r="AB5" s="189"/>
      <c r="AC5" s="189"/>
      <c r="AD5" s="189"/>
      <c r="AE5" s="189"/>
      <c r="AF5" s="189"/>
      <c r="AG5" s="189"/>
      <c r="AH5" s="189"/>
      <c r="AI5" s="189"/>
      <c r="AJ5" s="189"/>
      <c r="AK5" s="189"/>
      <c r="AL5" s="189"/>
      <c r="AM5" s="189"/>
      <c r="AN5" s="189"/>
      <c r="AO5" s="189"/>
      <c r="AP5" s="189"/>
      <c r="AQ5" s="189"/>
      <c r="AR5" s="189"/>
      <c r="AS5" s="189"/>
      <c r="AT5" s="189"/>
      <c r="AU5" s="189"/>
      <c r="AV5" s="189"/>
      <c r="AW5" s="189"/>
      <c r="AX5" s="189"/>
      <c r="AY5" s="189"/>
      <c r="AZ5" s="189"/>
      <c r="BA5" s="189"/>
      <c r="BB5" s="189"/>
      <c r="BC5" s="189"/>
      <c r="BD5" s="189"/>
      <c r="BE5" s="189"/>
      <c r="BF5" s="189"/>
      <c r="BG5" s="189"/>
      <c r="BH5" s="189"/>
      <c r="BI5" s="189"/>
      <c r="BJ5" s="189"/>
      <c r="BK5" s="189"/>
      <c r="BL5" s="189"/>
      <c r="BM5" s="189"/>
      <c r="BN5" s="189"/>
      <c r="BO5" s="189"/>
      <c r="BP5" s="189"/>
      <c r="BQ5" s="189"/>
      <c r="BR5" s="189"/>
      <c r="BS5" s="189"/>
      <c r="BT5" s="189"/>
      <c r="BU5" s="189"/>
      <c r="BV5" s="189"/>
      <c r="BW5" s="189"/>
      <c r="BX5" s="189"/>
      <c r="BY5" s="189"/>
      <c r="BZ5" s="189"/>
      <c r="CA5" s="189"/>
      <c r="CB5" s="189"/>
      <c r="CC5" s="189"/>
      <c r="CD5" s="189"/>
      <c r="CE5" s="189"/>
      <c r="CF5" s="189"/>
      <c r="CG5" s="189"/>
      <c r="CH5" s="189"/>
      <c r="CI5" s="189"/>
      <c r="CJ5" s="189"/>
      <c r="CK5" s="189"/>
      <c r="CL5" s="189"/>
      <c r="CM5" s="189"/>
      <c r="CN5" s="189"/>
      <c r="CO5" s="189"/>
      <c r="CP5" s="189"/>
      <c r="CQ5" s="189"/>
      <c r="CR5" s="189"/>
      <c r="CS5" s="189"/>
      <c r="CT5" s="189"/>
      <c r="CU5" s="189"/>
      <c r="CV5" s="189"/>
      <c r="CW5" s="189"/>
      <c r="CX5" s="189"/>
      <c r="CY5" s="189"/>
      <c r="CZ5" s="189"/>
      <c r="DA5" s="189"/>
      <c r="DB5" s="189"/>
      <c r="DC5" s="189"/>
      <c r="DD5" s="189"/>
      <c r="DE5" s="189"/>
      <c r="DF5" s="189"/>
      <c r="DG5" s="189"/>
      <c r="DH5" s="189"/>
      <c r="DI5" s="189"/>
      <c r="DJ5" s="189"/>
      <c r="DK5" s="189"/>
      <c r="DL5" s="189"/>
      <c r="DM5" s="189"/>
      <c r="DN5" s="189"/>
      <c r="DO5" s="189"/>
      <c r="DP5" s="189"/>
      <c r="DQ5" s="189"/>
      <c r="DR5" s="189"/>
      <c r="DS5" s="189"/>
      <c r="DT5" s="189"/>
      <c r="DU5" s="189"/>
      <c r="DV5" s="189"/>
      <c r="DW5" s="189"/>
      <c r="DX5" s="189"/>
      <c r="DY5" s="189"/>
      <c r="DZ5" s="189"/>
      <c r="EA5" s="189"/>
      <c r="EB5" s="189"/>
      <c r="EC5" s="189"/>
      <c r="ED5" s="189"/>
      <c r="EE5" s="189"/>
      <c r="EF5" s="189"/>
      <c r="EG5" s="189"/>
      <c r="EH5" s="189"/>
      <c r="EI5" s="189"/>
      <c r="EJ5" s="189"/>
      <c r="EK5" s="189"/>
      <c r="EL5" s="189"/>
      <c r="EM5" s="189"/>
      <c r="EN5" s="189"/>
      <c r="EO5" s="189"/>
      <c r="EP5" s="189"/>
      <c r="EQ5" s="189"/>
      <c r="ER5" s="189"/>
      <c r="ES5" s="189"/>
      <c r="ET5" s="189"/>
      <c r="EU5" s="189"/>
      <c r="EV5" s="189"/>
      <c r="EW5" s="189"/>
      <c r="EX5" s="189"/>
      <c r="EY5" s="189"/>
      <c r="EZ5" s="189"/>
      <c r="FA5" s="189"/>
      <c r="FB5" s="189"/>
      <c r="FC5" s="189"/>
      <c r="FD5" s="189"/>
      <c r="FE5" s="189"/>
      <c r="FF5" s="189"/>
      <c r="FG5" s="189"/>
      <c r="FH5" s="189"/>
      <c r="FI5" s="189"/>
      <c r="FJ5" s="189"/>
      <c r="FK5" s="189"/>
      <c r="FL5" s="189"/>
      <c r="FM5" s="189"/>
      <c r="FN5" s="189"/>
      <c r="FO5" s="189"/>
      <c r="FP5" s="189"/>
      <c r="FQ5" s="189"/>
      <c r="FR5" s="189"/>
      <c r="FS5" s="189"/>
      <c r="FT5" s="189"/>
      <c r="FU5" s="189"/>
      <c r="FV5" s="189"/>
      <c r="FW5" s="189"/>
      <c r="FX5" s="189"/>
      <c r="FY5" s="189"/>
      <c r="FZ5" s="189"/>
      <c r="GA5" s="189"/>
      <c r="GB5" s="189"/>
      <c r="GC5" s="189"/>
      <c r="GD5" s="189"/>
      <c r="GE5" s="189"/>
      <c r="GF5" s="189"/>
      <c r="GG5" s="189"/>
      <c r="GH5" s="189"/>
      <c r="GI5" s="189"/>
      <c r="GJ5" s="189"/>
      <c r="GK5" s="189"/>
      <c r="GL5" s="189"/>
      <c r="GM5" s="189"/>
      <c r="GN5" s="189"/>
      <c r="GO5" s="189"/>
      <c r="GP5" s="189"/>
      <c r="GQ5" s="189"/>
      <c r="GR5" s="189"/>
      <c r="GS5" s="189"/>
      <c r="GT5" s="189"/>
      <c r="GU5" s="189"/>
      <c r="GV5" s="189"/>
      <c r="GW5" s="189"/>
      <c r="GX5" s="189"/>
      <c r="GY5" s="189"/>
      <c r="GZ5" s="189"/>
      <c r="HA5" s="189"/>
      <c r="HB5" s="189"/>
      <c r="HC5" s="189"/>
      <c r="HD5" s="189"/>
      <c r="HE5" s="189"/>
      <c r="HF5" s="189"/>
      <c r="HG5" s="189"/>
      <c r="HH5" s="189"/>
      <c r="HI5" s="189"/>
      <c r="HJ5" s="189"/>
      <c r="HK5" s="189"/>
      <c r="HL5" s="189"/>
      <c r="HM5" s="189"/>
      <c r="HN5" s="189"/>
      <c r="HO5" s="189"/>
      <c r="HP5" s="189"/>
      <c r="HQ5" s="189"/>
      <c r="HR5" s="189"/>
      <c r="HS5" s="189"/>
      <c r="HT5" s="189"/>
      <c r="HU5" s="189"/>
      <c r="HV5" s="189"/>
      <c r="HW5" s="189"/>
      <c r="HX5" s="189"/>
      <c r="HY5" s="189"/>
      <c r="HZ5" s="189"/>
      <c r="IA5" s="189"/>
      <c r="IB5" s="189"/>
      <c r="IC5" s="189"/>
      <c r="ID5" s="189"/>
      <c r="IE5" s="189"/>
      <c r="IF5" s="189"/>
      <c r="IG5" s="189"/>
      <c r="IH5" s="189"/>
      <c r="II5" s="189"/>
      <c r="IJ5" s="189"/>
      <c r="IK5" s="189"/>
      <c r="IL5" s="189"/>
      <c r="IM5" s="189"/>
      <c r="IN5" s="189"/>
      <c r="IO5" s="189"/>
      <c r="IP5" s="189"/>
      <c r="IQ5" s="189"/>
      <c r="IR5" s="189"/>
      <c r="IS5" s="189"/>
      <c r="IT5" s="189"/>
      <c r="IU5" s="189"/>
      <c r="IV5" s="189"/>
      <c r="IW5" s="189"/>
      <c r="IX5" s="189"/>
      <c r="IY5" s="189"/>
      <c r="IZ5" s="189"/>
      <c r="JA5" s="189"/>
      <c r="JB5" s="189"/>
      <c r="JC5" s="189"/>
      <c r="JD5" s="189"/>
      <c r="JE5" s="189"/>
      <c r="JF5" s="189"/>
      <c r="JG5" s="189"/>
      <c r="JH5" s="189"/>
      <c r="JI5" s="189"/>
      <c r="JJ5" s="189"/>
      <c r="JK5" s="189"/>
      <c r="JL5" s="189"/>
      <c r="JM5" s="189"/>
      <c r="JN5" s="189"/>
      <c r="JO5" s="189"/>
      <c r="JP5" s="189"/>
      <c r="JQ5" s="189"/>
      <c r="JR5" s="189"/>
      <c r="JS5" s="189"/>
    </row>
    <row r="6" spans="1:279" s="190" customFormat="1" ht="62.25" customHeight="1" thickBot="1" x14ac:dyDescent="0.35">
      <c r="A6" s="318" t="s">
        <v>2</v>
      </c>
      <c r="B6" s="319"/>
      <c r="C6" s="320"/>
      <c r="D6" s="391" t="str">
        <f>'Mapa Final'!D6</f>
        <v>TRÁMITES ADELANTADOS EN VIRTUD DE LOS PROCESOS DE LAS ACCIONES CONSTITUCIONALES Y PROCESOS PENALES PARA ADOLESCENTES (CONTROL DE GARANTÍAS Y CONOCIMIENTO), LA PLANEACIÓN Y EJECUCIÓN DE LAS ACTIVIDADES PARA UNA EFECTIVA ATENCIÓN AL USUARIO, POR PARTE DE LOS JUZGADOS PRIMERO PENAL DEL CIRCUITO PARA ADOLESCENTES, PRIMERO PENAL MUNICIPAL PARA ADOLESCENTES, 3 PENAL MUNICIPAL PARA ADOLESCENTES DE MONTERÍA Y CENTRO DE SERVICIOS JUDICIALES</v>
      </c>
      <c r="E6" s="392"/>
      <c r="F6" s="392"/>
      <c r="G6" s="392"/>
      <c r="H6" s="392"/>
      <c r="I6" s="392"/>
      <c r="J6" s="392"/>
      <c r="K6" s="392"/>
      <c r="L6" s="392"/>
      <c r="M6" s="392"/>
      <c r="N6" s="393"/>
      <c r="O6" s="1"/>
      <c r="P6" s="1"/>
      <c r="Q6" s="1"/>
      <c r="R6" s="1"/>
      <c r="S6" s="1"/>
      <c r="T6" s="1"/>
      <c r="U6" s="1"/>
      <c r="V6" s="189"/>
      <c r="W6" s="189"/>
      <c r="X6" s="189"/>
      <c r="Y6" s="189"/>
      <c r="Z6" s="189"/>
      <c r="AA6" s="189"/>
      <c r="AB6" s="189"/>
      <c r="AC6" s="189"/>
      <c r="AD6" s="189"/>
      <c r="AE6" s="189"/>
      <c r="AF6" s="189"/>
      <c r="AG6" s="189"/>
      <c r="AH6" s="189"/>
      <c r="AI6" s="189"/>
      <c r="AJ6" s="189"/>
      <c r="AK6" s="189"/>
      <c r="AL6" s="189"/>
      <c r="AM6" s="189"/>
      <c r="AN6" s="189"/>
      <c r="AO6" s="189"/>
      <c r="AP6" s="189"/>
      <c r="AQ6" s="189"/>
      <c r="AR6" s="189"/>
      <c r="AS6" s="189"/>
      <c r="AT6" s="189"/>
      <c r="AU6" s="189"/>
      <c r="AV6" s="189"/>
      <c r="AW6" s="189"/>
      <c r="AX6" s="189"/>
      <c r="AY6" s="189"/>
      <c r="AZ6" s="189"/>
      <c r="BA6" s="189"/>
      <c r="BB6" s="189"/>
      <c r="BC6" s="189"/>
      <c r="BD6" s="189"/>
      <c r="BE6" s="189"/>
      <c r="BF6" s="189"/>
      <c r="BG6" s="189"/>
      <c r="BH6" s="189"/>
      <c r="BI6" s="189"/>
      <c r="BJ6" s="189"/>
      <c r="BK6" s="189"/>
      <c r="BL6" s="189"/>
      <c r="BM6" s="189"/>
      <c r="BN6" s="189"/>
      <c r="BO6" s="189"/>
      <c r="BP6" s="189"/>
      <c r="BQ6" s="189"/>
      <c r="BR6" s="189"/>
      <c r="BS6" s="189"/>
      <c r="BT6" s="189"/>
      <c r="BU6" s="189"/>
      <c r="BV6" s="189"/>
      <c r="BW6" s="189"/>
      <c r="BX6" s="189"/>
      <c r="BY6" s="189"/>
      <c r="BZ6" s="189"/>
      <c r="CA6" s="189"/>
      <c r="CB6" s="189"/>
      <c r="CC6" s="189"/>
      <c r="CD6" s="189"/>
      <c r="CE6" s="189"/>
      <c r="CF6" s="189"/>
      <c r="CG6" s="189"/>
      <c r="CH6" s="189"/>
      <c r="CI6" s="189"/>
      <c r="CJ6" s="189"/>
      <c r="CK6" s="189"/>
      <c r="CL6" s="189"/>
      <c r="CM6" s="189"/>
      <c r="CN6" s="189"/>
      <c r="CO6" s="189"/>
      <c r="CP6" s="189"/>
      <c r="CQ6" s="189"/>
      <c r="CR6" s="189"/>
      <c r="CS6" s="189"/>
      <c r="CT6" s="189"/>
      <c r="CU6" s="189"/>
      <c r="CV6" s="189"/>
      <c r="CW6" s="189"/>
      <c r="CX6" s="189"/>
      <c r="CY6" s="189"/>
      <c r="CZ6" s="189"/>
      <c r="DA6" s="189"/>
      <c r="DB6" s="189"/>
      <c r="DC6" s="189"/>
      <c r="DD6" s="189"/>
      <c r="DE6" s="189"/>
      <c r="DF6" s="189"/>
      <c r="DG6" s="189"/>
      <c r="DH6" s="189"/>
      <c r="DI6" s="189"/>
      <c r="DJ6" s="189"/>
      <c r="DK6" s="189"/>
      <c r="DL6" s="189"/>
      <c r="DM6" s="189"/>
      <c r="DN6" s="189"/>
      <c r="DO6" s="189"/>
      <c r="DP6" s="189"/>
      <c r="DQ6" s="189"/>
      <c r="DR6" s="189"/>
      <c r="DS6" s="189"/>
      <c r="DT6" s="189"/>
      <c r="DU6" s="189"/>
      <c r="DV6" s="189"/>
      <c r="DW6" s="189"/>
      <c r="DX6" s="189"/>
      <c r="DY6" s="189"/>
      <c r="DZ6" s="189"/>
      <c r="EA6" s="189"/>
      <c r="EB6" s="189"/>
      <c r="EC6" s="189"/>
      <c r="ED6" s="189"/>
      <c r="EE6" s="189"/>
      <c r="EF6" s="189"/>
      <c r="EG6" s="189"/>
      <c r="EH6" s="189"/>
      <c r="EI6" s="189"/>
      <c r="EJ6" s="189"/>
      <c r="EK6" s="189"/>
      <c r="EL6" s="189"/>
      <c r="EM6" s="189"/>
      <c r="EN6" s="189"/>
      <c r="EO6" s="189"/>
      <c r="EP6" s="189"/>
      <c r="EQ6" s="189"/>
      <c r="ER6" s="189"/>
      <c r="ES6" s="189"/>
      <c r="ET6" s="189"/>
      <c r="EU6" s="189"/>
      <c r="EV6" s="189"/>
      <c r="EW6" s="189"/>
      <c r="EX6" s="189"/>
      <c r="EY6" s="189"/>
      <c r="EZ6" s="189"/>
      <c r="FA6" s="189"/>
      <c r="FB6" s="189"/>
      <c r="FC6" s="189"/>
      <c r="FD6" s="189"/>
      <c r="FE6" s="189"/>
      <c r="FF6" s="189"/>
      <c r="FG6" s="189"/>
      <c r="FH6" s="189"/>
      <c r="FI6" s="189"/>
      <c r="FJ6" s="189"/>
      <c r="FK6" s="189"/>
      <c r="FL6" s="189"/>
      <c r="FM6" s="189"/>
      <c r="FN6" s="189"/>
      <c r="FO6" s="189"/>
      <c r="FP6" s="189"/>
      <c r="FQ6" s="189"/>
      <c r="FR6" s="189"/>
      <c r="FS6" s="189"/>
      <c r="FT6" s="189"/>
      <c r="FU6" s="189"/>
      <c r="FV6" s="189"/>
      <c r="FW6" s="189"/>
      <c r="FX6" s="189"/>
      <c r="FY6" s="189"/>
      <c r="FZ6" s="189"/>
      <c r="GA6" s="189"/>
      <c r="GB6" s="189"/>
      <c r="GC6" s="189"/>
      <c r="GD6" s="189"/>
      <c r="GE6" s="189"/>
      <c r="GF6" s="189"/>
      <c r="GG6" s="189"/>
      <c r="GH6" s="189"/>
      <c r="GI6" s="189"/>
      <c r="GJ6" s="189"/>
      <c r="GK6" s="189"/>
      <c r="GL6" s="189"/>
      <c r="GM6" s="189"/>
      <c r="GN6" s="189"/>
      <c r="GO6" s="189"/>
      <c r="GP6" s="189"/>
      <c r="GQ6" s="189"/>
      <c r="GR6" s="189"/>
      <c r="GS6" s="189"/>
      <c r="GT6" s="189"/>
      <c r="GU6" s="189"/>
      <c r="GV6" s="189"/>
      <c r="GW6" s="189"/>
      <c r="GX6" s="189"/>
      <c r="GY6" s="189"/>
      <c r="GZ6" s="189"/>
      <c r="HA6" s="189"/>
      <c r="HB6" s="189"/>
      <c r="HC6" s="189"/>
      <c r="HD6" s="189"/>
      <c r="HE6" s="189"/>
      <c r="HF6" s="189"/>
      <c r="HG6" s="189"/>
      <c r="HH6" s="189"/>
      <c r="HI6" s="189"/>
      <c r="HJ6" s="189"/>
      <c r="HK6" s="189"/>
      <c r="HL6" s="189"/>
      <c r="HM6" s="189"/>
      <c r="HN6" s="189"/>
      <c r="HO6" s="189"/>
      <c r="HP6" s="189"/>
      <c r="HQ6" s="189"/>
      <c r="HR6" s="189"/>
      <c r="HS6" s="189"/>
      <c r="HT6" s="189"/>
      <c r="HU6" s="189"/>
      <c r="HV6" s="189"/>
      <c r="HW6" s="189"/>
      <c r="HX6" s="189"/>
      <c r="HY6" s="189"/>
      <c r="HZ6" s="189"/>
      <c r="IA6" s="189"/>
      <c r="IB6" s="189"/>
      <c r="IC6" s="189"/>
      <c r="ID6" s="189"/>
      <c r="IE6" s="189"/>
      <c r="IF6" s="189"/>
      <c r="IG6" s="189"/>
      <c r="IH6" s="189"/>
      <c r="II6" s="189"/>
      <c r="IJ6" s="189"/>
      <c r="IK6" s="189"/>
      <c r="IL6" s="189"/>
      <c r="IM6" s="189"/>
      <c r="IN6" s="189"/>
      <c r="IO6" s="189"/>
      <c r="IP6" s="189"/>
      <c r="IQ6" s="189"/>
      <c r="IR6" s="189"/>
      <c r="IS6" s="189"/>
      <c r="IT6" s="189"/>
      <c r="IU6" s="189"/>
      <c r="IV6" s="189"/>
      <c r="IW6" s="189"/>
      <c r="IX6" s="189"/>
      <c r="IY6" s="189"/>
      <c r="IZ6" s="189"/>
      <c r="JA6" s="189"/>
      <c r="JB6" s="189"/>
      <c r="JC6" s="189"/>
      <c r="JD6" s="189"/>
      <c r="JE6" s="189"/>
      <c r="JF6" s="189"/>
      <c r="JG6" s="189"/>
      <c r="JH6" s="189"/>
      <c r="JI6" s="189"/>
      <c r="JJ6" s="189"/>
      <c r="JK6" s="189"/>
      <c r="JL6" s="189"/>
      <c r="JM6" s="189"/>
      <c r="JN6" s="189"/>
      <c r="JO6" s="189"/>
      <c r="JP6" s="189"/>
      <c r="JQ6" s="189"/>
      <c r="JR6" s="189"/>
      <c r="JS6" s="189"/>
    </row>
    <row r="7" spans="1:279" s="193" customFormat="1" ht="38.25" customHeight="1" thickTop="1" thickBot="1" x14ac:dyDescent="0.3">
      <c r="A7" s="394" t="s">
        <v>431</v>
      </c>
      <c r="B7" s="395"/>
      <c r="C7" s="395"/>
      <c r="D7" s="395"/>
      <c r="E7" s="395"/>
      <c r="F7" s="396"/>
      <c r="G7" s="191"/>
      <c r="H7" s="397" t="s">
        <v>432</v>
      </c>
      <c r="I7" s="397"/>
      <c r="J7" s="397"/>
      <c r="K7" s="397" t="s">
        <v>433</v>
      </c>
      <c r="L7" s="397"/>
      <c r="M7" s="397"/>
      <c r="N7" s="398" t="s">
        <v>311</v>
      </c>
      <c r="O7" s="403" t="s">
        <v>434</v>
      </c>
      <c r="P7" s="405" t="s">
        <v>435</v>
      </c>
      <c r="Q7" s="408"/>
      <c r="R7" s="406"/>
      <c r="S7" s="405" t="s">
        <v>436</v>
      </c>
      <c r="T7" s="406"/>
      <c r="U7" s="407" t="s">
        <v>437</v>
      </c>
      <c r="V7" s="192"/>
      <c r="W7" s="192"/>
      <c r="X7" s="192"/>
      <c r="Y7" s="192"/>
      <c r="Z7" s="192"/>
      <c r="AA7" s="192"/>
      <c r="AB7" s="192"/>
      <c r="AC7" s="192"/>
      <c r="AD7" s="192"/>
      <c r="AE7" s="192"/>
      <c r="AF7" s="192"/>
      <c r="AG7" s="192"/>
      <c r="AH7" s="192"/>
      <c r="AI7" s="192"/>
      <c r="AJ7" s="192"/>
      <c r="AK7" s="192"/>
      <c r="AL7" s="192"/>
      <c r="AM7" s="192"/>
      <c r="AN7" s="192"/>
      <c r="AO7" s="192"/>
      <c r="AP7" s="192"/>
      <c r="AQ7" s="192"/>
      <c r="AR7" s="192"/>
      <c r="AS7" s="192"/>
      <c r="AT7" s="192"/>
      <c r="AU7" s="192"/>
      <c r="AV7" s="192"/>
      <c r="AW7" s="192"/>
      <c r="AX7" s="192"/>
      <c r="AY7" s="192"/>
      <c r="AZ7" s="192"/>
      <c r="BA7" s="192"/>
      <c r="BB7" s="192"/>
      <c r="BC7" s="192"/>
      <c r="BD7" s="192"/>
      <c r="BE7" s="192"/>
      <c r="BF7" s="192"/>
      <c r="BG7" s="192"/>
      <c r="BH7" s="192"/>
      <c r="BI7" s="192"/>
      <c r="BJ7" s="192"/>
      <c r="BK7" s="192"/>
      <c r="BL7" s="192"/>
      <c r="BM7" s="192"/>
      <c r="BN7" s="192"/>
      <c r="BO7" s="192"/>
      <c r="BP7" s="192"/>
      <c r="BQ7" s="192"/>
      <c r="BR7" s="192"/>
      <c r="BS7" s="192"/>
      <c r="BT7" s="192"/>
      <c r="BU7" s="192"/>
      <c r="BV7" s="192"/>
      <c r="BW7" s="192"/>
      <c r="BX7" s="192"/>
      <c r="BY7" s="192"/>
      <c r="BZ7" s="192"/>
      <c r="CA7" s="192"/>
      <c r="CB7" s="192"/>
      <c r="CC7" s="192"/>
      <c r="CD7" s="192"/>
      <c r="CE7" s="192"/>
      <c r="CF7" s="192"/>
      <c r="CG7" s="192"/>
      <c r="CH7" s="192"/>
      <c r="CI7" s="192"/>
      <c r="CJ7" s="192"/>
      <c r="CK7" s="192"/>
      <c r="CL7" s="192"/>
      <c r="CM7" s="192"/>
      <c r="CN7" s="192"/>
      <c r="CO7" s="192"/>
      <c r="CP7" s="192"/>
      <c r="CQ7" s="192"/>
      <c r="CR7" s="192"/>
      <c r="CS7" s="192"/>
      <c r="CT7" s="192"/>
      <c r="CU7" s="192"/>
      <c r="CV7" s="192"/>
      <c r="CW7" s="192"/>
      <c r="CX7" s="192"/>
      <c r="CY7" s="192"/>
      <c r="CZ7" s="192"/>
      <c r="DA7" s="192"/>
      <c r="DB7" s="192"/>
      <c r="DC7" s="192"/>
      <c r="DD7" s="192"/>
      <c r="DE7" s="192"/>
      <c r="DF7" s="192"/>
      <c r="DG7" s="192"/>
      <c r="DH7" s="192"/>
      <c r="DI7" s="192"/>
      <c r="DJ7" s="192"/>
      <c r="DK7" s="192"/>
      <c r="DL7" s="192"/>
      <c r="DM7" s="192"/>
      <c r="DN7" s="192"/>
      <c r="DO7" s="192"/>
      <c r="DP7" s="192"/>
      <c r="DQ7" s="192"/>
      <c r="DR7" s="192"/>
      <c r="DS7" s="192"/>
      <c r="DT7" s="192"/>
      <c r="DU7" s="192"/>
      <c r="DV7" s="192"/>
      <c r="DW7" s="192"/>
      <c r="DX7" s="192"/>
      <c r="DY7" s="192"/>
      <c r="DZ7" s="192"/>
      <c r="EA7" s="192"/>
      <c r="EB7" s="192"/>
      <c r="EC7" s="192"/>
      <c r="ED7" s="192"/>
      <c r="EE7" s="192"/>
      <c r="EF7" s="192"/>
      <c r="EG7" s="192"/>
      <c r="EH7" s="192"/>
      <c r="EI7" s="192"/>
      <c r="EJ7" s="192"/>
      <c r="EK7" s="192"/>
      <c r="EL7" s="192"/>
      <c r="EM7" s="192"/>
      <c r="EN7" s="192"/>
      <c r="EO7" s="192"/>
      <c r="EP7" s="192"/>
      <c r="EQ7" s="192"/>
      <c r="ER7" s="192"/>
      <c r="ES7" s="192"/>
      <c r="ET7" s="192"/>
      <c r="EU7" s="192"/>
      <c r="EV7" s="192"/>
      <c r="EW7" s="192"/>
      <c r="EX7" s="192"/>
      <c r="EY7" s="192"/>
      <c r="EZ7" s="192"/>
      <c r="FA7" s="192"/>
      <c r="FB7" s="192"/>
      <c r="FC7" s="192"/>
      <c r="FD7" s="192"/>
      <c r="FE7" s="192"/>
      <c r="FF7" s="192"/>
      <c r="FG7" s="192"/>
      <c r="FH7" s="192"/>
      <c r="FI7" s="192"/>
      <c r="FJ7" s="192"/>
      <c r="FK7" s="192"/>
      <c r="FL7" s="192"/>
      <c r="FM7" s="192"/>
      <c r="FN7" s="192"/>
      <c r="FO7" s="192"/>
      <c r="FP7" s="192"/>
      <c r="FQ7" s="192"/>
      <c r="FR7" s="192"/>
      <c r="FS7" s="192"/>
      <c r="FT7" s="192"/>
      <c r="FU7" s="192"/>
    </row>
    <row r="8" spans="1:279" s="201" customFormat="1" ht="81" customHeight="1" thickTop="1" thickBot="1" x14ac:dyDescent="0.3">
      <c r="A8" s="194" t="s">
        <v>205</v>
      </c>
      <c r="B8" s="194" t="s">
        <v>452</v>
      </c>
      <c r="C8" s="195" t="s">
        <v>8</v>
      </c>
      <c r="D8" s="196" t="s">
        <v>438</v>
      </c>
      <c r="E8" s="197" t="s">
        <v>10</v>
      </c>
      <c r="F8" s="197" t="s">
        <v>11</v>
      </c>
      <c r="G8" s="197" t="s">
        <v>12</v>
      </c>
      <c r="H8" s="198" t="s">
        <v>439</v>
      </c>
      <c r="I8" s="198" t="s">
        <v>38</v>
      </c>
      <c r="J8" s="198" t="s">
        <v>440</v>
      </c>
      <c r="K8" s="198" t="s">
        <v>439</v>
      </c>
      <c r="L8" s="198" t="s">
        <v>441</v>
      </c>
      <c r="M8" s="198" t="s">
        <v>440</v>
      </c>
      <c r="N8" s="398"/>
      <c r="O8" s="404"/>
      <c r="P8" s="199" t="s">
        <v>442</v>
      </c>
      <c r="Q8" s="199" t="s">
        <v>443</v>
      </c>
      <c r="R8" s="199" t="s">
        <v>489</v>
      </c>
      <c r="S8" s="199" t="s">
        <v>444</v>
      </c>
      <c r="T8" s="199" t="s">
        <v>445</v>
      </c>
      <c r="U8" s="407"/>
      <c r="V8" s="200"/>
      <c r="W8" s="200"/>
      <c r="X8" s="200"/>
      <c r="Y8" s="200"/>
      <c r="Z8" s="200"/>
      <c r="AA8" s="200"/>
      <c r="AB8" s="200"/>
      <c r="AC8" s="200"/>
      <c r="AD8" s="200"/>
      <c r="AE8" s="200"/>
      <c r="AF8" s="200"/>
      <c r="AG8" s="200"/>
      <c r="AH8" s="200"/>
      <c r="AI8" s="200"/>
      <c r="AJ8" s="200"/>
      <c r="AK8" s="200"/>
      <c r="AL8" s="200"/>
      <c r="AM8" s="200"/>
      <c r="AN8" s="200"/>
      <c r="AO8" s="200"/>
      <c r="AP8" s="200"/>
      <c r="AQ8" s="200"/>
      <c r="AR8" s="200"/>
      <c r="AS8" s="200"/>
      <c r="AT8" s="200"/>
      <c r="AU8" s="200"/>
      <c r="AV8" s="200"/>
      <c r="AW8" s="200"/>
      <c r="AX8" s="200"/>
      <c r="AY8" s="200"/>
      <c r="AZ8" s="200"/>
      <c r="BA8" s="200"/>
      <c r="BB8" s="200"/>
      <c r="BC8" s="200"/>
      <c r="BD8" s="200"/>
      <c r="BE8" s="200"/>
      <c r="BF8" s="200"/>
      <c r="BG8" s="200"/>
      <c r="BH8" s="200"/>
      <c r="BI8" s="200"/>
      <c r="BJ8" s="200"/>
      <c r="BK8" s="200"/>
      <c r="BL8" s="200"/>
      <c r="BM8" s="200"/>
      <c r="BN8" s="200"/>
      <c r="BO8" s="200"/>
      <c r="BP8" s="200"/>
      <c r="BQ8" s="200"/>
      <c r="BR8" s="200"/>
      <c r="BS8" s="200"/>
      <c r="BT8" s="200"/>
      <c r="BU8" s="200"/>
      <c r="BV8" s="200"/>
      <c r="BW8" s="200"/>
      <c r="BX8" s="200"/>
      <c r="BY8" s="200"/>
      <c r="BZ8" s="200"/>
      <c r="CA8" s="200"/>
      <c r="CB8" s="200"/>
      <c r="CC8" s="200"/>
      <c r="CD8" s="200"/>
      <c r="CE8" s="200"/>
      <c r="CF8" s="200"/>
      <c r="CG8" s="200"/>
      <c r="CH8" s="200"/>
      <c r="CI8" s="200"/>
      <c r="CJ8" s="200"/>
      <c r="CK8" s="200"/>
      <c r="CL8" s="200"/>
      <c r="CM8" s="200"/>
      <c r="CN8" s="200"/>
      <c r="CO8" s="200"/>
      <c r="CP8" s="200"/>
      <c r="CQ8" s="200"/>
      <c r="CR8" s="200"/>
      <c r="CS8" s="200"/>
      <c r="CT8" s="200"/>
      <c r="CU8" s="200"/>
      <c r="CV8" s="200"/>
      <c r="CW8" s="200"/>
      <c r="CX8" s="200"/>
      <c r="CY8" s="200"/>
      <c r="CZ8" s="200"/>
      <c r="DA8" s="200"/>
      <c r="DB8" s="200"/>
      <c r="DC8" s="200"/>
      <c r="DD8" s="200"/>
      <c r="DE8" s="200"/>
      <c r="DF8" s="200"/>
      <c r="DG8" s="200"/>
      <c r="DH8" s="200"/>
      <c r="DI8" s="200"/>
      <c r="DJ8" s="200"/>
      <c r="DK8" s="200"/>
      <c r="DL8" s="200"/>
      <c r="DM8" s="200"/>
      <c r="DN8" s="200"/>
      <c r="DO8" s="200"/>
      <c r="DP8" s="200"/>
      <c r="DQ8" s="200"/>
      <c r="DR8" s="200"/>
      <c r="DS8" s="200"/>
      <c r="DT8" s="200"/>
      <c r="DU8" s="200"/>
      <c r="DV8" s="200"/>
      <c r="DW8" s="200"/>
      <c r="DX8" s="200"/>
      <c r="DY8" s="200"/>
      <c r="DZ8" s="200"/>
      <c r="EA8" s="200"/>
      <c r="EB8" s="200"/>
      <c r="EC8" s="200"/>
      <c r="ED8" s="200"/>
      <c r="EE8" s="200"/>
      <c r="EF8" s="200"/>
      <c r="EG8" s="200"/>
      <c r="EH8" s="200"/>
      <c r="EI8" s="200"/>
      <c r="EJ8" s="200"/>
      <c r="EK8" s="200"/>
      <c r="EL8" s="200"/>
      <c r="EM8" s="200"/>
      <c r="EN8" s="200"/>
      <c r="EO8" s="200"/>
      <c r="EP8" s="200"/>
      <c r="EQ8" s="200"/>
      <c r="ER8" s="200"/>
      <c r="ES8" s="200"/>
      <c r="ET8" s="200"/>
      <c r="EU8" s="200"/>
      <c r="EV8" s="200"/>
      <c r="EW8" s="200"/>
      <c r="EX8" s="200"/>
      <c r="EY8" s="200"/>
      <c r="EZ8" s="200"/>
      <c r="FA8" s="200"/>
      <c r="FB8" s="200"/>
      <c r="FC8" s="200"/>
      <c r="FD8" s="200"/>
      <c r="FE8" s="200"/>
      <c r="FF8" s="200"/>
      <c r="FG8" s="200"/>
      <c r="FH8" s="200"/>
      <c r="FI8" s="200"/>
      <c r="FJ8" s="200"/>
      <c r="FK8" s="200"/>
      <c r="FL8" s="200"/>
      <c r="FM8" s="200"/>
      <c r="FN8" s="200"/>
      <c r="FO8" s="200"/>
      <c r="FP8" s="200"/>
      <c r="FQ8" s="200"/>
      <c r="FR8" s="200"/>
      <c r="FS8" s="200"/>
      <c r="FT8" s="200"/>
      <c r="FU8" s="200"/>
    </row>
    <row r="9" spans="1:279" s="202" customFormat="1" ht="10.5" customHeight="1" thickTop="1" thickBot="1" x14ac:dyDescent="0.3">
      <c r="A9" s="386"/>
      <c r="B9" s="387"/>
      <c r="C9" s="387"/>
      <c r="D9" s="387"/>
      <c r="E9" s="387"/>
      <c r="F9" s="387"/>
      <c r="G9" s="387"/>
      <c r="H9" s="387"/>
      <c r="I9" s="387"/>
      <c r="J9" s="387"/>
      <c r="K9" s="387"/>
      <c r="L9" s="387"/>
      <c r="M9" s="387"/>
      <c r="N9" s="387"/>
      <c r="U9" s="203"/>
      <c r="V9" s="204"/>
      <c r="W9" s="204"/>
      <c r="X9" s="204"/>
      <c r="Y9" s="204"/>
      <c r="Z9" s="204"/>
      <c r="AA9" s="204"/>
      <c r="AB9" s="204"/>
      <c r="AC9" s="204"/>
      <c r="AD9" s="204"/>
      <c r="AE9" s="204"/>
      <c r="AF9" s="204"/>
      <c r="AG9" s="204"/>
      <c r="AH9" s="204"/>
      <c r="AI9" s="204"/>
      <c r="AJ9" s="204"/>
      <c r="AK9" s="204"/>
      <c r="AL9" s="204"/>
      <c r="AM9" s="204"/>
      <c r="AN9" s="204"/>
      <c r="AO9" s="204"/>
      <c r="AP9" s="204"/>
      <c r="AQ9" s="204"/>
      <c r="AR9" s="204"/>
      <c r="AS9" s="204"/>
      <c r="AT9" s="204"/>
      <c r="AU9" s="204"/>
      <c r="AV9" s="204"/>
      <c r="AW9" s="204"/>
      <c r="AX9" s="204"/>
      <c r="AY9" s="204"/>
      <c r="AZ9" s="204"/>
      <c r="BA9" s="204"/>
      <c r="BB9" s="204"/>
      <c r="BC9" s="204"/>
      <c r="BD9" s="204"/>
      <c r="BE9" s="204"/>
      <c r="BF9" s="204"/>
      <c r="BG9" s="204"/>
      <c r="BH9" s="204"/>
      <c r="BI9" s="204"/>
      <c r="BJ9" s="204"/>
      <c r="BK9" s="204"/>
      <c r="BL9" s="204"/>
      <c r="BM9" s="204"/>
      <c r="BN9" s="204"/>
      <c r="BO9" s="204"/>
      <c r="BP9" s="204"/>
      <c r="BQ9" s="204"/>
      <c r="BR9" s="204"/>
      <c r="BS9" s="204"/>
      <c r="BT9" s="204"/>
      <c r="BU9" s="204"/>
      <c r="BV9" s="204"/>
      <c r="BW9" s="204"/>
      <c r="BX9" s="204"/>
      <c r="BY9" s="204"/>
      <c r="BZ9" s="204"/>
      <c r="CA9" s="204"/>
      <c r="CB9" s="204"/>
      <c r="CC9" s="204"/>
      <c r="CD9" s="204"/>
      <c r="CE9" s="204"/>
      <c r="CF9" s="204"/>
      <c r="CG9" s="204"/>
      <c r="CH9" s="204"/>
      <c r="CI9" s="204"/>
      <c r="CJ9" s="204"/>
      <c r="CK9" s="204"/>
      <c r="CL9" s="204"/>
      <c r="CM9" s="204"/>
      <c r="CN9" s="204"/>
      <c r="CO9" s="204"/>
      <c r="CP9" s="204"/>
      <c r="CQ9" s="204"/>
      <c r="CR9" s="204"/>
      <c r="CS9" s="204"/>
      <c r="CT9" s="204"/>
      <c r="CU9" s="204"/>
      <c r="CV9" s="204"/>
      <c r="CW9" s="204"/>
      <c r="CX9" s="204"/>
      <c r="CY9" s="204"/>
      <c r="CZ9" s="204"/>
      <c r="DA9" s="204"/>
      <c r="DB9" s="204"/>
      <c r="DC9" s="204"/>
      <c r="DD9" s="204"/>
      <c r="DE9" s="204"/>
      <c r="DF9" s="204"/>
      <c r="DG9" s="204"/>
      <c r="DH9" s="204"/>
      <c r="DI9" s="204"/>
      <c r="DJ9" s="204"/>
      <c r="DK9" s="204"/>
      <c r="DL9" s="204"/>
      <c r="DM9" s="204"/>
      <c r="DN9" s="204"/>
      <c r="DO9" s="204"/>
      <c r="DP9" s="204"/>
      <c r="DQ9" s="204"/>
      <c r="DR9" s="204"/>
      <c r="DS9" s="204"/>
      <c r="DT9" s="204"/>
      <c r="DU9" s="204"/>
      <c r="DV9" s="204"/>
      <c r="DW9" s="204"/>
      <c r="DX9" s="204"/>
      <c r="DY9" s="204"/>
      <c r="DZ9" s="204"/>
      <c r="EA9" s="204"/>
      <c r="EB9" s="204"/>
      <c r="EC9" s="204"/>
      <c r="ED9" s="204"/>
      <c r="EE9" s="204"/>
      <c r="EF9" s="204"/>
      <c r="EG9" s="204"/>
      <c r="EH9" s="204"/>
      <c r="EI9" s="204"/>
      <c r="EJ9" s="204"/>
      <c r="EK9" s="204"/>
      <c r="EL9" s="204"/>
      <c r="EM9" s="204"/>
      <c r="EN9" s="204"/>
      <c r="EO9" s="204"/>
      <c r="EP9" s="204"/>
      <c r="EQ9" s="204"/>
      <c r="ER9" s="204"/>
      <c r="ES9" s="204"/>
      <c r="ET9" s="204"/>
      <c r="EU9" s="204"/>
      <c r="EV9" s="204"/>
      <c r="EW9" s="204"/>
      <c r="EX9" s="204"/>
      <c r="EY9" s="204"/>
      <c r="EZ9" s="204"/>
      <c r="FA9" s="204"/>
      <c r="FB9" s="204"/>
      <c r="FC9" s="204"/>
      <c r="FD9" s="204"/>
      <c r="FE9" s="204"/>
      <c r="FF9" s="204"/>
      <c r="FG9" s="204"/>
      <c r="FH9" s="204"/>
      <c r="FI9" s="204"/>
      <c r="FJ9" s="204"/>
      <c r="FK9" s="204"/>
      <c r="FL9" s="204"/>
      <c r="FM9" s="204"/>
      <c r="FN9" s="204"/>
      <c r="FO9" s="204"/>
      <c r="FP9" s="204"/>
      <c r="FQ9" s="204"/>
      <c r="FR9" s="204"/>
      <c r="FS9" s="204"/>
      <c r="FT9" s="204"/>
      <c r="FU9" s="204"/>
    </row>
    <row r="10" spans="1:279" s="205" customFormat="1" ht="15" customHeight="1" x14ac:dyDescent="0.2">
      <c r="A10" s="375">
        <f>'Mapa Final'!A10</f>
        <v>1</v>
      </c>
      <c r="B10" s="375" t="str">
        <f>'Mapa Final'!B10</f>
        <v>Inconsistencias en el reparto</v>
      </c>
      <c r="C10" s="375" t="str">
        <f>'Mapa Final'!C10</f>
        <v>Incumplimiento de las metas establecidas</v>
      </c>
      <c r="D10" s="375" t="str">
        <f>'Mapa Final'!D10</f>
        <v xml:space="preserve">1.Falta de planeacion y organizacion en el proceso de reparto. 
2. Falta de capacidad instalada para atender el alto volúmen de trabajo debido a la cantidad de expedientes que se recepcionan.           
3.Inconsistencias entre el órden establecido por el administrador del sistema y el órden previsto en los Acuerdos que norman el reparto.
4. No realizar el reparto de los Procesos Penales para Adolescentes entre los Despachos competentes, dentro del término establecido. 
5. Errores en el diligenciamiento del acta de reparto.
</v>
      </c>
      <c r="E10" s="375" t="str">
        <f>'Mapa Final'!E10</f>
        <v>Falencia en la gestión, control y seguimiento del proceso de reparto</v>
      </c>
      <c r="F10" s="375" t="str">
        <f>'Mapa Final'!F10</f>
        <v>Posibilidad de incumplimiento de las metas establecidas debido  a repartos extemporáneos y/o asignaciones erradas en el mismo</v>
      </c>
      <c r="G10" s="375" t="str">
        <f>'Mapa Final'!G10</f>
        <v>Ejecución y Administración de Procesos</v>
      </c>
      <c r="H10" s="378" t="str">
        <f>'Mapa Final'!I10</f>
        <v>Media</v>
      </c>
      <c r="I10" s="378" t="str">
        <f>'Mapa Final'!L10</f>
        <v>Moderado</v>
      </c>
      <c r="J10" s="365" t="str">
        <f>'Mapa Final'!N10</f>
        <v>Moderado</v>
      </c>
      <c r="K10" s="368" t="str">
        <f>'Mapa Final'!AA10</f>
        <v>Baja</v>
      </c>
      <c r="L10" s="368" t="str">
        <f>'Mapa Final'!AE10</f>
        <v>Moderado</v>
      </c>
      <c r="M10" s="365" t="str">
        <f>'Mapa Final'!AG10</f>
        <v>Moderado</v>
      </c>
      <c r="N10" s="368" t="str">
        <f>'Mapa Final'!AH10</f>
        <v>Aceptar</v>
      </c>
      <c r="O10" s="381" t="s">
        <v>640</v>
      </c>
      <c r="P10" s="374"/>
      <c r="Q10" s="374"/>
      <c r="R10" s="374" t="s">
        <v>179</v>
      </c>
      <c r="S10" s="359">
        <v>44562</v>
      </c>
      <c r="T10" s="359">
        <v>44651</v>
      </c>
      <c r="U10" s="362" t="s">
        <v>513</v>
      </c>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row>
    <row r="11" spans="1:279" s="205" customFormat="1" ht="13.5" customHeight="1" x14ac:dyDescent="0.2">
      <c r="A11" s="376"/>
      <c r="B11" s="376"/>
      <c r="C11" s="376"/>
      <c r="D11" s="376"/>
      <c r="E11" s="376"/>
      <c r="F11" s="376"/>
      <c r="G11" s="376"/>
      <c r="H11" s="379"/>
      <c r="I11" s="379"/>
      <c r="J11" s="366"/>
      <c r="K11" s="369"/>
      <c r="L11" s="369"/>
      <c r="M11" s="366"/>
      <c r="N11" s="369"/>
      <c r="O11" s="382"/>
      <c r="P11" s="360"/>
      <c r="Q11" s="360"/>
      <c r="R11" s="360"/>
      <c r="S11" s="360"/>
      <c r="T11" s="360"/>
      <c r="U11" s="363"/>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row>
    <row r="12" spans="1:279" s="205" customFormat="1" ht="13.5" customHeight="1" x14ac:dyDescent="0.2">
      <c r="A12" s="376"/>
      <c r="B12" s="376"/>
      <c r="C12" s="376"/>
      <c r="D12" s="376"/>
      <c r="E12" s="376"/>
      <c r="F12" s="376"/>
      <c r="G12" s="376"/>
      <c r="H12" s="379"/>
      <c r="I12" s="379"/>
      <c r="J12" s="366"/>
      <c r="K12" s="369"/>
      <c r="L12" s="369"/>
      <c r="M12" s="366"/>
      <c r="N12" s="369"/>
      <c r="O12" s="382"/>
      <c r="P12" s="360"/>
      <c r="Q12" s="360"/>
      <c r="R12" s="360"/>
      <c r="S12" s="360"/>
      <c r="T12" s="360"/>
      <c r="U12" s="363"/>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row>
    <row r="13" spans="1:279" s="205" customFormat="1" ht="13.5" customHeight="1" x14ac:dyDescent="0.2">
      <c r="A13" s="376"/>
      <c r="B13" s="376"/>
      <c r="C13" s="376"/>
      <c r="D13" s="376"/>
      <c r="E13" s="376"/>
      <c r="F13" s="376"/>
      <c r="G13" s="376"/>
      <c r="H13" s="379"/>
      <c r="I13" s="379"/>
      <c r="J13" s="366"/>
      <c r="K13" s="369"/>
      <c r="L13" s="369"/>
      <c r="M13" s="366"/>
      <c r="N13" s="369"/>
      <c r="O13" s="382"/>
      <c r="P13" s="360"/>
      <c r="Q13" s="360"/>
      <c r="R13" s="360"/>
      <c r="S13" s="360"/>
      <c r="T13" s="360"/>
      <c r="U13" s="363"/>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row>
    <row r="14" spans="1:279" s="205" customFormat="1" ht="321.75" customHeight="1" thickBot="1" x14ac:dyDescent="0.25">
      <c r="A14" s="377"/>
      <c r="B14" s="377"/>
      <c r="C14" s="377"/>
      <c r="D14" s="377"/>
      <c r="E14" s="377"/>
      <c r="F14" s="377"/>
      <c r="G14" s="377"/>
      <c r="H14" s="380"/>
      <c r="I14" s="380"/>
      <c r="J14" s="367"/>
      <c r="K14" s="370"/>
      <c r="L14" s="370"/>
      <c r="M14" s="367"/>
      <c r="N14" s="370"/>
      <c r="O14" s="383"/>
      <c r="P14" s="361"/>
      <c r="Q14" s="361"/>
      <c r="R14" s="361"/>
      <c r="S14" s="361"/>
      <c r="T14" s="361"/>
      <c r="U14" s="364"/>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row>
    <row r="15" spans="1:279" s="205" customFormat="1" ht="15" customHeight="1" x14ac:dyDescent="0.2">
      <c r="A15" s="375">
        <f>'Mapa Final'!A15</f>
        <v>2</v>
      </c>
      <c r="B15" s="375" t="str">
        <f>'Mapa Final'!B15</f>
        <v>Error en las notificaciones judiicales</v>
      </c>
      <c r="C15" s="375" t="str">
        <f>'Mapa Final'!C15</f>
        <v>Incumplimiento de las metas establecidas</v>
      </c>
      <c r="D15" s="375" t="str">
        <f>'Mapa Final'!D15</f>
        <v>1. Falta de seguimiento y control del cumplimiento efectivo de la actividad asignada. 
2. Falta de informaciòn pertinente para realizar la actividad (correos errados, direcciones erradas de las partes). 
3. Falta de recursos, medios electrònicos y tecnològicos para el cumplimiento de la actividad.  
4.Carencia de vinculaciòn de las partes y terceros que genera nulidades, demoras en el proceso.</v>
      </c>
      <c r="E15" s="375" t="str">
        <f>'Mapa Final'!E15</f>
        <v xml:space="preserve">Inadecuada comunicación de las notificaciones judiciales </v>
      </c>
      <c r="F15" s="375" t="str">
        <f>'Mapa Final'!F15</f>
        <v xml:space="preserve">Posibilidad de incumplimiento de las metas establecidas debido  a la inadecuada comunicación de las notificaciones judiciales </v>
      </c>
      <c r="G15" s="375" t="str">
        <f>'Mapa Final'!G15</f>
        <v>Ejecución y Administración de Procesos</v>
      </c>
      <c r="H15" s="378" t="str">
        <f>'Mapa Final'!I15</f>
        <v>Muy Alta</v>
      </c>
      <c r="I15" s="378" t="str">
        <f>'Mapa Final'!L15</f>
        <v>Mayor</v>
      </c>
      <c r="J15" s="365" t="str">
        <f>'Mapa Final'!N15</f>
        <v xml:space="preserve">Alto </v>
      </c>
      <c r="K15" s="368" t="str">
        <f>'Mapa Final'!AA15</f>
        <v>Baja</v>
      </c>
      <c r="L15" s="368" t="str">
        <f>'Mapa Final'!AE15</f>
        <v>Moderado</v>
      </c>
      <c r="M15" s="365" t="str">
        <f>'Mapa Final'!AG15</f>
        <v>Moderado</v>
      </c>
      <c r="N15" s="368" t="str">
        <f>'Mapa Final'!AH15</f>
        <v>Aceptar</v>
      </c>
      <c r="O15" s="381" t="s">
        <v>648</v>
      </c>
      <c r="P15" s="374"/>
      <c r="Q15" s="374"/>
      <c r="R15" s="374" t="s">
        <v>179</v>
      </c>
      <c r="S15" s="359">
        <v>44562</v>
      </c>
      <c r="T15" s="359">
        <v>44651</v>
      </c>
      <c r="U15" s="362" t="s">
        <v>513</v>
      </c>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row>
    <row r="16" spans="1:279" s="205" customFormat="1" ht="13.5" customHeight="1" x14ac:dyDescent="0.2">
      <c r="A16" s="376"/>
      <c r="B16" s="376"/>
      <c r="C16" s="376"/>
      <c r="D16" s="376"/>
      <c r="E16" s="376"/>
      <c r="F16" s="376"/>
      <c r="G16" s="376"/>
      <c r="H16" s="379"/>
      <c r="I16" s="379"/>
      <c r="J16" s="366"/>
      <c r="K16" s="369"/>
      <c r="L16" s="369"/>
      <c r="M16" s="366"/>
      <c r="N16" s="369"/>
      <c r="O16" s="382"/>
      <c r="P16" s="360"/>
      <c r="Q16" s="360"/>
      <c r="R16" s="360"/>
      <c r="S16" s="360"/>
      <c r="T16" s="360"/>
      <c r="U16" s="363"/>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row>
    <row r="17" spans="1:177" s="205" customFormat="1" ht="13.5" customHeight="1" x14ac:dyDescent="0.2">
      <c r="A17" s="376"/>
      <c r="B17" s="376"/>
      <c r="C17" s="376"/>
      <c r="D17" s="376"/>
      <c r="E17" s="376"/>
      <c r="F17" s="376"/>
      <c r="G17" s="376"/>
      <c r="H17" s="379"/>
      <c r="I17" s="379"/>
      <c r="J17" s="366"/>
      <c r="K17" s="369"/>
      <c r="L17" s="369"/>
      <c r="M17" s="366"/>
      <c r="N17" s="369"/>
      <c r="O17" s="382"/>
      <c r="P17" s="360"/>
      <c r="Q17" s="360"/>
      <c r="R17" s="360"/>
      <c r="S17" s="360"/>
      <c r="T17" s="360"/>
      <c r="U17" s="363"/>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row>
    <row r="18" spans="1:177" s="205" customFormat="1" ht="13.5" customHeight="1" x14ac:dyDescent="0.2">
      <c r="A18" s="376"/>
      <c r="B18" s="376"/>
      <c r="C18" s="376"/>
      <c r="D18" s="376"/>
      <c r="E18" s="376"/>
      <c r="F18" s="376"/>
      <c r="G18" s="376"/>
      <c r="H18" s="379"/>
      <c r="I18" s="379"/>
      <c r="J18" s="366"/>
      <c r="K18" s="369"/>
      <c r="L18" s="369"/>
      <c r="M18" s="366"/>
      <c r="N18" s="369"/>
      <c r="O18" s="382"/>
      <c r="P18" s="360"/>
      <c r="Q18" s="360"/>
      <c r="R18" s="360"/>
      <c r="S18" s="360"/>
      <c r="T18" s="360"/>
      <c r="U18" s="363"/>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row>
    <row r="19" spans="1:177" s="205" customFormat="1" ht="255.75" customHeight="1" thickBot="1" x14ac:dyDescent="0.25">
      <c r="A19" s="377"/>
      <c r="B19" s="377"/>
      <c r="C19" s="377"/>
      <c r="D19" s="377"/>
      <c r="E19" s="377"/>
      <c r="F19" s="377"/>
      <c r="G19" s="377"/>
      <c r="H19" s="380"/>
      <c r="I19" s="380"/>
      <c r="J19" s="367"/>
      <c r="K19" s="370"/>
      <c r="L19" s="370"/>
      <c r="M19" s="367"/>
      <c r="N19" s="370"/>
      <c r="O19" s="383"/>
      <c r="P19" s="361"/>
      <c r="Q19" s="361"/>
      <c r="R19" s="361"/>
      <c r="S19" s="361"/>
      <c r="T19" s="361"/>
      <c r="U19" s="364"/>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row>
    <row r="20" spans="1:177" ht="15" customHeight="1" x14ac:dyDescent="0.25">
      <c r="A20" s="375">
        <f>'Mapa Final'!A20</f>
        <v>3</v>
      </c>
      <c r="B20" s="375" t="str">
        <f>'Mapa Final'!B20</f>
        <v>No realización de las Audiencias Programadas</v>
      </c>
      <c r="C20" s="375" t="str">
        <f>'Mapa Final'!C20</f>
        <v>Incumplimiento de las metas establecidas</v>
      </c>
      <c r="D20" s="375" t="str">
        <f>'Mapa Final'!D20</f>
        <v xml:space="preserve">1.Falta de herramientas tecnológicas que permitan el buen desarrollo de la audiencia (Sistema de Grabación, Software, Hardware, microfonos, diademas entre otros)
2.Programación de audiencias sin tener en cuenta tiempos de duración para su realización.
3.Falta de comunicación oportuna o errores en la notificación a las partes interesadas externas
4.Carencia de internet y  conectividad adecuada para los  equipos en las sedes judiciales y salas de audiencias.
5.Desactualización de la información suministrada por el usuario para la debida citación.
</v>
      </c>
      <c r="E20" s="375" t="str">
        <f>'Mapa Final'!E20</f>
        <v>Incumplimiento en la realización de las audiencias programadas</v>
      </c>
      <c r="F20" s="375" t="str">
        <f>'Mapa Final'!F20</f>
        <v>Posibilidad de vulneración de los derechos fundamentales de los ciudadanos  debido al Incumplimiento en la realización de las audiencias programadas</v>
      </c>
      <c r="G20" s="375" t="str">
        <f>'Mapa Final'!G20</f>
        <v>Usuarios, productos y prácticas organizacionales</v>
      </c>
      <c r="H20" s="378" t="str">
        <f>'Mapa Final'!I20</f>
        <v>Alta</v>
      </c>
      <c r="I20" s="378" t="str">
        <f>'Mapa Final'!L20</f>
        <v>Mayor</v>
      </c>
      <c r="J20" s="365" t="str">
        <f>'Mapa Final'!N20</f>
        <v xml:space="preserve">Alto </v>
      </c>
      <c r="K20" s="368" t="str">
        <f>'Mapa Final'!AA20</f>
        <v>Media</v>
      </c>
      <c r="L20" s="368" t="str">
        <f>'Mapa Final'!AE20</f>
        <v>Mayor</v>
      </c>
      <c r="M20" s="365" t="str">
        <f>'Mapa Final'!AG20</f>
        <v xml:space="preserve">Alto </v>
      </c>
      <c r="N20" s="368" t="str">
        <f>'Mapa Final'!AH20</f>
        <v>Reducir(mitigar)</v>
      </c>
      <c r="O20" s="381" t="s">
        <v>641</v>
      </c>
      <c r="P20" s="374"/>
      <c r="Q20" s="374"/>
      <c r="R20" s="374" t="s">
        <v>179</v>
      </c>
      <c r="S20" s="359">
        <v>44562</v>
      </c>
      <c r="T20" s="359">
        <v>44651</v>
      </c>
      <c r="U20" s="362" t="s">
        <v>642</v>
      </c>
      <c r="V20" s="35"/>
      <c r="W20" s="35"/>
    </row>
    <row r="21" spans="1:177" x14ac:dyDescent="0.25">
      <c r="A21" s="376"/>
      <c r="B21" s="376"/>
      <c r="C21" s="376"/>
      <c r="D21" s="376"/>
      <c r="E21" s="376"/>
      <c r="F21" s="376"/>
      <c r="G21" s="376"/>
      <c r="H21" s="379"/>
      <c r="I21" s="379"/>
      <c r="J21" s="366"/>
      <c r="K21" s="369"/>
      <c r="L21" s="369"/>
      <c r="M21" s="366"/>
      <c r="N21" s="369"/>
      <c r="O21" s="382"/>
      <c r="P21" s="360"/>
      <c r="Q21" s="360"/>
      <c r="R21" s="360"/>
      <c r="S21" s="360"/>
      <c r="T21" s="360"/>
      <c r="U21" s="384"/>
      <c r="V21" s="35"/>
      <c r="W21" s="35"/>
    </row>
    <row r="22" spans="1:177" x14ac:dyDescent="0.25">
      <c r="A22" s="376"/>
      <c r="B22" s="376"/>
      <c r="C22" s="376"/>
      <c r="D22" s="376"/>
      <c r="E22" s="376"/>
      <c r="F22" s="376"/>
      <c r="G22" s="376"/>
      <c r="H22" s="379"/>
      <c r="I22" s="379"/>
      <c r="J22" s="366"/>
      <c r="K22" s="369"/>
      <c r="L22" s="369"/>
      <c r="M22" s="366"/>
      <c r="N22" s="369"/>
      <c r="O22" s="382"/>
      <c r="P22" s="360"/>
      <c r="Q22" s="360"/>
      <c r="R22" s="360"/>
      <c r="S22" s="360"/>
      <c r="T22" s="360"/>
      <c r="U22" s="384"/>
      <c r="V22" s="35"/>
      <c r="W22" s="35"/>
    </row>
    <row r="23" spans="1:177" x14ac:dyDescent="0.25">
      <c r="A23" s="376"/>
      <c r="B23" s="376"/>
      <c r="C23" s="376"/>
      <c r="D23" s="376"/>
      <c r="E23" s="376"/>
      <c r="F23" s="376"/>
      <c r="G23" s="376"/>
      <c r="H23" s="379"/>
      <c r="I23" s="379"/>
      <c r="J23" s="366"/>
      <c r="K23" s="369"/>
      <c r="L23" s="369"/>
      <c r="M23" s="366"/>
      <c r="N23" s="369"/>
      <c r="O23" s="382"/>
      <c r="P23" s="360"/>
      <c r="Q23" s="360"/>
      <c r="R23" s="360"/>
      <c r="S23" s="360"/>
      <c r="T23" s="360"/>
      <c r="U23" s="384"/>
      <c r="V23" s="35"/>
      <c r="W23" s="35"/>
    </row>
    <row r="24" spans="1:177" ht="307.5" customHeight="1" thickBot="1" x14ac:dyDescent="0.3">
      <c r="A24" s="377"/>
      <c r="B24" s="377"/>
      <c r="C24" s="377"/>
      <c r="D24" s="377"/>
      <c r="E24" s="377"/>
      <c r="F24" s="377"/>
      <c r="G24" s="377"/>
      <c r="H24" s="380"/>
      <c r="I24" s="380"/>
      <c r="J24" s="367"/>
      <c r="K24" s="370"/>
      <c r="L24" s="370"/>
      <c r="M24" s="367"/>
      <c r="N24" s="370"/>
      <c r="O24" s="383"/>
      <c r="P24" s="361"/>
      <c r="Q24" s="361"/>
      <c r="R24" s="361"/>
      <c r="S24" s="361"/>
      <c r="T24" s="361"/>
      <c r="U24" s="385"/>
      <c r="V24" s="35"/>
      <c r="W24" s="35"/>
    </row>
    <row r="25" spans="1:177" ht="15" customHeight="1" x14ac:dyDescent="0.25">
      <c r="A25" s="375">
        <f>'Mapa Final'!A25</f>
        <v>4</v>
      </c>
      <c r="B25" s="375" t="str">
        <f>'Mapa Final'!B25</f>
        <v>No realización de los Seguimientos a las Sanciones</v>
      </c>
      <c r="C25" s="375" t="str">
        <f>'Mapa Final'!C25</f>
        <v>Incumplimiento de las metas establecidas</v>
      </c>
      <c r="D25" s="375" t="str">
        <f>'Mapa Final'!D25</f>
        <v>1. Falta de seguimiento y control del cumplimiento efectivo de la actividad asignada. 
2. Falta de informaciòn pertinente para realizar la actividad (correos errados, direcciones erradas de las partes). 
3. Falta de recursos, medios electrònicos y tecnològicos para el cumplimiento de la actividad.  
4.Carencia de vinculaciòn de las partes y terceros que genera nulidades, demoras en el proceso.</v>
      </c>
      <c r="E25" s="375" t="str">
        <f>'Mapa Final'!E25</f>
        <v>Inadecuada realización de los seguimientos a las sanciones</v>
      </c>
      <c r="F25" s="375" t="str">
        <f>'Mapa Final'!F25</f>
        <v>Posibilidad de incumplimiento de las metas establecidas debido al inadecuado seguimientos de las sanciones</v>
      </c>
      <c r="G25" s="375" t="s">
        <v>509</v>
      </c>
      <c r="H25" s="378" t="str">
        <f>'Mapa Final'!I25</f>
        <v>Media</v>
      </c>
      <c r="I25" s="378" t="str">
        <f>'Mapa Final'!L25</f>
        <v>Menor</v>
      </c>
      <c r="J25" s="365" t="str">
        <f>'Mapa Final'!N25</f>
        <v>Moderado</v>
      </c>
      <c r="K25" s="368" t="str">
        <f>'Mapa Final'!AA25</f>
        <v>Baja</v>
      </c>
      <c r="L25" s="368" t="str">
        <f>'Mapa Final'!AE25</f>
        <v>Moderado</v>
      </c>
      <c r="M25" s="365" t="str">
        <f>'Mapa Final'!AG25</f>
        <v>Moderado</v>
      </c>
      <c r="N25" s="368" t="str">
        <f>'Mapa Final'!AH25</f>
        <v>Aceptar</v>
      </c>
      <c r="O25" s="381" t="s">
        <v>649</v>
      </c>
      <c r="P25" s="374"/>
      <c r="Q25" s="374"/>
      <c r="R25" s="374" t="s">
        <v>179</v>
      </c>
      <c r="S25" s="359">
        <v>44562</v>
      </c>
      <c r="T25" s="359">
        <v>44651</v>
      </c>
      <c r="U25" s="362" t="s">
        <v>513</v>
      </c>
    </row>
    <row r="26" spans="1:177" x14ac:dyDescent="0.25">
      <c r="A26" s="376"/>
      <c r="B26" s="376"/>
      <c r="C26" s="376"/>
      <c r="D26" s="376"/>
      <c r="E26" s="376"/>
      <c r="F26" s="376"/>
      <c r="G26" s="376"/>
      <c r="H26" s="379"/>
      <c r="I26" s="379"/>
      <c r="J26" s="366"/>
      <c r="K26" s="369"/>
      <c r="L26" s="369"/>
      <c r="M26" s="366"/>
      <c r="N26" s="369"/>
      <c r="O26" s="382"/>
      <c r="P26" s="360"/>
      <c r="Q26" s="360"/>
      <c r="R26" s="360"/>
      <c r="S26" s="360"/>
      <c r="T26" s="360"/>
      <c r="U26" s="363"/>
    </row>
    <row r="27" spans="1:177" x14ac:dyDescent="0.25">
      <c r="A27" s="376"/>
      <c r="B27" s="376"/>
      <c r="C27" s="376"/>
      <c r="D27" s="376"/>
      <c r="E27" s="376"/>
      <c r="F27" s="376"/>
      <c r="G27" s="376"/>
      <c r="H27" s="379"/>
      <c r="I27" s="379"/>
      <c r="J27" s="366"/>
      <c r="K27" s="369"/>
      <c r="L27" s="369"/>
      <c r="M27" s="366"/>
      <c r="N27" s="369"/>
      <c r="O27" s="382"/>
      <c r="P27" s="360"/>
      <c r="Q27" s="360"/>
      <c r="R27" s="360"/>
      <c r="S27" s="360"/>
      <c r="T27" s="360"/>
      <c r="U27" s="363"/>
    </row>
    <row r="28" spans="1:177" x14ac:dyDescent="0.25">
      <c r="A28" s="376"/>
      <c r="B28" s="376"/>
      <c r="C28" s="376"/>
      <c r="D28" s="376"/>
      <c r="E28" s="376"/>
      <c r="F28" s="376"/>
      <c r="G28" s="376"/>
      <c r="H28" s="379"/>
      <c r="I28" s="379"/>
      <c r="J28" s="366"/>
      <c r="K28" s="369"/>
      <c r="L28" s="369"/>
      <c r="M28" s="366"/>
      <c r="N28" s="369"/>
      <c r="O28" s="382"/>
      <c r="P28" s="360"/>
      <c r="Q28" s="360"/>
      <c r="R28" s="360"/>
      <c r="S28" s="360"/>
      <c r="T28" s="360"/>
      <c r="U28" s="363"/>
    </row>
    <row r="29" spans="1:177" ht="114.75" customHeight="1" thickBot="1" x14ac:dyDescent="0.3">
      <c r="A29" s="377"/>
      <c r="B29" s="377"/>
      <c r="C29" s="377"/>
      <c r="D29" s="377"/>
      <c r="E29" s="377"/>
      <c r="F29" s="377"/>
      <c r="G29" s="377"/>
      <c r="H29" s="380"/>
      <c r="I29" s="380"/>
      <c r="J29" s="367"/>
      <c r="K29" s="370"/>
      <c r="L29" s="370"/>
      <c r="M29" s="367"/>
      <c r="N29" s="370"/>
      <c r="O29" s="383"/>
      <c r="P29" s="361"/>
      <c r="Q29" s="361"/>
      <c r="R29" s="361"/>
      <c r="S29" s="361"/>
      <c r="T29" s="361"/>
      <c r="U29" s="364"/>
    </row>
    <row r="30" spans="1:177" ht="116.25" customHeight="1" x14ac:dyDescent="0.25">
      <c r="A30" s="375">
        <f>'Mapa Final'!A30</f>
        <v>5</v>
      </c>
      <c r="B30" s="375" t="str">
        <f>'Mapa Final'!B30</f>
        <v xml:space="preserve">Inexactitud en el registro de la gestion de los procesos misionales y actuaciones administrativa </v>
      </c>
      <c r="C30" s="375" t="str">
        <f>'Mapa Final'!C30</f>
        <v>Incumplimiento de las metas establecidas</v>
      </c>
      <c r="D30" s="375" t="str">
        <f>'Mapa Final'!D30</f>
        <v xml:space="preserve">1. Errores en la información registrada en el aplicativo Justicia XXI WEB y el expediente digital
2.Insuficiencia de personal para la carga laboral presentada. 
3.Fallas en la funcionalidad de los aplicativos    
4.Incremento de solicitudes  por la  alta demanda judiciales 
5.Inadecuado control de verificación del registro de la información </v>
      </c>
      <c r="E30" s="375" t="str">
        <f>'Mapa Final'!E30</f>
        <v xml:space="preserve">Inadecuado registro de la gestion de los procesos misionales y actuaciones administrativa </v>
      </c>
      <c r="F30" s="375" t="str">
        <f>'Mapa Final'!F30</f>
        <v xml:space="preserve">Posibilidad de incumplimiento de las metas establecidas debido al  inadecuado registro de la gestion de los procesos misionales y actuaciones administrativa </v>
      </c>
      <c r="G30" s="375" t="str">
        <f>'Mapa Final'!G30</f>
        <v>Usuarios, productos y prácticas organizacionales</v>
      </c>
      <c r="H30" s="378" t="str">
        <f>'Mapa Final'!I30</f>
        <v>Alta</v>
      </c>
      <c r="I30" s="378" t="str">
        <f>'Mapa Final'!L30</f>
        <v>Menor</v>
      </c>
      <c r="J30" s="365" t="str">
        <f>'Mapa Final'!N30</f>
        <v>Moderado</v>
      </c>
      <c r="K30" s="368" t="str">
        <f>'Mapa Final'!AA30</f>
        <v>Media</v>
      </c>
      <c r="L30" s="368" t="str">
        <f>'Mapa Final'!AE30</f>
        <v>Menor</v>
      </c>
      <c r="M30" s="365" t="str">
        <f>'Mapa Final'!AG30</f>
        <v>Moderado</v>
      </c>
      <c r="N30" s="368" t="str">
        <f>'Mapa Final'!AH30</f>
        <v>Aceptar</v>
      </c>
      <c r="O30" s="371" t="s">
        <v>645</v>
      </c>
      <c r="P30" s="374"/>
      <c r="Q30" s="374"/>
      <c r="R30" s="374" t="s">
        <v>179</v>
      </c>
      <c r="S30" s="359">
        <v>44562</v>
      </c>
      <c r="T30" s="359">
        <v>44651</v>
      </c>
      <c r="U30" s="362" t="s">
        <v>642</v>
      </c>
    </row>
    <row r="31" spans="1:177" ht="94.5" customHeight="1" x14ac:dyDescent="0.25">
      <c r="A31" s="376"/>
      <c r="B31" s="376"/>
      <c r="C31" s="376"/>
      <c r="D31" s="376"/>
      <c r="E31" s="376"/>
      <c r="F31" s="376"/>
      <c r="G31" s="376"/>
      <c r="H31" s="379"/>
      <c r="I31" s="379"/>
      <c r="J31" s="366"/>
      <c r="K31" s="369"/>
      <c r="L31" s="369"/>
      <c r="M31" s="366"/>
      <c r="N31" s="369"/>
      <c r="O31" s="372"/>
      <c r="P31" s="360"/>
      <c r="Q31" s="360"/>
      <c r="R31" s="360"/>
      <c r="S31" s="360"/>
      <c r="T31" s="360"/>
      <c r="U31" s="363"/>
    </row>
    <row r="32" spans="1:177" ht="95.25" customHeight="1" x14ac:dyDescent="0.25">
      <c r="A32" s="376"/>
      <c r="B32" s="376"/>
      <c r="C32" s="376"/>
      <c r="D32" s="376"/>
      <c r="E32" s="376"/>
      <c r="F32" s="376"/>
      <c r="G32" s="376"/>
      <c r="H32" s="379"/>
      <c r="I32" s="379"/>
      <c r="J32" s="366"/>
      <c r="K32" s="369"/>
      <c r="L32" s="369"/>
      <c r="M32" s="366"/>
      <c r="N32" s="369"/>
      <c r="O32" s="372"/>
      <c r="P32" s="360"/>
      <c r="Q32" s="360"/>
      <c r="R32" s="360"/>
      <c r="S32" s="360"/>
      <c r="T32" s="360"/>
      <c r="U32" s="363"/>
    </row>
    <row r="33" spans="1:21" ht="75" customHeight="1" x14ac:dyDescent="0.25">
      <c r="A33" s="376"/>
      <c r="B33" s="376"/>
      <c r="C33" s="376"/>
      <c r="D33" s="376"/>
      <c r="E33" s="376"/>
      <c r="F33" s="376"/>
      <c r="G33" s="376"/>
      <c r="H33" s="379"/>
      <c r="I33" s="379"/>
      <c r="J33" s="366"/>
      <c r="K33" s="369"/>
      <c r="L33" s="369"/>
      <c r="M33" s="366"/>
      <c r="N33" s="369"/>
      <c r="O33" s="372"/>
      <c r="P33" s="360"/>
      <c r="Q33" s="360"/>
      <c r="R33" s="360"/>
      <c r="S33" s="360"/>
      <c r="T33" s="360"/>
      <c r="U33" s="363"/>
    </row>
    <row r="34" spans="1:21" ht="409.5" customHeight="1" thickBot="1" x14ac:dyDescent="0.3">
      <c r="A34" s="377"/>
      <c r="B34" s="377"/>
      <c r="C34" s="377"/>
      <c r="D34" s="377"/>
      <c r="E34" s="377"/>
      <c r="F34" s="377"/>
      <c r="G34" s="377"/>
      <c r="H34" s="380"/>
      <c r="I34" s="380"/>
      <c r="J34" s="367"/>
      <c r="K34" s="370"/>
      <c r="L34" s="370"/>
      <c r="M34" s="367"/>
      <c r="N34" s="370"/>
      <c r="O34" s="373"/>
      <c r="P34" s="361"/>
      <c r="Q34" s="361"/>
      <c r="R34" s="361"/>
      <c r="S34" s="361"/>
      <c r="T34" s="361"/>
      <c r="U34" s="364"/>
    </row>
    <row r="35" spans="1:21" ht="15" customHeight="1" x14ac:dyDescent="0.25">
      <c r="A35" s="375">
        <f>'Mapa Final'!A35</f>
        <v>6</v>
      </c>
      <c r="B35" s="375" t="str">
        <f>'Mapa Final'!B35</f>
        <v>Vencimiento de Términos</v>
      </c>
      <c r="C35" s="375" t="str">
        <f>'Mapa Final'!C35</f>
        <v>Vulneración de los derechos fundamentales de los ciudadanos</v>
      </c>
      <c r="D35" s="375" t="str">
        <f>'Mapa Final'!D35</f>
        <v xml:space="preserve">1. Falta de implementación de modelos operativos de preparación de audiencias (MOPA's) y guías de realización de audiencias para reducir el tiempo de las diligencias.
2.Insuficiencia de personal para la carga laboral presentada.
3.Incremento de solicitudes vía correo electrónico, reparto de demandas y solicitudes judiciales..
4.Demora en la entrega del reparto por parte del centro de sevicios
5.Afectación del orden público, genera mayor demanda y congestión de la justicia.
</v>
      </c>
      <c r="E35" s="375" t="str">
        <f>'Mapa Final'!E35</f>
        <v xml:space="preserve"> Actuaciones procesales después del vencimiento de los términos legales  </v>
      </c>
      <c r="F35" s="375" t="str">
        <f>'Mapa Final'!F35</f>
        <v xml:space="preserve">Posibilidad de vulneración de los derechos fundamentales de los ciudadanos  debido a las  actuaciones procesales después del vencimiento de los términos legales  </v>
      </c>
      <c r="G35" s="375" t="str">
        <f>'Mapa Final'!G35</f>
        <v>Usuarios, productos y prácticas organizacionales</v>
      </c>
      <c r="H35" s="378" t="str">
        <f>'Mapa Final'!I35</f>
        <v>Alta</v>
      </c>
      <c r="I35" s="378" t="str">
        <f>'Mapa Final'!L35</f>
        <v>Mayor</v>
      </c>
      <c r="J35" s="365" t="str">
        <f>'Mapa Final'!N35</f>
        <v xml:space="preserve">Alto </v>
      </c>
      <c r="K35" s="368" t="str">
        <f>'Mapa Final'!AA35</f>
        <v>Media</v>
      </c>
      <c r="L35" s="368" t="str">
        <f>'Mapa Final'!AE35</f>
        <v>Menor</v>
      </c>
      <c r="M35" s="365" t="str">
        <f>'Mapa Final'!AG35</f>
        <v>Moderado</v>
      </c>
      <c r="N35" s="368" t="str">
        <f>'Mapa Final'!AH35</f>
        <v>Reducir(mitigar)</v>
      </c>
      <c r="O35" s="371" t="s">
        <v>646</v>
      </c>
      <c r="P35" s="374"/>
      <c r="Q35" s="374"/>
      <c r="R35" s="374" t="s">
        <v>179</v>
      </c>
      <c r="S35" s="359">
        <v>44562</v>
      </c>
      <c r="T35" s="359">
        <v>44651</v>
      </c>
      <c r="U35" s="362" t="s">
        <v>642</v>
      </c>
    </row>
    <row r="36" spans="1:21" x14ac:dyDescent="0.25">
      <c r="A36" s="376"/>
      <c r="B36" s="376"/>
      <c r="C36" s="376"/>
      <c r="D36" s="376"/>
      <c r="E36" s="376"/>
      <c r="F36" s="376"/>
      <c r="G36" s="376"/>
      <c r="H36" s="379"/>
      <c r="I36" s="379"/>
      <c r="J36" s="366"/>
      <c r="K36" s="369"/>
      <c r="L36" s="369"/>
      <c r="M36" s="366"/>
      <c r="N36" s="369"/>
      <c r="O36" s="372"/>
      <c r="P36" s="360"/>
      <c r="Q36" s="360"/>
      <c r="R36" s="360"/>
      <c r="S36" s="360"/>
      <c r="T36" s="360"/>
      <c r="U36" s="363"/>
    </row>
    <row r="37" spans="1:21" x14ac:dyDescent="0.25">
      <c r="A37" s="376"/>
      <c r="B37" s="376"/>
      <c r="C37" s="376"/>
      <c r="D37" s="376"/>
      <c r="E37" s="376"/>
      <c r="F37" s="376"/>
      <c r="G37" s="376"/>
      <c r="H37" s="379"/>
      <c r="I37" s="379"/>
      <c r="J37" s="366"/>
      <c r="K37" s="369"/>
      <c r="L37" s="369"/>
      <c r="M37" s="366"/>
      <c r="N37" s="369"/>
      <c r="O37" s="372"/>
      <c r="P37" s="360"/>
      <c r="Q37" s="360"/>
      <c r="R37" s="360"/>
      <c r="S37" s="360"/>
      <c r="T37" s="360"/>
      <c r="U37" s="363"/>
    </row>
    <row r="38" spans="1:21" x14ac:dyDescent="0.25">
      <c r="A38" s="376"/>
      <c r="B38" s="376"/>
      <c r="C38" s="376"/>
      <c r="D38" s="376"/>
      <c r="E38" s="376"/>
      <c r="F38" s="376"/>
      <c r="G38" s="376"/>
      <c r="H38" s="379"/>
      <c r="I38" s="379"/>
      <c r="J38" s="366"/>
      <c r="K38" s="369"/>
      <c r="L38" s="369"/>
      <c r="M38" s="366"/>
      <c r="N38" s="369"/>
      <c r="O38" s="372"/>
      <c r="P38" s="360"/>
      <c r="Q38" s="360"/>
      <c r="R38" s="360"/>
      <c r="S38" s="360"/>
      <c r="T38" s="360"/>
      <c r="U38" s="363"/>
    </row>
    <row r="39" spans="1:21" ht="186" customHeight="1" thickBot="1" x14ac:dyDescent="0.3">
      <c r="A39" s="377"/>
      <c r="B39" s="377"/>
      <c r="C39" s="377"/>
      <c r="D39" s="377"/>
      <c r="E39" s="377"/>
      <c r="F39" s="377"/>
      <c r="G39" s="377"/>
      <c r="H39" s="380"/>
      <c r="I39" s="380"/>
      <c r="J39" s="367"/>
      <c r="K39" s="370"/>
      <c r="L39" s="370"/>
      <c r="M39" s="367"/>
      <c r="N39" s="370"/>
      <c r="O39" s="373"/>
      <c r="P39" s="361"/>
      <c r="Q39" s="361"/>
      <c r="R39" s="361"/>
      <c r="S39" s="361"/>
      <c r="T39" s="361"/>
      <c r="U39" s="364"/>
    </row>
    <row r="40" spans="1:21" ht="15" customHeight="1" x14ac:dyDescent="0.25">
      <c r="A40" s="375">
        <f>'Mapa Final'!A40</f>
        <v>7</v>
      </c>
      <c r="B40" s="375" t="str">
        <f>'Mapa Final'!B40</f>
        <v>Pérdida de documentos</v>
      </c>
      <c r="C40" s="375" t="str">
        <f>'Mapa Final'!C40</f>
        <v>Afectación en la Prestación del Servicio de Justicia</v>
      </c>
      <c r="D40" s="375" t="str">
        <f>'Mapa Final'!D40</f>
        <v>1. Falta de implementación del expediente electrónico en todas las dependencias y juzgados
2.Falta de software institucional para el control en el archivo de documentos tanto físicos como virtuales.
3.Desconocimiento e inaplicabilidad de las Tablas de Retención Documental (TRD)
4.Volumen excesivo de ingreso de expedientes para el personal asignado,  generando demoras en la organización de los expediente
5. Carencia de organización documental</v>
      </c>
      <c r="E40" s="375" t="str">
        <f>'Mapa Final'!E40</f>
        <v>Extravío de documentos temporal o definitivo de los procesos judiciales</v>
      </c>
      <c r="F40" s="375" t="str">
        <f>'Mapa Final'!F40</f>
        <v>Posibilidad de la afectación en la Prestación del Servicio de Justicia debido al extravío de documentos temporal o definitivo de los procesos judiciales</v>
      </c>
      <c r="G40" s="375" t="str">
        <f>'Mapa Final'!G40</f>
        <v>Usuarios, productos y prácticas organizacionales</v>
      </c>
      <c r="H40" s="378" t="str">
        <f>'Mapa Final'!I40</f>
        <v>Muy Alta</v>
      </c>
      <c r="I40" s="378" t="str">
        <f>'Mapa Final'!L40</f>
        <v>Mayor</v>
      </c>
      <c r="J40" s="365" t="str">
        <f>'Mapa Final'!N40</f>
        <v xml:space="preserve">Alto </v>
      </c>
      <c r="K40" s="368" t="str">
        <f>'Mapa Final'!AA40</f>
        <v>Media</v>
      </c>
      <c r="L40" s="368" t="str">
        <f>'Mapa Final'!AE40</f>
        <v>Mayor</v>
      </c>
      <c r="M40" s="365" t="str">
        <f>'Mapa Final'!AG40</f>
        <v xml:space="preserve">Alto </v>
      </c>
      <c r="N40" s="368" t="str">
        <f>'Mapa Final'!AH40</f>
        <v>Reducir(mitigar)</v>
      </c>
      <c r="O40" s="371" t="s">
        <v>650</v>
      </c>
      <c r="P40" s="374"/>
      <c r="Q40" s="374"/>
      <c r="R40" s="374" t="s">
        <v>179</v>
      </c>
      <c r="S40" s="359">
        <v>44562</v>
      </c>
      <c r="T40" s="359">
        <v>44651</v>
      </c>
      <c r="U40" s="362" t="s">
        <v>513</v>
      </c>
    </row>
    <row r="41" spans="1:21" x14ac:dyDescent="0.25">
      <c r="A41" s="376"/>
      <c r="B41" s="376"/>
      <c r="C41" s="376"/>
      <c r="D41" s="376"/>
      <c r="E41" s="376"/>
      <c r="F41" s="376"/>
      <c r="G41" s="376"/>
      <c r="H41" s="379"/>
      <c r="I41" s="379"/>
      <c r="J41" s="366"/>
      <c r="K41" s="369"/>
      <c r="L41" s="369"/>
      <c r="M41" s="366"/>
      <c r="N41" s="369"/>
      <c r="O41" s="372"/>
      <c r="P41" s="360"/>
      <c r="Q41" s="360"/>
      <c r="R41" s="360"/>
      <c r="S41" s="360"/>
      <c r="T41" s="360"/>
      <c r="U41" s="363"/>
    </row>
    <row r="42" spans="1:21" x14ac:dyDescent="0.25">
      <c r="A42" s="376"/>
      <c r="B42" s="376"/>
      <c r="C42" s="376"/>
      <c r="D42" s="376"/>
      <c r="E42" s="376"/>
      <c r="F42" s="376"/>
      <c r="G42" s="376"/>
      <c r="H42" s="379"/>
      <c r="I42" s="379"/>
      <c r="J42" s="366"/>
      <c r="K42" s="369"/>
      <c r="L42" s="369"/>
      <c r="M42" s="366"/>
      <c r="N42" s="369"/>
      <c r="O42" s="372"/>
      <c r="P42" s="360"/>
      <c r="Q42" s="360"/>
      <c r="R42" s="360"/>
      <c r="S42" s="360"/>
      <c r="T42" s="360"/>
      <c r="U42" s="363"/>
    </row>
    <row r="43" spans="1:21" x14ac:dyDescent="0.25">
      <c r="A43" s="376"/>
      <c r="B43" s="376"/>
      <c r="C43" s="376"/>
      <c r="D43" s="376"/>
      <c r="E43" s="376"/>
      <c r="F43" s="376"/>
      <c r="G43" s="376"/>
      <c r="H43" s="379"/>
      <c r="I43" s="379"/>
      <c r="J43" s="366"/>
      <c r="K43" s="369"/>
      <c r="L43" s="369"/>
      <c r="M43" s="366"/>
      <c r="N43" s="369"/>
      <c r="O43" s="372"/>
      <c r="P43" s="360"/>
      <c r="Q43" s="360"/>
      <c r="R43" s="360"/>
      <c r="S43" s="360"/>
      <c r="T43" s="360"/>
      <c r="U43" s="363"/>
    </row>
    <row r="44" spans="1:21" ht="116.25" customHeight="1" thickBot="1" x14ac:dyDescent="0.3">
      <c r="A44" s="377"/>
      <c r="B44" s="377"/>
      <c r="C44" s="377"/>
      <c r="D44" s="377"/>
      <c r="E44" s="377"/>
      <c r="F44" s="377"/>
      <c r="G44" s="377"/>
      <c r="H44" s="380"/>
      <c r="I44" s="380"/>
      <c r="J44" s="367"/>
      <c r="K44" s="370"/>
      <c r="L44" s="370"/>
      <c r="M44" s="367"/>
      <c r="N44" s="370"/>
      <c r="O44" s="373"/>
      <c r="P44" s="361"/>
      <c r="Q44" s="361"/>
      <c r="R44" s="361"/>
      <c r="S44" s="361"/>
      <c r="T44" s="361"/>
      <c r="U44" s="364"/>
    </row>
    <row r="45" spans="1:21" ht="15" customHeight="1" x14ac:dyDescent="0.25">
      <c r="A45" s="375">
        <f>'Mapa Final'!A45</f>
        <v>8</v>
      </c>
      <c r="B45" s="375" t="str">
        <f>'Mapa Final'!B45</f>
        <v>Corrupción</v>
      </c>
      <c r="C45" s="375" t="str">
        <f>'Mapa Final'!C45</f>
        <v>Reputacional (Corrupción)</v>
      </c>
      <c r="D45" s="375" t="str">
        <f>'Mapa Final'!D45</f>
        <v xml:space="preserve">1.Insuficientes programas de capacitación para la toma de conciencia debido al desconocimiento de l ley antisoborno (ISO 37001:2016)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45" s="375" t="str">
        <f>'Mapa Final'!E45</f>
        <v xml:space="preserve">Carencia en transparencia, etica y valores . </v>
      </c>
      <c r="F45" s="375" t="str">
        <f>'Mapa Final'!F45</f>
        <v xml:space="preserve">Posibilidad de actos indebidos de  los servidores judiciales debido a  la carencia en transparencia, etica y valores </v>
      </c>
      <c r="G45" s="375" t="str">
        <f>'Mapa Final'!G45</f>
        <v>Fraude Interno</v>
      </c>
      <c r="H45" s="378" t="str">
        <f>'Mapa Final'!I45</f>
        <v>Muy Alta</v>
      </c>
      <c r="I45" s="378" t="str">
        <f>'Mapa Final'!L45</f>
        <v>Mayor</v>
      </c>
      <c r="J45" s="365" t="str">
        <f>'Mapa Final'!N45</f>
        <v xml:space="preserve">Alto </v>
      </c>
      <c r="K45" s="368" t="str">
        <f>'Mapa Final'!AA45</f>
        <v>Media</v>
      </c>
      <c r="L45" s="368" t="str">
        <f>'Mapa Final'!AE45</f>
        <v>Mayor</v>
      </c>
      <c r="M45" s="365" t="str">
        <f>'Mapa Final'!AG45</f>
        <v xml:space="preserve">Alto </v>
      </c>
      <c r="N45" s="368" t="str">
        <f>'Mapa Final'!AH45</f>
        <v>Reducir(mitigar)</v>
      </c>
      <c r="O45" s="371" t="s">
        <v>651</v>
      </c>
      <c r="P45" s="374"/>
      <c r="Q45" s="374"/>
      <c r="R45" s="374" t="s">
        <v>179</v>
      </c>
      <c r="S45" s="359">
        <v>44562</v>
      </c>
      <c r="T45" s="359">
        <v>44651</v>
      </c>
      <c r="U45" s="362" t="s">
        <v>513</v>
      </c>
    </row>
    <row r="46" spans="1:21" x14ac:dyDescent="0.25">
      <c r="A46" s="376"/>
      <c r="B46" s="376"/>
      <c r="C46" s="376"/>
      <c r="D46" s="376"/>
      <c r="E46" s="376"/>
      <c r="F46" s="376"/>
      <c r="G46" s="376"/>
      <c r="H46" s="379"/>
      <c r="I46" s="379"/>
      <c r="J46" s="366"/>
      <c r="K46" s="369"/>
      <c r="L46" s="369"/>
      <c r="M46" s="366"/>
      <c r="N46" s="369"/>
      <c r="O46" s="372"/>
      <c r="P46" s="360"/>
      <c r="Q46" s="360"/>
      <c r="R46" s="360"/>
      <c r="S46" s="360"/>
      <c r="T46" s="360"/>
      <c r="U46" s="363"/>
    </row>
    <row r="47" spans="1:21" x14ac:dyDescent="0.25">
      <c r="A47" s="376"/>
      <c r="B47" s="376"/>
      <c r="C47" s="376"/>
      <c r="D47" s="376"/>
      <c r="E47" s="376"/>
      <c r="F47" s="376"/>
      <c r="G47" s="376"/>
      <c r="H47" s="379"/>
      <c r="I47" s="379"/>
      <c r="J47" s="366"/>
      <c r="K47" s="369"/>
      <c r="L47" s="369"/>
      <c r="M47" s="366"/>
      <c r="N47" s="369"/>
      <c r="O47" s="372"/>
      <c r="P47" s="360"/>
      <c r="Q47" s="360"/>
      <c r="R47" s="360"/>
      <c r="S47" s="360"/>
      <c r="T47" s="360"/>
      <c r="U47" s="363"/>
    </row>
    <row r="48" spans="1:21" x14ac:dyDescent="0.25">
      <c r="A48" s="376"/>
      <c r="B48" s="376"/>
      <c r="C48" s="376"/>
      <c r="D48" s="376"/>
      <c r="E48" s="376"/>
      <c r="F48" s="376"/>
      <c r="G48" s="376"/>
      <c r="H48" s="379"/>
      <c r="I48" s="379"/>
      <c r="J48" s="366"/>
      <c r="K48" s="369"/>
      <c r="L48" s="369"/>
      <c r="M48" s="366"/>
      <c r="N48" s="369"/>
      <c r="O48" s="372"/>
      <c r="P48" s="360"/>
      <c r="Q48" s="360"/>
      <c r="R48" s="360"/>
      <c r="S48" s="360"/>
      <c r="T48" s="360"/>
      <c r="U48" s="363"/>
    </row>
    <row r="49" spans="1:21" ht="188.25" customHeight="1" thickBot="1" x14ac:dyDescent="0.3">
      <c r="A49" s="377"/>
      <c r="B49" s="377"/>
      <c r="C49" s="377"/>
      <c r="D49" s="377"/>
      <c r="E49" s="377"/>
      <c r="F49" s="377"/>
      <c r="G49" s="377"/>
      <c r="H49" s="380"/>
      <c r="I49" s="380"/>
      <c r="J49" s="367"/>
      <c r="K49" s="370"/>
      <c r="L49" s="370"/>
      <c r="M49" s="367"/>
      <c r="N49" s="370"/>
      <c r="O49" s="373"/>
      <c r="P49" s="361"/>
      <c r="Q49" s="361"/>
      <c r="R49" s="361"/>
      <c r="S49" s="361"/>
      <c r="T49" s="361"/>
      <c r="U49" s="364"/>
    </row>
    <row r="50" spans="1:21" ht="15" customHeight="1" x14ac:dyDescent="0.25">
      <c r="A50" s="375">
        <f>'Mapa Final'!A50</f>
        <v>9</v>
      </c>
      <c r="B50" s="375" t="str">
        <f>'Mapa Final'!B50</f>
        <v>Interrupción o demora en el Servicio Público de Administrar  Justicia</v>
      </c>
      <c r="C50" s="375" t="str">
        <f>'Mapa Final'!C50</f>
        <v>Afectación en la Prestación del Servicio de Justicia</v>
      </c>
      <c r="D50" s="375" t="str">
        <f>'Mapa Final'!D50</f>
        <v>1. Paro por sindicato
2. Huelgas, protestas ciudadana
3. Disturbios o hechos violentos
4.Pandemia
5.Emergencias Ambientales</v>
      </c>
      <c r="E50" s="375" t="str">
        <f>'Mapa Final'!E50</f>
        <v>Suceso de fuerza mayor que imposibilitan la gestión judicial</v>
      </c>
      <c r="F50" s="375" t="str">
        <f>'Mapa Final'!F50</f>
        <v>Posibilidad de  afectación en la Prestación del Servicio de Justicia debido a un suceso de fuerza mayor que imposibilita la gestión judicial</v>
      </c>
      <c r="G50" s="375" t="str">
        <f>'Mapa Final'!G50</f>
        <v>Usuarios, productos y prácticas organizacionales</v>
      </c>
      <c r="H50" s="378" t="str">
        <f>'Mapa Final'!I50</f>
        <v>Alta</v>
      </c>
      <c r="I50" s="378" t="str">
        <f>'Mapa Final'!L50</f>
        <v>Moderado</v>
      </c>
      <c r="J50" s="365" t="str">
        <f>'Mapa Final'!N50</f>
        <v xml:space="preserve">Alto </v>
      </c>
      <c r="K50" s="368" t="str">
        <f>'Mapa Final'!AA50</f>
        <v>Media</v>
      </c>
      <c r="L50" s="368" t="str">
        <f>'Mapa Final'!AE50</f>
        <v>Moderado</v>
      </c>
      <c r="M50" s="365" t="str">
        <f>'Mapa Final'!AG50</f>
        <v>Moderado</v>
      </c>
      <c r="N50" s="368" t="str">
        <f>'Mapa Final'!AH50</f>
        <v>Aceptar</v>
      </c>
      <c r="O50" s="371" t="s">
        <v>652</v>
      </c>
      <c r="P50" s="374"/>
      <c r="Q50" s="374"/>
      <c r="R50" s="374" t="s">
        <v>179</v>
      </c>
      <c r="S50" s="359">
        <v>44562</v>
      </c>
      <c r="T50" s="359">
        <v>44651</v>
      </c>
      <c r="U50" s="362" t="s">
        <v>513</v>
      </c>
    </row>
    <row r="51" spans="1:21" x14ac:dyDescent="0.25">
      <c r="A51" s="376"/>
      <c r="B51" s="376"/>
      <c r="C51" s="376"/>
      <c r="D51" s="376"/>
      <c r="E51" s="376"/>
      <c r="F51" s="376"/>
      <c r="G51" s="376"/>
      <c r="H51" s="379"/>
      <c r="I51" s="379"/>
      <c r="J51" s="366"/>
      <c r="K51" s="369"/>
      <c r="L51" s="369"/>
      <c r="M51" s="366"/>
      <c r="N51" s="369"/>
      <c r="O51" s="372"/>
      <c r="P51" s="360"/>
      <c r="Q51" s="360"/>
      <c r="R51" s="360"/>
      <c r="S51" s="360"/>
      <c r="T51" s="360"/>
      <c r="U51" s="363"/>
    </row>
    <row r="52" spans="1:21" x14ac:dyDescent="0.25">
      <c r="A52" s="376"/>
      <c r="B52" s="376"/>
      <c r="C52" s="376"/>
      <c r="D52" s="376"/>
      <c r="E52" s="376"/>
      <c r="F52" s="376"/>
      <c r="G52" s="376"/>
      <c r="H52" s="379"/>
      <c r="I52" s="379"/>
      <c r="J52" s="366"/>
      <c r="K52" s="369"/>
      <c r="L52" s="369"/>
      <c r="M52" s="366"/>
      <c r="N52" s="369"/>
      <c r="O52" s="372"/>
      <c r="P52" s="360"/>
      <c r="Q52" s="360"/>
      <c r="R52" s="360"/>
      <c r="S52" s="360"/>
      <c r="T52" s="360"/>
      <c r="U52" s="363"/>
    </row>
    <row r="53" spans="1:21" x14ac:dyDescent="0.25">
      <c r="A53" s="376"/>
      <c r="B53" s="376"/>
      <c r="C53" s="376"/>
      <c r="D53" s="376"/>
      <c r="E53" s="376"/>
      <c r="F53" s="376"/>
      <c r="G53" s="376"/>
      <c r="H53" s="379"/>
      <c r="I53" s="379"/>
      <c r="J53" s="366"/>
      <c r="K53" s="369"/>
      <c r="L53" s="369"/>
      <c r="M53" s="366"/>
      <c r="N53" s="369"/>
      <c r="O53" s="372"/>
      <c r="P53" s="360"/>
      <c r="Q53" s="360"/>
      <c r="R53" s="360"/>
      <c r="S53" s="360"/>
      <c r="T53" s="360"/>
      <c r="U53" s="363"/>
    </row>
    <row r="54" spans="1:21" ht="274.5" customHeight="1" thickBot="1" x14ac:dyDescent="0.3">
      <c r="A54" s="377"/>
      <c r="B54" s="377"/>
      <c r="C54" s="377"/>
      <c r="D54" s="377"/>
      <c r="E54" s="377"/>
      <c r="F54" s="377"/>
      <c r="G54" s="377"/>
      <c r="H54" s="380"/>
      <c r="I54" s="380"/>
      <c r="J54" s="367"/>
      <c r="K54" s="370"/>
      <c r="L54" s="370"/>
      <c r="M54" s="367"/>
      <c r="N54" s="370"/>
      <c r="O54" s="373"/>
      <c r="P54" s="361"/>
      <c r="Q54" s="361"/>
      <c r="R54" s="361"/>
      <c r="S54" s="361"/>
      <c r="T54" s="361"/>
      <c r="U54" s="364"/>
    </row>
    <row r="55" spans="1:21" ht="15" customHeight="1" x14ac:dyDescent="0.25">
      <c r="A55" s="375">
        <f>'Mapa Final'!A55</f>
        <v>10</v>
      </c>
      <c r="B55" s="375" t="str">
        <f>'Mapa Final'!B55</f>
        <v>Inaplicabilidad de la normavidad ambiental vigente</v>
      </c>
      <c r="C55" s="375" t="str">
        <f>'Mapa Final'!C55</f>
        <v>Afectación Ambiental</v>
      </c>
      <c r="D55" s="375" t="str">
        <f>'Mapa Final'!D55</f>
        <v>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v>
      </c>
      <c r="E55" s="375" t="str">
        <f>'Mapa Final'!E55</f>
        <v>Desconocimiento de los lineamientos ambientales y normatividad vigente ambiental</v>
      </c>
      <c r="F55" s="375" t="str">
        <f>'Mapa Final'!F55</f>
        <v>Posibilidad de afectación ambiental debido al desconocimiento de las lineamientos ambientales y normatividad vigente ambiental</v>
      </c>
      <c r="G55" s="375" t="str">
        <f>'Mapa Final'!G55</f>
        <v>Eventos Ambientales Internos</v>
      </c>
      <c r="H55" s="378" t="str">
        <f>'Mapa Final'!I55</f>
        <v>Media</v>
      </c>
      <c r="I55" s="378" t="str">
        <f>'Mapa Final'!L55</f>
        <v>Moderado</v>
      </c>
      <c r="J55" s="365" t="str">
        <f>'Mapa Final'!N55</f>
        <v>Moderado</v>
      </c>
      <c r="K55" s="368" t="str">
        <f>'Mapa Final'!AA55</f>
        <v>Baja</v>
      </c>
      <c r="L55" s="368" t="str">
        <f>'Mapa Final'!AE55</f>
        <v>Moderado</v>
      </c>
      <c r="M55" s="365" t="str">
        <f>'Mapa Final'!AG55</f>
        <v>Moderado</v>
      </c>
      <c r="N55" s="368" t="str">
        <f>'Mapa Final'!AH55</f>
        <v>Aceptar</v>
      </c>
      <c r="O55" s="371" t="s">
        <v>647</v>
      </c>
      <c r="P55" s="374"/>
      <c r="Q55" s="374"/>
      <c r="R55" s="374" t="s">
        <v>179</v>
      </c>
      <c r="S55" s="359">
        <v>44562</v>
      </c>
      <c r="T55" s="359">
        <v>44651</v>
      </c>
      <c r="U55" s="362" t="s">
        <v>513</v>
      </c>
    </row>
    <row r="56" spans="1:21" x14ac:dyDescent="0.25">
      <c r="A56" s="376"/>
      <c r="B56" s="376"/>
      <c r="C56" s="376"/>
      <c r="D56" s="376"/>
      <c r="E56" s="376"/>
      <c r="F56" s="376"/>
      <c r="G56" s="376"/>
      <c r="H56" s="379"/>
      <c r="I56" s="379"/>
      <c r="J56" s="366"/>
      <c r="K56" s="369"/>
      <c r="L56" s="369"/>
      <c r="M56" s="366"/>
      <c r="N56" s="369"/>
      <c r="O56" s="372"/>
      <c r="P56" s="360"/>
      <c r="Q56" s="360"/>
      <c r="R56" s="360"/>
      <c r="S56" s="360"/>
      <c r="T56" s="360"/>
      <c r="U56" s="363"/>
    </row>
    <row r="57" spans="1:21" x14ac:dyDescent="0.25">
      <c r="A57" s="376"/>
      <c r="B57" s="376"/>
      <c r="C57" s="376"/>
      <c r="D57" s="376"/>
      <c r="E57" s="376"/>
      <c r="F57" s="376"/>
      <c r="G57" s="376"/>
      <c r="H57" s="379"/>
      <c r="I57" s="379"/>
      <c r="J57" s="366"/>
      <c r="K57" s="369"/>
      <c r="L57" s="369"/>
      <c r="M57" s="366"/>
      <c r="N57" s="369"/>
      <c r="O57" s="372"/>
      <c r="P57" s="360"/>
      <c r="Q57" s="360"/>
      <c r="R57" s="360"/>
      <c r="S57" s="360"/>
      <c r="T57" s="360"/>
      <c r="U57" s="363"/>
    </row>
    <row r="58" spans="1:21" x14ac:dyDescent="0.25">
      <c r="A58" s="376"/>
      <c r="B58" s="376"/>
      <c r="C58" s="376"/>
      <c r="D58" s="376"/>
      <c r="E58" s="376"/>
      <c r="F58" s="376"/>
      <c r="G58" s="376"/>
      <c r="H58" s="379"/>
      <c r="I58" s="379"/>
      <c r="J58" s="366"/>
      <c r="K58" s="369"/>
      <c r="L58" s="369"/>
      <c r="M58" s="366"/>
      <c r="N58" s="369"/>
      <c r="O58" s="372"/>
      <c r="P58" s="360"/>
      <c r="Q58" s="360"/>
      <c r="R58" s="360"/>
      <c r="S58" s="360"/>
      <c r="T58" s="360"/>
      <c r="U58" s="363"/>
    </row>
    <row r="59" spans="1:21" ht="291" customHeight="1" thickBot="1" x14ac:dyDescent="0.3">
      <c r="A59" s="377"/>
      <c r="B59" s="377"/>
      <c r="C59" s="377"/>
      <c r="D59" s="377"/>
      <c r="E59" s="377"/>
      <c r="F59" s="377"/>
      <c r="G59" s="377"/>
      <c r="H59" s="380"/>
      <c r="I59" s="380"/>
      <c r="J59" s="367"/>
      <c r="K59" s="370"/>
      <c r="L59" s="370"/>
      <c r="M59" s="367"/>
      <c r="N59" s="370"/>
      <c r="O59" s="373"/>
      <c r="P59" s="361"/>
      <c r="Q59" s="361"/>
      <c r="R59" s="361"/>
      <c r="S59" s="361"/>
      <c r="T59" s="361"/>
      <c r="U59" s="364"/>
    </row>
    <row r="60" spans="1:21" ht="15" customHeight="1" x14ac:dyDescent="0.25">
      <c r="A60" s="375">
        <f>'Mapa Final'!A60</f>
        <v>11</v>
      </c>
      <c r="B60" s="375" t="str">
        <f>'Mapa Final'!B60</f>
        <v>Descertificación</v>
      </c>
      <c r="C60" s="375" t="str">
        <f>'Mapa Final'!C60</f>
        <v>Incumplimiento de las metas establecidas</v>
      </c>
      <c r="D60" s="375" t="str">
        <f>'Mapa Final'!D60</f>
        <v xml:space="preserve">1. ausencia de gestion, liderazgo, planeacion, recursos, medicion y acciones de mejora
2.  Falta de inducción, entrenamiento yo capacitación del personal encargado 
3. Ausencia o desconocimiento del plan de mantenimiento y mejoramiento del sistema
4. Falta de actualización o conocimiento de las normas que aplican para la implementación de sistemas de calidad y control.
5. Falta de unidad de criterio en lo que respecta a la aplicación del sistema.
</v>
      </c>
      <c r="E60" s="375" t="str">
        <f>'Mapa Final'!E60</f>
        <v>Desconocimiento de los lineamientos calidad y normatividad vigente de calidad</v>
      </c>
      <c r="F60" s="375" t="str">
        <f>'Mapa Final'!F60</f>
        <v>Posibilidad de Incumpliemiento en las Metas Establecidas por Desconocimiento de los lineamientos calidad y normatividad vigente de calidad</v>
      </c>
      <c r="G60" s="375" t="str">
        <f>'Mapa Final'!G60</f>
        <v>Ejecución y Administración de Procesos</v>
      </c>
      <c r="H60" s="378" t="str">
        <f>'Mapa Final'!I60</f>
        <v>Muy Baja</v>
      </c>
      <c r="I60" s="378" t="str">
        <f>'Mapa Final'!L60</f>
        <v>Mayor</v>
      </c>
      <c r="J60" s="365" t="str">
        <f>'Mapa Final'!N60</f>
        <v xml:space="preserve">Alto </v>
      </c>
      <c r="K60" s="368" t="str">
        <f>'Mapa Final'!AA60</f>
        <v>Muy Baja</v>
      </c>
      <c r="L60" s="368" t="str">
        <f>'Mapa Final'!AE60</f>
        <v>Moderado</v>
      </c>
      <c r="M60" s="365" t="str">
        <f>'Mapa Final'!AG60</f>
        <v>Moderado</v>
      </c>
      <c r="N60" s="368" t="str">
        <f>'Mapa Final'!AH60</f>
        <v>Aceptar</v>
      </c>
      <c r="O60" s="371" t="s">
        <v>653</v>
      </c>
      <c r="P60" s="374"/>
      <c r="Q60" s="374"/>
      <c r="R60" s="374" t="s">
        <v>179</v>
      </c>
      <c r="S60" s="359">
        <v>44562</v>
      </c>
      <c r="T60" s="359">
        <v>44651</v>
      </c>
      <c r="U60" s="362" t="s">
        <v>513</v>
      </c>
    </row>
    <row r="61" spans="1:21" x14ac:dyDescent="0.25">
      <c r="A61" s="376"/>
      <c r="B61" s="376"/>
      <c r="C61" s="376"/>
      <c r="D61" s="376"/>
      <c r="E61" s="376"/>
      <c r="F61" s="376"/>
      <c r="G61" s="376"/>
      <c r="H61" s="379"/>
      <c r="I61" s="379"/>
      <c r="J61" s="366"/>
      <c r="K61" s="369"/>
      <c r="L61" s="369"/>
      <c r="M61" s="366"/>
      <c r="N61" s="369"/>
      <c r="O61" s="372"/>
      <c r="P61" s="360"/>
      <c r="Q61" s="360"/>
      <c r="R61" s="360"/>
      <c r="S61" s="360"/>
      <c r="T61" s="360"/>
      <c r="U61" s="363"/>
    </row>
    <row r="62" spans="1:21" x14ac:dyDescent="0.25">
      <c r="A62" s="376"/>
      <c r="B62" s="376"/>
      <c r="C62" s="376"/>
      <c r="D62" s="376"/>
      <c r="E62" s="376"/>
      <c r="F62" s="376"/>
      <c r="G62" s="376"/>
      <c r="H62" s="379"/>
      <c r="I62" s="379"/>
      <c r="J62" s="366"/>
      <c r="K62" s="369"/>
      <c r="L62" s="369"/>
      <c r="M62" s="366"/>
      <c r="N62" s="369"/>
      <c r="O62" s="372"/>
      <c r="P62" s="360"/>
      <c r="Q62" s="360"/>
      <c r="R62" s="360"/>
      <c r="S62" s="360"/>
      <c r="T62" s="360"/>
      <c r="U62" s="363"/>
    </row>
    <row r="63" spans="1:21" x14ac:dyDescent="0.25">
      <c r="A63" s="376"/>
      <c r="B63" s="376"/>
      <c r="C63" s="376"/>
      <c r="D63" s="376"/>
      <c r="E63" s="376"/>
      <c r="F63" s="376"/>
      <c r="G63" s="376"/>
      <c r="H63" s="379"/>
      <c r="I63" s="379"/>
      <c r="J63" s="366"/>
      <c r="K63" s="369"/>
      <c r="L63" s="369"/>
      <c r="M63" s="366"/>
      <c r="N63" s="369"/>
      <c r="O63" s="372"/>
      <c r="P63" s="360"/>
      <c r="Q63" s="360"/>
      <c r="R63" s="360"/>
      <c r="S63" s="360"/>
      <c r="T63" s="360"/>
      <c r="U63" s="363"/>
    </row>
    <row r="64" spans="1:21" ht="207.75" customHeight="1" thickBot="1" x14ac:dyDescent="0.3">
      <c r="A64" s="377"/>
      <c r="B64" s="377"/>
      <c r="C64" s="377"/>
      <c r="D64" s="377"/>
      <c r="E64" s="377"/>
      <c r="F64" s="377"/>
      <c r="G64" s="377"/>
      <c r="H64" s="380"/>
      <c r="I64" s="380"/>
      <c r="J64" s="367"/>
      <c r="K64" s="370"/>
      <c r="L64" s="370"/>
      <c r="M64" s="367"/>
      <c r="N64" s="370"/>
      <c r="O64" s="373"/>
      <c r="P64" s="361"/>
      <c r="Q64" s="361"/>
      <c r="R64" s="361"/>
      <c r="S64" s="361"/>
      <c r="T64" s="361"/>
      <c r="U64" s="364"/>
    </row>
    <row r="65" ht="42" customHeight="1" x14ac:dyDescent="0.25"/>
    <row r="66" ht="42" customHeight="1" x14ac:dyDescent="0.25"/>
    <row r="67" ht="42" customHeight="1" x14ac:dyDescent="0.25"/>
    <row r="68" ht="42" customHeight="1" x14ac:dyDescent="0.25"/>
    <row r="69" ht="42" customHeight="1" x14ac:dyDescent="0.25"/>
  </sheetData>
  <mergeCells count="250">
    <mergeCell ref="S1:U3"/>
    <mergeCell ref="A4:C4"/>
    <mergeCell ref="D4:N4"/>
    <mergeCell ref="O4:Q4"/>
    <mergeCell ref="A5:C5"/>
    <mergeCell ref="D5:N5"/>
    <mergeCell ref="A6:C6"/>
    <mergeCell ref="D6:N6"/>
    <mergeCell ref="A7:F7"/>
    <mergeCell ref="H7:J7"/>
    <mergeCell ref="K7:M7"/>
    <mergeCell ref="N7:N8"/>
    <mergeCell ref="A1:C2"/>
    <mergeCell ref="D1:Q3"/>
    <mergeCell ref="O7:O8"/>
    <mergeCell ref="S7:T7"/>
    <mergeCell ref="U7:U8"/>
    <mergeCell ref="P7:R7"/>
    <mergeCell ref="A9:N9"/>
    <mergeCell ref="A10:A14"/>
    <mergeCell ref="C10:C14"/>
    <mergeCell ref="D10:D14"/>
    <mergeCell ref="E10:E14"/>
    <mergeCell ref="F10:F14"/>
    <mergeCell ref="T10:T14"/>
    <mergeCell ref="U10:U14"/>
    <mergeCell ref="A15:A19"/>
    <mergeCell ref="C15:C19"/>
    <mergeCell ref="D15:D19"/>
    <mergeCell ref="E15:E19"/>
    <mergeCell ref="F15:F19"/>
    <mergeCell ref="G15:G19"/>
    <mergeCell ref="H15:H19"/>
    <mergeCell ref="I15:I19"/>
    <mergeCell ref="M10:M14"/>
    <mergeCell ref="N10:N14"/>
    <mergeCell ref="O10:O14"/>
    <mergeCell ref="P10:P14"/>
    <mergeCell ref="Q10:Q14"/>
    <mergeCell ref="S10:S14"/>
    <mergeCell ref="G10:G14"/>
    <mergeCell ref="H10:H14"/>
    <mergeCell ref="I10:I14"/>
    <mergeCell ref="J10:J14"/>
    <mergeCell ref="K10:K14"/>
    <mergeCell ref="L10:L14"/>
    <mergeCell ref="P15:P19"/>
    <mergeCell ref="Q15:Q19"/>
    <mergeCell ref="S15:S19"/>
    <mergeCell ref="T15:T19"/>
    <mergeCell ref="U15:U19"/>
    <mergeCell ref="N15:N19"/>
    <mergeCell ref="O15:O19"/>
    <mergeCell ref="R10:R14"/>
    <mergeCell ref="R15:R19"/>
    <mergeCell ref="A20:A24"/>
    <mergeCell ref="C20:C24"/>
    <mergeCell ref="D20:D24"/>
    <mergeCell ref="E20:E24"/>
    <mergeCell ref="F20:F24"/>
    <mergeCell ref="J15:J19"/>
    <mergeCell ref="K15:K19"/>
    <mergeCell ref="L15:L19"/>
    <mergeCell ref="M15:M19"/>
    <mergeCell ref="T20:T24"/>
    <mergeCell ref="U20:U24"/>
    <mergeCell ref="A25:A29"/>
    <mergeCell ref="C25:C29"/>
    <mergeCell ref="D25:D29"/>
    <mergeCell ref="E25:E29"/>
    <mergeCell ref="F25:F29"/>
    <mergeCell ref="G25:G29"/>
    <mergeCell ref="H25:H29"/>
    <mergeCell ref="I25:I29"/>
    <mergeCell ref="M20:M24"/>
    <mergeCell ref="N20:N24"/>
    <mergeCell ref="O20:O24"/>
    <mergeCell ref="P20:P24"/>
    <mergeCell ref="Q20:Q24"/>
    <mergeCell ref="S20:S24"/>
    <mergeCell ref="G20:G24"/>
    <mergeCell ref="H20:H24"/>
    <mergeCell ref="I20:I24"/>
    <mergeCell ref="J20:J24"/>
    <mergeCell ref="K20:K24"/>
    <mergeCell ref="L20:L24"/>
    <mergeCell ref="P25:P29"/>
    <mergeCell ref="Q25:Q29"/>
    <mergeCell ref="S25:S29"/>
    <mergeCell ref="T25:T29"/>
    <mergeCell ref="U25:U29"/>
    <mergeCell ref="A30:A34"/>
    <mergeCell ref="C30:C34"/>
    <mergeCell ref="D30:D34"/>
    <mergeCell ref="E30:E34"/>
    <mergeCell ref="F30:F34"/>
    <mergeCell ref="J25:J29"/>
    <mergeCell ref="K25:K29"/>
    <mergeCell ref="L25:L29"/>
    <mergeCell ref="M25:M29"/>
    <mergeCell ref="N25:N29"/>
    <mergeCell ref="O25:O29"/>
    <mergeCell ref="T30:T34"/>
    <mergeCell ref="U30:U34"/>
    <mergeCell ref="N30:N34"/>
    <mergeCell ref="O30:O34"/>
    <mergeCell ref="P30:P34"/>
    <mergeCell ref="Q30:Q34"/>
    <mergeCell ref="S30:S34"/>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P35:P39"/>
    <mergeCell ref="Q35:Q39"/>
    <mergeCell ref="S35:S39"/>
    <mergeCell ref="T35:T39"/>
    <mergeCell ref="U35:U39"/>
    <mergeCell ref="A40:A44"/>
    <mergeCell ref="C40:C44"/>
    <mergeCell ref="D40:D44"/>
    <mergeCell ref="E40:E44"/>
    <mergeCell ref="F40:F44"/>
    <mergeCell ref="J35:J39"/>
    <mergeCell ref="K35:K39"/>
    <mergeCell ref="L35:L39"/>
    <mergeCell ref="M35:M39"/>
    <mergeCell ref="N35:N39"/>
    <mergeCell ref="O35:O39"/>
    <mergeCell ref="T40:T44"/>
    <mergeCell ref="U40:U44"/>
    <mergeCell ref="N40:N44"/>
    <mergeCell ref="O40:O44"/>
    <mergeCell ref="P40:P44"/>
    <mergeCell ref="Q40:Q44"/>
    <mergeCell ref="S40:S44"/>
    <mergeCell ref="A35:A39"/>
    <mergeCell ref="H45:H49"/>
    <mergeCell ref="I45:I49"/>
    <mergeCell ref="M40:M44"/>
    <mergeCell ref="G40:G44"/>
    <mergeCell ref="H40:H44"/>
    <mergeCell ref="I40:I44"/>
    <mergeCell ref="J40:J44"/>
    <mergeCell ref="K40:K44"/>
    <mergeCell ref="L40:L44"/>
    <mergeCell ref="S45:S49"/>
    <mergeCell ref="T45:T49"/>
    <mergeCell ref="U45:U49"/>
    <mergeCell ref="A50:A54"/>
    <mergeCell ref="C50:C54"/>
    <mergeCell ref="D50:D54"/>
    <mergeCell ref="E50:E54"/>
    <mergeCell ref="F50:F54"/>
    <mergeCell ref="J45:J49"/>
    <mergeCell ref="K45:K49"/>
    <mergeCell ref="L45:L49"/>
    <mergeCell ref="M45:M49"/>
    <mergeCell ref="N45:N49"/>
    <mergeCell ref="O45:O49"/>
    <mergeCell ref="T50:T54"/>
    <mergeCell ref="U50:U54"/>
    <mergeCell ref="N50:N54"/>
    <mergeCell ref="O50:O54"/>
    <mergeCell ref="P50:P54"/>
    <mergeCell ref="Q50:Q54"/>
    <mergeCell ref="S50:S54"/>
    <mergeCell ref="A45:A49"/>
    <mergeCell ref="C45:C49"/>
    <mergeCell ref="D45:D4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S55:S59"/>
    <mergeCell ref="T55:T59"/>
    <mergeCell ref="U55:U59"/>
    <mergeCell ref="J55:J59"/>
    <mergeCell ref="K55:K59"/>
    <mergeCell ref="L55:L59"/>
    <mergeCell ref="M55:M59"/>
    <mergeCell ref="N55:N59"/>
    <mergeCell ref="O55:O59"/>
    <mergeCell ref="R20:R24"/>
    <mergeCell ref="R25:R29"/>
    <mergeCell ref="R30:R34"/>
    <mergeCell ref="R35:R39"/>
    <mergeCell ref="R40:R44"/>
    <mergeCell ref="R45:R49"/>
    <mergeCell ref="R50:R54"/>
    <mergeCell ref="R55:R59"/>
    <mergeCell ref="B10:B14"/>
    <mergeCell ref="B15:B19"/>
    <mergeCell ref="B20:B24"/>
    <mergeCell ref="B25:B29"/>
    <mergeCell ref="B30:B34"/>
    <mergeCell ref="B35:B39"/>
    <mergeCell ref="B40:B44"/>
    <mergeCell ref="B45:B49"/>
    <mergeCell ref="B50:B54"/>
    <mergeCell ref="P55:P59"/>
    <mergeCell ref="Q55:Q59"/>
    <mergeCell ref="P45:P49"/>
    <mergeCell ref="Q45:Q49"/>
    <mergeCell ref="E45:E49"/>
    <mergeCell ref="F45:F49"/>
    <mergeCell ref="G45:G49"/>
    <mergeCell ref="A60:A64"/>
    <mergeCell ref="B60:B64"/>
    <mergeCell ref="C60:C64"/>
    <mergeCell ref="D60:D64"/>
    <mergeCell ref="E60:E64"/>
    <mergeCell ref="F60:F64"/>
    <mergeCell ref="G60:G64"/>
    <mergeCell ref="H60:H64"/>
    <mergeCell ref="I60:I64"/>
    <mergeCell ref="S60:S64"/>
    <mergeCell ref="T60:T64"/>
    <mergeCell ref="U60:U64"/>
    <mergeCell ref="J60:J64"/>
    <mergeCell ref="K60:K64"/>
    <mergeCell ref="L60:L64"/>
    <mergeCell ref="M60:M64"/>
    <mergeCell ref="N60:N64"/>
    <mergeCell ref="O60:O64"/>
    <mergeCell ref="P60:P64"/>
    <mergeCell ref="Q60:Q64"/>
    <mergeCell ref="R60:R64"/>
  </mergeCells>
  <conditionalFormatting sqref="D8:G8 H7 H70:J1048576 A7:B7">
    <cfRule type="containsText" dxfId="3045" priority="2082" operator="containsText" text="3- Moderado">
      <formula>NOT(ISERROR(SEARCH("3- Moderado",A7)))</formula>
    </cfRule>
    <cfRule type="containsText" dxfId="3044" priority="2083" operator="containsText" text="6- Moderado">
      <formula>NOT(ISERROR(SEARCH("6- Moderado",A7)))</formula>
    </cfRule>
    <cfRule type="containsText" dxfId="3043" priority="2084" operator="containsText" text="4- Moderado">
      <formula>NOT(ISERROR(SEARCH("4- Moderado",A7)))</formula>
    </cfRule>
    <cfRule type="containsText" dxfId="3042" priority="2085" operator="containsText" text="3- Bajo">
      <formula>NOT(ISERROR(SEARCH("3- Bajo",A7)))</formula>
    </cfRule>
    <cfRule type="containsText" dxfId="3041" priority="2086" operator="containsText" text="4- Bajo">
      <formula>NOT(ISERROR(SEARCH("4- Bajo",A7)))</formula>
    </cfRule>
    <cfRule type="containsText" dxfId="3040" priority="2087" operator="containsText" text="1- Bajo">
      <formula>NOT(ISERROR(SEARCH("1- Bajo",A7)))</formula>
    </cfRule>
  </conditionalFormatting>
  <conditionalFormatting sqref="H8:J8">
    <cfRule type="containsText" dxfId="3039" priority="2075" operator="containsText" text="3- Moderado">
      <formula>NOT(ISERROR(SEARCH("3- Moderado",H8)))</formula>
    </cfRule>
    <cfRule type="containsText" dxfId="3038" priority="2076" operator="containsText" text="6- Moderado">
      <formula>NOT(ISERROR(SEARCH("6- Moderado",H8)))</formula>
    </cfRule>
    <cfRule type="containsText" dxfId="3037" priority="2077" operator="containsText" text="4- Moderado">
      <formula>NOT(ISERROR(SEARCH("4- Moderado",H8)))</formula>
    </cfRule>
    <cfRule type="containsText" dxfId="3036" priority="2078" operator="containsText" text="3- Bajo">
      <formula>NOT(ISERROR(SEARCH("3- Bajo",H8)))</formula>
    </cfRule>
    <cfRule type="containsText" dxfId="3035" priority="2079" operator="containsText" text="4- Bajo">
      <formula>NOT(ISERROR(SEARCH("4- Bajo",H8)))</formula>
    </cfRule>
    <cfRule type="containsText" dxfId="3034" priority="2081" operator="containsText" text="1- Bajo">
      <formula>NOT(ISERROR(SEARCH("1- Bajo",H8)))</formula>
    </cfRule>
  </conditionalFormatting>
  <conditionalFormatting sqref="J8 J70:J1048576">
    <cfRule type="containsText" dxfId="3033" priority="2064" operator="containsText" text="25- Extremo">
      <formula>NOT(ISERROR(SEARCH("25- Extremo",J8)))</formula>
    </cfRule>
    <cfRule type="containsText" dxfId="3032" priority="2065" operator="containsText" text="20- Extremo">
      <formula>NOT(ISERROR(SEARCH("20- Extremo",J8)))</formula>
    </cfRule>
    <cfRule type="containsText" dxfId="3031" priority="2066" operator="containsText" text="15- Extremo">
      <formula>NOT(ISERROR(SEARCH("15- Extremo",J8)))</formula>
    </cfRule>
    <cfRule type="containsText" dxfId="3030" priority="2067" operator="containsText" text="10- Extremo">
      <formula>NOT(ISERROR(SEARCH("10- Extremo",J8)))</formula>
    </cfRule>
    <cfRule type="containsText" dxfId="3029" priority="2068" operator="containsText" text="5- Extremo">
      <formula>NOT(ISERROR(SEARCH("5- Extremo",J8)))</formula>
    </cfRule>
    <cfRule type="containsText" dxfId="3028" priority="2069" operator="containsText" text="12- Alto">
      <formula>NOT(ISERROR(SEARCH("12- Alto",J8)))</formula>
    </cfRule>
    <cfRule type="containsText" dxfId="3027" priority="2070" operator="containsText" text="10- Alto">
      <formula>NOT(ISERROR(SEARCH("10- Alto",J8)))</formula>
    </cfRule>
    <cfRule type="containsText" dxfId="3026" priority="2071" operator="containsText" text="9- Alto">
      <formula>NOT(ISERROR(SEARCH("9- Alto",J8)))</formula>
    </cfRule>
    <cfRule type="containsText" dxfId="3025" priority="2072" operator="containsText" text="8- Alto">
      <formula>NOT(ISERROR(SEARCH("8- Alto",J8)))</formula>
    </cfRule>
    <cfRule type="containsText" dxfId="3024" priority="2073" operator="containsText" text="5- Alto">
      <formula>NOT(ISERROR(SEARCH("5- Alto",J8)))</formula>
    </cfRule>
    <cfRule type="containsText" dxfId="3023" priority="2074" operator="containsText" text="4- Alto">
      <formula>NOT(ISERROR(SEARCH("4- Alto",J8)))</formula>
    </cfRule>
    <cfRule type="containsText" dxfId="3022" priority="2080" operator="containsText" text="2- Bajo">
      <formula>NOT(ISERROR(SEARCH("2- Bajo",J8)))</formula>
    </cfRule>
  </conditionalFormatting>
  <conditionalFormatting sqref="K10:L10">
    <cfRule type="containsText" dxfId="3021" priority="2058" operator="containsText" text="3- Moderado">
      <formula>NOT(ISERROR(SEARCH("3- Moderado",K10)))</formula>
    </cfRule>
    <cfRule type="containsText" dxfId="3020" priority="2059" operator="containsText" text="6- Moderado">
      <formula>NOT(ISERROR(SEARCH("6- Moderado",K10)))</formula>
    </cfRule>
    <cfRule type="containsText" dxfId="3019" priority="2060" operator="containsText" text="4- Moderado">
      <formula>NOT(ISERROR(SEARCH("4- Moderado",K10)))</formula>
    </cfRule>
    <cfRule type="containsText" dxfId="3018" priority="2061" operator="containsText" text="3- Bajo">
      <formula>NOT(ISERROR(SEARCH("3- Bajo",K10)))</formula>
    </cfRule>
    <cfRule type="containsText" dxfId="3017" priority="2062" operator="containsText" text="4- Bajo">
      <formula>NOT(ISERROR(SEARCH("4- Bajo",K10)))</formula>
    </cfRule>
    <cfRule type="containsText" dxfId="3016" priority="2063" operator="containsText" text="1- Bajo">
      <formula>NOT(ISERROR(SEARCH("1- Bajo",K10)))</formula>
    </cfRule>
  </conditionalFormatting>
  <conditionalFormatting sqref="H10:I10">
    <cfRule type="containsText" dxfId="3015" priority="2052" operator="containsText" text="3- Moderado">
      <formula>NOT(ISERROR(SEARCH("3- Moderado",H10)))</formula>
    </cfRule>
    <cfRule type="containsText" dxfId="3014" priority="2053" operator="containsText" text="6- Moderado">
      <formula>NOT(ISERROR(SEARCH("6- Moderado",H10)))</formula>
    </cfRule>
    <cfRule type="containsText" dxfId="3013" priority="2054" operator="containsText" text="4- Moderado">
      <formula>NOT(ISERROR(SEARCH("4- Moderado",H10)))</formula>
    </cfRule>
    <cfRule type="containsText" dxfId="3012" priority="2055" operator="containsText" text="3- Bajo">
      <formula>NOT(ISERROR(SEARCH("3- Bajo",H10)))</formula>
    </cfRule>
    <cfRule type="containsText" dxfId="3011" priority="2056" operator="containsText" text="4- Bajo">
      <formula>NOT(ISERROR(SEARCH("4- Bajo",H10)))</formula>
    </cfRule>
    <cfRule type="containsText" dxfId="3010" priority="2057" operator="containsText" text="1- Bajo">
      <formula>NOT(ISERROR(SEARCH("1- Bajo",H10)))</formula>
    </cfRule>
  </conditionalFormatting>
  <conditionalFormatting sqref="A10">
    <cfRule type="containsText" dxfId="3009" priority="2046" operator="containsText" text="3- Moderado">
      <formula>NOT(ISERROR(SEARCH("3- Moderado",A10)))</formula>
    </cfRule>
    <cfRule type="containsText" dxfId="3008" priority="2047" operator="containsText" text="6- Moderado">
      <formula>NOT(ISERROR(SEARCH("6- Moderado",A10)))</formula>
    </cfRule>
    <cfRule type="containsText" dxfId="3007" priority="2048" operator="containsText" text="4- Moderado">
      <formula>NOT(ISERROR(SEARCH("4- Moderado",A10)))</formula>
    </cfRule>
    <cfRule type="containsText" dxfId="3006" priority="2049" operator="containsText" text="3- Bajo">
      <formula>NOT(ISERROR(SEARCH("3- Bajo",A10)))</formula>
    </cfRule>
    <cfRule type="containsText" dxfId="3005" priority="2050" operator="containsText" text="4- Bajo">
      <formula>NOT(ISERROR(SEARCH("4- Bajo",A10)))</formula>
    </cfRule>
    <cfRule type="containsText" dxfId="3004" priority="2051" operator="containsText" text="1- Bajo">
      <formula>NOT(ISERROR(SEARCH("1- Bajo",A10)))</formula>
    </cfRule>
  </conditionalFormatting>
  <conditionalFormatting sqref="K8">
    <cfRule type="containsText" dxfId="3003" priority="2034" operator="containsText" text="3- Moderado">
      <formula>NOT(ISERROR(SEARCH("3- Moderado",K8)))</formula>
    </cfRule>
    <cfRule type="containsText" dxfId="3002" priority="2035" operator="containsText" text="6- Moderado">
      <formula>NOT(ISERROR(SEARCH("6- Moderado",K8)))</formula>
    </cfRule>
    <cfRule type="containsText" dxfId="3001" priority="2036" operator="containsText" text="4- Moderado">
      <formula>NOT(ISERROR(SEARCH("4- Moderado",K8)))</formula>
    </cfRule>
    <cfRule type="containsText" dxfId="3000" priority="2037" operator="containsText" text="3- Bajo">
      <formula>NOT(ISERROR(SEARCH("3- Bajo",K8)))</formula>
    </cfRule>
    <cfRule type="containsText" dxfId="2999" priority="2038" operator="containsText" text="4- Bajo">
      <formula>NOT(ISERROR(SEARCH("4- Bajo",K8)))</formula>
    </cfRule>
    <cfRule type="containsText" dxfId="2998" priority="2039" operator="containsText" text="1- Bajo">
      <formula>NOT(ISERROR(SEARCH("1- Bajo",K8)))</formula>
    </cfRule>
  </conditionalFormatting>
  <conditionalFormatting sqref="L8">
    <cfRule type="containsText" dxfId="2997" priority="2028" operator="containsText" text="3- Moderado">
      <formula>NOT(ISERROR(SEARCH("3- Moderado",L8)))</formula>
    </cfRule>
    <cfRule type="containsText" dxfId="2996" priority="2029" operator="containsText" text="6- Moderado">
      <formula>NOT(ISERROR(SEARCH("6- Moderado",L8)))</formula>
    </cfRule>
    <cfRule type="containsText" dxfId="2995" priority="2030" operator="containsText" text="4- Moderado">
      <formula>NOT(ISERROR(SEARCH("4- Moderado",L8)))</formula>
    </cfRule>
    <cfRule type="containsText" dxfId="2994" priority="2031" operator="containsText" text="3- Bajo">
      <formula>NOT(ISERROR(SEARCH("3- Bajo",L8)))</formula>
    </cfRule>
    <cfRule type="containsText" dxfId="2993" priority="2032" operator="containsText" text="4- Bajo">
      <formula>NOT(ISERROR(SEARCH("4- Bajo",L8)))</formula>
    </cfRule>
    <cfRule type="containsText" dxfId="2992" priority="2033" operator="containsText" text="1- Bajo">
      <formula>NOT(ISERROR(SEARCH("1- Bajo",L8)))</formula>
    </cfRule>
  </conditionalFormatting>
  <conditionalFormatting sqref="M8">
    <cfRule type="containsText" dxfId="2991" priority="2022" operator="containsText" text="3- Moderado">
      <formula>NOT(ISERROR(SEARCH("3- Moderado",M8)))</formula>
    </cfRule>
    <cfRule type="containsText" dxfId="2990" priority="2023" operator="containsText" text="6- Moderado">
      <formula>NOT(ISERROR(SEARCH("6- Moderado",M8)))</formula>
    </cfRule>
    <cfRule type="containsText" dxfId="2989" priority="2024" operator="containsText" text="4- Moderado">
      <formula>NOT(ISERROR(SEARCH("4- Moderado",M8)))</formula>
    </cfRule>
    <cfRule type="containsText" dxfId="2988" priority="2025" operator="containsText" text="3- Bajo">
      <formula>NOT(ISERROR(SEARCH("3- Bajo",M8)))</formula>
    </cfRule>
    <cfRule type="containsText" dxfId="2987" priority="2026" operator="containsText" text="4- Bajo">
      <formula>NOT(ISERROR(SEARCH("4- Bajo",M8)))</formula>
    </cfRule>
    <cfRule type="containsText" dxfId="2986" priority="2027" operator="containsText" text="1- Bajo">
      <formula>NOT(ISERROR(SEARCH("1- Bajo",M8)))</formula>
    </cfRule>
  </conditionalFormatting>
  <conditionalFormatting sqref="J10:J14">
    <cfRule type="containsText" dxfId="2985" priority="2017" operator="containsText" text="Bajo">
      <formula>NOT(ISERROR(SEARCH("Bajo",J10)))</formula>
    </cfRule>
    <cfRule type="containsText" dxfId="2984" priority="2018" operator="containsText" text="Moderado">
      <formula>NOT(ISERROR(SEARCH("Moderado",J10)))</formula>
    </cfRule>
    <cfRule type="containsText" dxfId="2983" priority="2019" operator="containsText" text="Alto">
      <formula>NOT(ISERROR(SEARCH("Alto",J10)))</formula>
    </cfRule>
    <cfRule type="containsText" dxfId="2982" priority="2020" operator="containsText" text="Extremo">
      <formula>NOT(ISERROR(SEARCH("Extremo",J10)))</formula>
    </cfRule>
    <cfRule type="colorScale" priority="2021">
      <colorScale>
        <cfvo type="min"/>
        <cfvo type="max"/>
        <color rgb="FFFF7128"/>
        <color rgb="FFFFEF9C"/>
      </colorScale>
    </cfRule>
  </conditionalFormatting>
  <conditionalFormatting sqref="M10:M14">
    <cfRule type="containsText" dxfId="2981" priority="1992" operator="containsText" text="Moderado">
      <formula>NOT(ISERROR(SEARCH("Moderado",M10)))</formula>
    </cfRule>
    <cfRule type="containsText" dxfId="2980" priority="2012" operator="containsText" text="Bajo">
      <formula>NOT(ISERROR(SEARCH("Bajo",M10)))</formula>
    </cfRule>
    <cfRule type="containsText" dxfId="2979" priority="2013" operator="containsText" text="Moderado">
      <formula>NOT(ISERROR(SEARCH("Moderado",M10)))</formula>
    </cfRule>
    <cfRule type="containsText" dxfId="2978" priority="2014" operator="containsText" text="Alto">
      <formula>NOT(ISERROR(SEARCH("Alto",M10)))</formula>
    </cfRule>
    <cfRule type="containsText" dxfId="2977" priority="2015" operator="containsText" text="Extremo">
      <formula>NOT(ISERROR(SEARCH("Extremo",M10)))</formula>
    </cfRule>
    <cfRule type="colorScale" priority="2016">
      <colorScale>
        <cfvo type="min"/>
        <cfvo type="max"/>
        <color rgb="FFFF7128"/>
        <color rgb="FFFFEF9C"/>
      </colorScale>
    </cfRule>
  </conditionalFormatting>
  <conditionalFormatting sqref="N10">
    <cfRule type="containsText" dxfId="2976" priority="2006" operator="containsText" text="3- Moderado">
      <formula>NOT(ISERROR(SEARCH("3- Moderado",N10)))</formula>
    </cfRule>
    <cfRule type="containsText" dxfId="2975" priority="2007" operator="containsText" text="6- Moderado">
      <formula>NOT(ISERROR(SEARCH("6- Moderado",N10)))</formula>
    </cfRule>
    <cfRule type="containsText" dxfId="2974" priority="2008" operator="containsText" text="4- Moderado">
      <formula>NOT(ISERROR(SEARCH("4- Moderado",N10)))</formula>
    </cfRule>
    <cfRule type="containsText" dxfId="2973" priority="2009" operator="containsText" text="3- Bajo">
      <formula>NOT(ISERROR(SEARCH("3- Bajo",N10)))</formula>
    </cfRule>
    <cfRule type="containsText" dxfId="2972" priority="2010" operator="containsText" text="4- Bajo">
      <formula>NOT(ISERROR(SEARCH("4- Bajo",N10)))</formula>
    </cfRule>
    <cfRule type="containsText" dxfId="2971" priority="2011" operator="containsText" text="1- Bajo">
      <formula>NOT(ISERROR(SEARCH("1- Bajo",N10)))</formula>
    </cfRule>
  </conditionalFormatting>
  <conditionalFormatting sqref="H10:H14 H65:H69">
    <cfRule type="containsText" dxfId="2970" priority="1993" operator="containsText" text="Muy Alta">
      <formula>NOT(ISERROR(SEARCH("Muy Alta",H10)))</formula>
    </cfRule>
    <cfRule type="containsText" dxfId="2969" priority="1994" operator="containsText" text="Alta">
      <formula>NOT(ISERROR(SEARCH("Alta",H10)))</formula>
    </cfRule>
    <cfRule type="containsText" dxfId="2968" priority="1995" operator="containsText" text="Muy Alta">
      <formula>NOT(ISERROR(SEARCH("Muy Alta",H10)))</formula>
    </cfRule>
    <cfRule type="containsText" dxfId="2967" priority="2000" operator="containsText" text="Muy Baja">
      <formula>NOT(ISERROR(SEARCH("Muy Baja",H10)))</formula>
    </cfRule>
    <cfRule type="containsText" dxfId="2966" priority="2001" operator="containsText" text="Baja">
      <formula>NOT(ISERROR(SEARCH("Baja",H10)))</formula>
    </cfRule>
    <cfRule type="containsText" dxfId="2965" priority="2002" operator="containsText" text="Media">
      <formula>NOT(ISERROR(SEARCH("Media",H10)))</formula>
    </cfRule>
    <cfRule type="containsText" dxfId="2964" priority="2003" operator="containsText" text="Alta">
      <formula>NOT(ISERROR(SEARCH("Alta",H10)))</formula>
    </cfRule>
    <cfRule type="containsText" dxfId="2963" priority="2005" operator="containsText" text="Muy Alta">
      <formula>NOT(ISERROR(SEARCH("Muy Alta",H10)))</formula>
    </cfRule>
  </conditionalFormatting>
  <conditionalFormatting sqref="I10:I14 I65:I69">
    <cfRule type="containsText" dxfId="2962" priority="1996" operator="containsText" text="Catastrófico">
      <formula>NOT(ISERROR(SEARCH("Catastrófico",I10)))</formula>
    </cfRule>
    <cfRule type="containsText" dxfId="2961" priority="1997" operator="containsText" text="Mayor">
      <formula>NOT(ISERROR(SEARCH("Mayor",I10)))</formula>
    </cfRule>
    <cfRule type="containsText" dxfId="2960" priority="1998" operator="containsText" text="Menor">
      <formula>NOT(ISERROR(SEARCH("Menor",I10)))</formula>
    </cfRule>
    <cfRule type="containsText" dxfId="2959" priority="1999" operator="containsText" text="Leve">
      <formula>NOT(ISERROR(SEARCH("Leve",I10)))</formula>
    </cfRule>
    <cfRule type="containsText" dxfId="2958" priority="2004" operator="containsText" text="Moderado">
      <formula>NOT(ISERROR(SEARCH("Moderado",I10)))</formula>
    </cfRule>
  </conditionalFormatting>
  <conditionalFormatting sqref="K10:K14 K65:K69">
    <cfRule type="containsText" dxfId="2957" priority="1991" operator="containsText" text="Media">
      <formula>NOT(ISERROR(SEARCH("Media",K10)))</formula>
    </cfRule>
  </conditionalFormatting>
  <conditionalFormatting sqref="L10:L14 L65:L69 J65:J69">
    <cfRule type="containsText" dxfId="2956" priority="1990" operator="containsText" text="Moderado">
      <formula>NOT(ISERROR(SEARCH("Moderado",J10)))</formula>
    </cfRule>
  </conditionalFormatting>
  <conditionalFormatting sqref="J10:J14">
    <cfRule type="containsText" dxfId="2955" priority="1977" operator="containsText" text="Moderado">
      <formula>NOT(ISERROR(SEARCH("Moderado",J10)))</formula>
    </cfRule>
  </conditionalFormatting>
  <conditionalFormatting sqref="J10:J14 J65:J69">
    <cfRule type="containsText" dxfId="2954" priority="1975" operator="containsText" text="Bajo">
      <formula>NOT(ISERROR(SEARCH("Bajo",J10)))</formula>
    </cfRule>
    <cfRule type="containsText" dxfId="2953" priority="1976" operator="containsText" text="Extremo">
      <formula>NOT(ISERROR(SEARCH("Extremo",J10)))</formula>
    </cfRule>
  </conditionalFormatting>
  <conditionalFormatting sqref="K10:K14 K65:K69">
    <cfRule type="containsText" dxfId="2952" priority="1973" operator="containsText" text="Baja">
      <formula>NOT(ISERROR(SEARCH("Baja",K10)))</formula>
    </cfRule>
    <cfRule type="containsText" dxfId="2951" priority="1974" operator="containsText" text="Muy Baja">
      <formula>NOT(ISERROR(SEARCH("Muy Baja",K10)))</formula>
    </cfRule>
  </conditionalFormatting>
  <conditionalFormatting sqref="K10:K14 K65:K69">
    <cfRule type="containsText" dxfId="2950" priority="1971" operator="containsText" text="Muy Alta">
      <formula>NOT(ISERROR(SEARCH("Muy Alta",K10)))</formula>
    </cfRule>
    <cfRule type="containsText" dxfId="2949" priority="1972" operator="containsText" text="Alta">
      <formula>NOT(ISERROR(SEARCH("Alta",K10)))</formula>
    </cfRule>
  </conditionalFormatting>
  <conditionalFormatting sqref="L10:L14 L65:L69">
    <cfRule type="containsText" dxfId="2948" priority="1967" operator="containsText" text="Catastrófico">
      <formula>NOT(ISERROR(SEARCH("Catastrófico",L10)))</formula>
    </cfRule>
    <cfRule type="containsText" dxfId="2947" priority="1968" operator="containsText" text="Mayor">
      <formula>NOT(ISERROR(SEARCH("Mayor",L10)))</formula>
    </cfRule>
    <cfRule type="containsText" dxfId="2946" priority="1969" operator="containsText" text="Menor">
      <formula>NOT(ISERROR(SEARCH("Menor",L10)))</formula>
    </cfRule>
    <cfRule type="containsText" dxfId="2945" priority="1970" operator="containsText" text="Leve">
      <formula>NOT(ISERROR(SEARCH("Leve",L10)))</formula>
    </cfRule>
  </conditionalFormatting>
  <conditionalFormatting sqref="B10:G10">
    <cfRule type="containsText" dxfId="2944" priority="738" operator="containsText" text="3- Moderado">
      <formula>NOT(ISERROR(SEARCH("3- Moderado",B10)))</formula>
    </cfRule>
    <cfRule type="containsText" dxfId="2943" priority="739" operator="containsText" text="6- Moderado">
      <formula>NOT(ISERROR(SEARCH("6- Moderado",B10)))</formula>
    </cfRule>
    <cfRule type="containsText" dxfId="2942" priority="740" operator="containsText" text="4- Moderado">
      <formula>NOT(ISERROR(SEARCH("4- Moderado",B10)))</formula>
    </cfRule>
    <cfRule type="containsText" dxfId="2941" priority="741" operator="containsText" text="3- Bajo">
      <formula>NOT(ISERROR(SEARCH("3- Bajo",B10)))</formula>
    </cfRule>
    <cfRule type="containsText" dxfId="2940" priority="742" operator="containsText" text="4- Bajo">
      <formula>NOT(ISERROR(SEARCH("4- Bajo",B10)))</formula>
    </cfRule>
    <cfRule type="containsText" dxfId="2939" priority="743" operator="containsText" text="1- Bajo">
      <formula>NOT(ISERROR(SEARCH("1- Bajo",B10)))</formula>
    </cfRule>
  </conditionalFormatting>
  <conditionalFormatting sqref="K15:L15">
    <cfRule type="containsText" dxfId="2938" priority="732" operator="containsText" text="3- Moderado">
      <formula>NOT(ISERROR(SEARCH("3- Moderado",K15)))</formula>
    </cfRule>
    <cfRule type="containsText" dxfId="2937" priority="733" operator="containsText" text="6- Moderado">
      <formula>NOT(ISERROR(SEARCH("6- Moderado",K15)))</formula>
    </cfRule>
    <cfRule type="containsText" dxfId="2936" priority="734" operator="containsText" text="4- Moderado">
      <formula>NOT(ISERROR(SEARCH("4- Moderado",K15)))</formula>
    </cfRule>
    <cfRule type="containsText" dxfId="2935" priority="735" operator="containsText" text="3- Bajo">
      <formula>NOT(ISERROR(SEARCH("3- Bajo",K15)))</formula>
    </cfRule>
    <cfRule type="containsText" dxfId="2934" priority="736" operator="containsText" text="4- Bajo">
      <formula>NOT(ISERROR(SEARCH("4- Bajo",K15)))</formula>
    </cfRule>
    <cfRule type="containsText" dxfId="2933" priority="737" operator="containsText" text="1- Bajo">
      <formula>NOT(ISERROR(SEARCH("1- Bajo",K15)))</formula>
    </cfRule>
  </conditionalFormatting>
  <conditionalFormatting sqref="H15:I15">
    <cfRule type="containsText" dxfId="2932" priority="726" operator="containsText" text="3- Moderado">
      <formula>NOT(ISERROR(SEARCH("3- Moderado",H15)))</formula>
    </cfRule>
    <cfRule type="containsText" dxfId="2931" priority="727" operator="containsText" text="6- Moderado">
      <formula>NOT(ISERROR(SEARCH("6- Moderado",H15)))</formula>
    </cfRule>
    <cfRule type="containsText" dxfId="2930" priority="728" operator="containsText" text="4- Moderado">
      <formula>NOT(ISERROR(SEARCH("4- Moderado",H15)))</formula>
    </cfRule>
    <cfRule type="containsText" dxfId="2929" priority="729" operator="containsText" text="3- Bajo">
      <formula>NOT(ISERROR(SEARCH("3- Bajo",H15)))</formula>
    </cfRule>
    <cfRule type="containsText" dxfId="2928" priority="730" operator="containsText" text="4- Bajo">
      <formula>NOT(ISERROR(SEARCH("4- Bajo",H15)))</formula>
    </cfRule>
    <cfRule type="containsText" dxfId="2927" priority="731" operator="containsText" text="1- Bajo">
      <formula>NOT(ISERROR(SEARCH("1- Bajo",H15)))</formula>
    </cfRule>
  </conditionalFormatting>
  <conditionalFormatting sqref="A15">
    <cfRule type="containsText" dxfId="2926" priority="720" operator="containsText" text="3- Moderado">
      <formula>NOT(ISERROR(SEARCH("3- Moderado",A15)))</formula>
    </cfRule>
    <cfRule type="containsText" dxfId="2925" priority="721" operator="containsText" text="6- Moderado">
      <formula>NOT(ISERROR(SEARCH("6- Moderado",A15)))</formula>
    </cfRule>
    <cfRule type="containsText" dxfId="2924" priority="722" operator="containsText" text="4- Moderado">
      <formula>NOT(ISERROR(SEARCH("4- Moderado",A15)))</formula>
    </cfRule>
    <cfRule type="containsText" dxfId="2923" priority="723" operator="containsText" text="3- Bajo">
      <formula>NOT(ISERROR(SEARCH("3- Bajo",A15)))</formula>
    </cfRule>
    <cfRule type="containsText" dxfId="2922" priority="724" operator="containsText" text="4- Bajo">
      <formula>NOT(ISERROR(SEARCH("4- Bajo",A15)))</formula>
    </cfRule>
    <cfRule type="containsText" dxfId="2921" priority="725" operator="containsText" text="1- Bajo">
      <formula>NOT(ISERROR(SEARCH("1- Bajo",A15)))</formula>
    </cfRule>
  </conditionalFormatting>
  <conditionalFormatting sqref="J15:J19">
    <cfRule type="containsText" dxfId="2920" priority="715" operator="containsText" text="Bajo">
      <formula>NOT(ISERROR(SEARCH("Bajo",J15)))</formula>
    </cfRule>
    <cfRule type="containsText" dxfId="2919" priority="716" operator="containsText" text="Moderado">
      <formula>NOT(ISERROR(SEARCH("Moderado",J15)))</formula>
    </cfRule>
    <cfRule type="containsText" dxfId="2918" priority="717" operator="containsText" text="Alto">
      <formula>NOT(ISERROR(SEARCH("Alto",J15)))</formula>
    </cfRule>
    <cfRule type="containsText" dxfId="2917" priority="718" operator="containsText" text="Extremo">
      <formula>NOT(ISERROR(SEARCH("Extremo",J15)))</formula>
    </cfRule>
    <cfRule type="colorScale" priority="719">
      <colorScale>
        <cfvo type="min"/>
        <cfvo type="max"/>
        <color rgb="FFFF7128"/>
        <color rgb="FFFFEF9C"/>
      </colorScale>
    </cfRule>
  </conditionalFormatting>
  <conditionalFormatting sqref="M15:M19">
    <cfRule type="containsText" dxfId="2916" priority="690" operator="containsText" text="Moderado">
      <formula>NOT(ISERROR(SEARCH("Moderado",M15)))</formula>
    </cfRule>
    <cfRule type="containsText" dxfId="2915" priority="710" operator="containsText" text="Bajo">
      <formula>NOT(ISERROR(SEARCH("Bajo",M15)))</formula>
    </cfRule>
    <cfRule type="containsText" dxfId="2914" priority="711" operator="containsText" text="Moderado">
      <formula>NOT(ISERROR(SEARCH("Moderado",M15)))</formula>
    </cfRule>
    <cfRule type="containsText" dxfId="2913" priority="712" operator="containsText" text="Alto">
      <formula>NOT(ISERROR(SEARCH("Alto",M15)))</formula>
    </cfRule>
    <cfRule type="containsText" dxfId="2912" priority="713" operator="containsText" text="Extremo">
      <formula>NOT(ISERROR(SEARCH("Extremo",M15)))</formula>
    </cfRule>
    <cfRule type="colorScale" priority="714">
      <colorScale>
        <cfvo type="min"/>
        <cfvo type="max"/>
        <color rgb="FFFF7128"/>
        <color rgb="FFFFEF9C"/>
      </colorScale>
    </cfRule>
  </conditionalFormatting>
  <conditionalFormatting sqref="N15">
    <cfRule type="containsText" dxfId="2911" priority="704" operator="containsText" text="3- Moderado">
      <formula>NOT(ISERROR(SEARCH("3- Moderado",N15)))</formula>
    </cfRule>
    <cfRule type="containsText" dxfId="2910" priority="705" operator="containsText" text="6- Moderado">
      <formula>NOT(ISERROR(SEARCH("6- Moderado",N15)))</formula>
    </cfRule>
    <cfRule type="containsText" dxfId="2909" priority="706" operator="containsText" text="4- Moderado">
      <formula>NOT(ISERROR(SEARCH("4- Moderado",N15)))</formula>
    </cfRule>
    <cfRule type="containsText" dxfId="2908" priority="707" operator="containsText" text="3- Bajo">
      <formula>NOT(ISERROR(SEARCH("3- Bajo",N15)))</formula>
    </cfRule>
    <cfRule type="containsText" dxfId="2907" priority="708" operator="containsText" text="4- Bajo">
      <formula>NOT(ISERROR(SEARCH("4- Bajo",N15)))</formula>
    </cfRule>
    <cfRule type="containsText" dxfId="2906" priority="709" operator="containsText" text="1- Bajo">
      <formula>NOT(ISERROR(SEARCH("1- Bajo",N15)))</formula>
    </cfRule>
  </conditionalFormatting>
  <conditionalFormatting sqref="H15:H19">
    <cfRule type="containsText" dxfId="2905" priority="691" operator="containsText" text="Muy Alta">
      <formula>NOT(ISERROR(SEARCH("Muy Alta",H15)))</formula>
    </cfRule>
    <cfRule type="containsText" dxfId="2904" priority="692" operator="containsText" text="Alta">
      <formula>NOT(ISERROR(SEARCH("Alta",H15)))</formula>
    </cfRule>
    <cfRule type="containsText" dxfId="2903" priority="693" operator="containsText" text="Muy Alta">
      <formula>NOT(ISERROR(SEARCH("Muy Alta",H15)))</formula>
    </cfRule>
    <cfRule type="containsText" dxfId="2902" priority="698" operator="containsText" text="Muy Baja">
      <formula>NOT(ISERROR(SEARCH("Muy Baja",H15)))</formula>
    </cfRule>
    <cfRule type="containsText" dxfId="2901" priority="699" operator="containsText" text="Baja">
      <formula>NOT(ISERROR(SEARCH("Baja",H15)))</formula>
    </cfRule>
    <cfRule type="containsText" dxfId="2900" priority="700" operator="containsText" text="Media">
      <formula>NOT(ISERROR(SEARCH("Media",H15)))</formula>
    </cfRule>
    <cfRule type="containsText" dxfId="2899" priority="701" operator="containsText" text="Alta">
      <formula>NOT(ISERROR(SEARCH("Alta",H15)))</formula>
    </cfRule>
    <cfRule type="containsText" dxfId="2898" priority="703" operator="containsText" text="Muy Alta">
      <formula>NOT(ISERROR(SEARCH("Muy Alta",H15)))</formula>
    </cfRule>
  </conditionalFormatting>
  <conditionalFormatting sqref="I15:I19">
    <cfRule type="containsText" dxfId="2897" priority="694" operator="containsText" text="Catastrófico">
      <formula>NOT(ISERROR(SEARCH("Catastrófico",I15)))</formula>
    </cfRule>
    <cfRule type="containsText" dxfId="2896" priority="695" operator="containsText" text="Mayor">
      <formula>NOT(ISERROR(SEARCH("Mayor",I15)))</formula>
    </cfRule>
    <cfRule type="containsText" dxfId="2895" priority="696" operator="containsText" text="Menor">
      <formula>NOT(ISERROR(SEARCH("Menor",I15)))</formula>
    </cfRule>
    <cfRule type="containsText" dxfId="2894" priority="697" operator="containsText" text="Leve">
      <formula>NOT(ISERROR(SEARCH("Leve",I15)))</formula>
    </cfRule>
    <cfRule type="containsText" dxfId="2893" priority="702" operator="containsText" text="Moderado">
      <formula>NOT(ISERROR(SEARCH("Moderado",I15)))</formula>
    </cfRule>
  </conditionalFormatting>
  <conditionalFormatting sqref="K15:K19">
    <cfRule type="containsText" dxfId="2892" priority="689" operator="containsText" text="Media">
      <formula>NOT(ISERROR(SEARCH("Media",K15)))</formula>
    </cfRule>
  </conditionalFormatting>
  <conditionalFormatting sqref="L15:L19">
    <cfRule type="containsText" dxfId="2891" priority="688" operator="containsText" text="Moderado">
      <formula>NOT(ISERROR(SEARCH("Moderado",L15)))</formula>
    </cfRule>
  </conditionalFormatting>
  <conditionalFormatting sqref="J15:J19">
    <cfRule type="containsText" dxfId="2890" priority="687" operator="containsText" text="Moderado">
      <formula>NOT(ISERROR(SEARCH("Moderado",J15)))</formula>
    </cfRule>
  </conditionalFormatting>
  <conditionalFormatting sqref="J15:J19">
    <cfRule type="containsText" dxfId="2889" priority="685" operator="containsText" text="Bajo">
      <formula>NOT(ISERROR(SEARCH("Bajo",J15)))</formula>
    </cfRule>
    <cfRule type="containsText" dxfId="2888" priority="686" operator="containsText" text="Extremo">
      <formula>NOT(ISERROR(SEARCH("Extremo",J15)))</formula>
    </cfRule>
  </conditionalFormatting>
  <conditionalFormatting sqref="K15:K19">
    <cfRule type="containsText" dxfId="2887" priority="683" operator="containsText" text="Baja">
      <formula>NOT(ISERROR(SEARCH("Baja",K15)))</formula>
    </cfRule>
    <cfRule type="containsText" dxfId="2886" priority="684" operator="containsText" text="Muy Baja">
      <formula>NOT(ISERROR(SEARCH("Muy Baja",K15)))</formula>
    </cfRule>
  </conditionalFormatting>
  <conditionalFormatting sqref="K15:K19">
    <cfRule type="containsText" dxfId="2885" priority="681" operator="containsText" text="Muy Alta">
      <formula>NOT(ISERROR(SEARCH("Muy Alta",K15)))</formula>
    </cfRule>
    <cfRule type="containsText" dxfId="2884" priority="682" operator="containsText" text="Alta">
      <formula>NOT(ISERROR(SEARCH("Alta",K15)))</formula>
    </cfRule>
  </conditionalFormatting>
  <conditionalFormatting sqref="L15:L19">
    <cfRule type="containsText" dxfId="2883" priority="677" operator="containsText" text="Catastrófico">
      <formula>NOT(ISERROR(SEARCH("Catastrófico",L15)))</formula>
    </cfRule>
    <cfRule type="containsText" dxfId="2882" priority="678" operator="containsText" text="Mayor">
      <formula>NOT(ISERROR(SEARCH("Mayor",L15)))</formula>
    </cfRule>
    <cfRule type="containsText" dxfId="2881" priority="679" operator="containsText" text="Menor">
      <formula>NOT(ISERROR(SEARCH("Menor",L15)))</formula>
    </cfRule>
    <cfRule type="containsText" dxfId="2880" priority="680" operator="containsText" text="Leve">
      <formula>NOT(ISERROR(SEARCH("Leve",L15)))</formula>
    </cfRule>
  </conditionalFormatting>
  <conditionalFormatting sqref="B15:G15">
    <cfRule type="containsText" dxfId="2879" priority="671" operator="containsText" text="3- Moderado">
      <formula>NOT(ISERROR(SEARCH("3- Moderado",B15)))</formula>
    </cfRule>
    <cfRule type="containsText" dxfId="2878" priority="672" operator="containsText" text="6- Moderado">
      <formula>NOT(ISERROR(SEARCH("6- Moderado",B15)))</formula>
    </cfRule>
    <cfRule type="containsText" dxfId="2877" priority="673" operator="containsText" text="4- Moderado">
      <formula>NOT(ISERROR(SEARCH("4- Moderado",B15)))</formula>
    </cfRule>
    <cfRule type="containsText" dxfId="2876" priority="674" operator="containsText" text="3- Bajo">
      <formula>NOT(ISERROR(SEARCH("3- Bajo",B15)))</formula>
    </cfRule>
    <cfRule type="containsText" dxfId="2875" priority="675" operator="containsText" text="4- Bajo">
      <formula>NOT(ISERROR(SEARCH("4- Bajo",B15)))</formula>
    </cfRule>
    <cfRule type="containsText" dxfId="2874" priority="676" operator="containsText" text="1- Bajo">
      <formula>NOT(ISERROR(SEARCH("1- Bajo",B15)))</formula>
    </cfRule>
  </conditionalFormatting>
  <conditionalFormatting sqref="K20:L20">
    <cfRule type="containsText" dxfId="2873" priority="665" operator="containsText" text="3- Moderado">
      <formula>NOT(ISERROR(SEARCH("3- Moderado",K20)))</formula>
    </cfRule>
    <cfRule type="containsText" dxfId="2872" priority="666" operator="containsText" text="6- Moderado">
      <formula>NOT(ISERROR(SEARCH("6- Moderado",K20)))</formula>
    </cfRule>
    <cfRule type="containsText" dxfId="2871" priority="667" operator="containsText" text="4- Moderado">
      <formula>NOT(ISERROR(SEARCH("4- Moderado",K20)))</formula>
    </cfRule>
    <cfRule type="containsText" dxfId="2870" priority="668" operator="containsText" text="3- Bajo">
      <formula>NOT(ISERROR(SEARCH("3- Bajo",K20)))</formula>
    </cfRule>
    <cfRule type="containsText" dxfId="2869" priority="669" operator="containsText" text="4- Bajo">
      <formula>NOT(ISERROR(SEARCH("4- Bajo",K20)))</formula>
    </cfRule>
    <cfRule type="containsText" dxfId="2868" priority="670" operator="containsText" text="1- Bajo">
      <formula>NOT(ISERROR(SEARCH("1- Bajo",K20)))</formula>
    </cfRule>
  </conditionalFormatting>
  <conditionalFormatting sqref="H20:I20">
    <cfRule type="containsText" dxfId="2867" priority="659" operator="containsText" text="3- Moderado">
      <formula>NOT(ISERROR(SEARCH("3- Moderado",H20)))</formula>
    </cfRule>
    <cfRule type="containsText" dxfId="2866" priority="660" operator="containsText" text="6- Moderado">
      <formula>NOT(ISERROR(SEARCH("6- Moderado",H20)))</formula>
    </cfRule>
    <cfRule type="containsText" dxfId="2865" priority="661" operator="containsText" text="4- Moderado">
      <formula>NOT(ISERROR(SEARCH("4- Moderado",H20)))</formula>
    </cfRule>
    <cfRule type="containsText" dxfId="2864" priority="662" operator="containsText" text="3- Bajo">
      <formula>NOT(ISERROR(SEARCH("3- Bajo",H20)))</formula>
    </cfRule>
    <cfRule type="containsText" dxfId="2863" priority="663" operator="containsText" text="4- Bajo">
      <formula>NOT(ISERROR(SEARCH("4- Bajo",H20)))</formula>
    </cfRule>
    <cfRule type="containsText" dxfId="2862" priority="664" operator="containsText" text="1- Bajo">
      <formula>NOT(ISERROR(SEARCH("1- Bajo",H20)))</formula>
    </cfRule>
  </conditionalFormatting>
  <conditionalFormatting sqref="A20">
    <cfRule type="containsText" dxfId="2861" priority="653" operator="containsText" text="3- Moderado">
      <formula>NOT(ISERROR(SEARCH("3- Moderado",A20)))</formula>
    </cfRule>
    <cfRule type="containsText" dxfId="2860" priority="654" operator="containsText" text="6- Moderado">
      <formula>NOT(ISERROR(SEARCH("6- Moderado",A20)))</formula>
    </cfRule>
    <cfRule type="containsText" dxfId="2859" priority="655" operator="containsText" text="4- Moderado">
      <formula>NOT(ISERROR(SEARCH("4- Moderado",A20)))</formula>
    </cfRule>
    <cfRule type="containsText" dxfId="2858" priority="656" operator="containsText" text="3- Bajo">
      <formula>NOT(ISERROR(SEARCH("3- Bajo",A20)))</formula>
    </cfRule>
    <cfRule type="containsText" dxfId="2857" priority="657" operator="containsText" text="4- Bajo">
      <formula>NOT(ISERROR(SEARCH("4- Bajo",A20)))</formula>
    </cfRule>
    <cfRule type="containsText" dxfId="2856" priority="658" operator="containsText" text="1- Bajo">
      <formula>NOT(ISERROR(SEARCH("1- Bajo",A20)))</formula>
    </cfRule>
  </conditionalFormatting>
  <conditionalFormatting sqref="J20:J24">
    <cfRule type="containsText" dxfId="2855" priority="648" operator="containsText" text="Bajo">
      <formula>NOT(ISERROR(SEARCH("Bajo",J20)))</formula>
    </cfRule>
    <cfRule type="containsText" dxfId="2854" priority="649" operator="containsText" text="Moderado">
      <formula>NOT(ISERROR(SEARCH("Moderado",J20)))</formula>
    </cfRule>
    <cfRule type="containsText" dxfId="2853" priority="650" operator="containsText" text="Alto">
      <formula>NOT(ISERROR(SEARCH("Alto",J20)))</formula>
    </cfRule>
    <cfRule type="containsText" dxfId="2852" priority="651" operator="containsText" text="Extremo">
      <formula>NOT(ISERROR(SEARCH("Extremo",J20)))</formula>
    </cfRule>
    <cfRule type="colorScale" priority="652">
      <colorScale>
        <cfvo type="min"/>
        <cfvo type="max"/>
        <color rgb="FFFF7128"/>
        <color rgb="FFFFEF9C"/>
      </colorScale>
    </cfRule>
  </conditionalFormatting>
  <conditionalFormatting sqref="M20:M24">
    <cfRule type="containsText" dxfId="2851" priority="623" operator="containsText" text="Moderado">
      <formula>NOT(ISERROR(SEARCH("Moderado",M20)))</formula>
    </cfRule>
    <cfRule type="containsText" dxfId="2850" priority="643" operator="containsText" text="Bajo">
      <formula>NOT(ISERROR(SEARCH("Bajo",M20)))</formula>
    </cfRule>
    <cfRule type="containsText" dxfId="2849" priority="644" operator="containsText" text="Moderado">
      <formula>NOT(ISERROR(SEARCH("Moderado",M20)))</formula>
    </cfRule>
    <cfRule type="containsText" dxfId="2848" priority="645" operator="containsText" text="Alto">
      <formula>NOT(ISERROR(SEARCH("Alto",M20)))</formula>
    </cfRule>
    <cfRule type="containsText" dxfId="2847" priority="646" operator="containsText" text="Extremo">
      <formula>NOT(ISERROR(SEARCH("Extremo",M20)))</formula>
    </cfRule>
    <cfRule type="colorScale" priority="647">
      <colorScale>
        <cfvo type="min"/>
        <cfvo type="max"/>
        <color rgb="FFFF7128"/>
        <color rgb="FFFFEF9C"/>
      </colorScale>
    </cfRule>
  </conditionalFormatting>
  <conditionalFormatting sqref="N20">
    <cfRule type="containsText" dxfId="2846" priority="637" operator="containsText" text="3- Moderado">
      <formula>NOT(ISERROR(SEARCH("3- Moderado",N20)))</formula>
    </cfRule>
    <cfRule type="containsText" dxfId="2845" priority="638" operator="containsText" text="6- Moderado">
      <formula>NOT(ISERROR(SEARCH("6- Moderado",N20)))</formula>
    </cfRule>
    <cfRule type="containsText" dxfId="2844" priority="639" operator="containsText" text="4- Moderado">
      <formula>NOT(ISERROR(SEARCH("4- Moderado",N20)))</formula>
    </cfRule>
    <cfRule type="containsText" dxfId="2843" priority="640" operator="containsText" text="3- Bajo">
      <formula>NOT(ISERROR(SEARCH("3- Bajo",N20)))</formula>
    </cfRule>
    <cfRule type="containsText" dxfId="2842" priority="641" operator="containsText" text="4- Bajo">
      <formula>NOT(ISERROR(SEARCH("4- Bajo",N20)))</formula>
    </cfRule>
    <cfRule type="containsText" dxfId="2841" priority="642" operator="containsText" text="1- Bajo">
      <formula>NOT(ISERROR(SEARCH("1- Bajo",N20)))</formula>
    </cfRule>
  </conditionalFormatting>
  <conditionalFormatting sqref="H20:H24">
    <cfRule type="containsText" dxfId="2840" priority="624" operator="containsText" text="Muy Alta">
      <formula>NOT(ISERROR(SEARCH("Muy Alta",H20)))</formula>
    </cfRule>
    <cfRule type="containsText" dxfId="2839" priority="625" operator="containsText" text="Alta">
      <formula>NOT(ISERROR(SEARCH("Alta",H20)))</formula>
    </cfRule>
    <cfRule type="containsText" dxfId="2838" priority="626" operator="containsText" text="Muy Alta">
      <formula>NOT(ISERROR(SEARCH("Muy Alta",H20)))</formula>
    </cfRule>
    <cfRule type="containsText" dxfId="2837" priority="631" operator="containsText" text="Muy Baja">
      <formula>NOT(ISERROR(SEARCH("Muy Baja",H20)))</formula>
    </cfRule>
    <cfRule type="containsText" dxfId="2836" priority="632" operator="containsText" text="Baja">
      <formula>NOT(ISERROR(SEARCH("Baja",H20)))</formula>
    </cfRule>
    <cfRule type="containsText" dxfId="2835" priority="633" operator="containsText" text="Media">
      <formula>NOT(ISERROR(SEARCH("Media",H20)))</formula>
    </cfRule>
    <cfRule type="containsText" dxfId="2834" priority="634" operator="containsText" text="Alta">
      <formula>NOT(ISERROR(SEARCH("Alta",H20)))</formula>
    </cfRule>
    <cfRule type="containsText" dxfId="2833" priority="636" operator="containsText" text="Muy Alta">
      <formula>NOT(ISERROR(SEARCH("Muy Alta",H20)))</formula>
    </cfRule>
  </conditionalFormatting>
  <conditionalFormatting sqref="I20:I24">
    <cfRule type="containsText" dxfId="2832" priority="627" operator="containsText" text="Catastrófico">
      <formula>NOT(ISERROR(SEARCH("Catastrófico",I20)))</formula>
    </cfRule>
    <cfRule type="containsText" dxfId="2831" priority="628" operator="containsText" text="Mayor">
      <formula>NOT(ISERROR(SEARCH("Mayor",I20)))</formula>
    </cfRule>
    <cfRule type="containsText" dxfId="2830" priority="629" operator="containsText" text="Menor">
      <formula>NOT(ISERROR(SEARCH("Menor",I20)))</formula>
    </cfRule>
    <cfRule type="containsText" dxfId="2829" priority="630" operator="containsText" text="Leve">
      <formula>NOT(ISERROR(SEARCH("Leve",I20)))</formula>
    </cfRule>
    <cfRule type="containsText" dxfId="2828" priority="635" operator="containsText" text="Moderado">
      <formula>NOT(ISERROR(SEARCH("Moderado",I20)))</formula>
    </cfRule>
  </conditionalFormatting>
  <conditionalFormatting sqref="K20:K24">
    <cfRule type="containsText" dxfId="2827" priority="622" operator="containsText" text="Media">
      <formula>NOT(ISERROR(SEARCH("Media",K20)))</formula>
    </cfRule>
  </conditionalFormatting>
  <conditionalFormatting sqref="L20:L24">
    <cfRule type="containsText" dxfId="2826" priority="621" operator="containsText" text="Moderado">
      <formula>NOT(ISERROR(SEARCH("Moderado",L20)))</formula>
    </cfRule>
  </conditionalFormatting>
  <conditionalFormatting sqref="J20:J24">
    <cfRule type="containsText" dxfId="2825" priority="620" operator="containsText" text="Moderado">
      <formula>NOT(ISERROR(SEARCH("Moderado",J20)))</formula>
    </cfRule>
  </conditionalFormatting>
  <conditionalFormatting sqref="J20:J24">
    <cfRule type="containsText" dxfId="2824" priority="618" operator="containsText" text="Bajo">
      <formula>NOT(ISERROR(SEARCH("Bajo",J20)))</formula>
    </cfRule>
    <cfRule type="containsText" dxfId="2823" priority="619" operator="containsText" text="Extremo">
      <formula>NOT(ISERROR(SEARCH("Extremo",J20)))</formula>
    </cfRule>
  </conditionalFormatting>
  <conditionalFormatting sqref="K20:K24">
    <cfRule type="containsText" dxfId="2822" priority="616" operator="containsText" text="Baja">
      <formula>NOT(ISERROR(SEARCH("Baja",K20)))</formula>
    </cfRule>
    <cfRule type="containsText" dxfId="2821" priority="617" operator="containsText" text="Muy Baja">
      <formula>NOT(ISERROR(SEARCH("Muy Baja",K20)))</formula>
    </cfRule>
  </conditionalFormatting>
  <conditionalFormatting sqref="K20:K24">
    <cfRule type="containsText" dxfId="2820" priority="614" operator="containsText" text="Muy Alta">
      <formula>NOT(ISERROR(SEARCH("Muy Alta",K20)))</formula>
    </cfRule>
    <cfRule type="containsText" dxfId="2819" priority="615" operator="containsText" text="Alta">
      <formula>NOT(ISERROR(SEARCH("Alta",K20)))</formula>
    </cfRule>
  </conditionalFormatting>
  <conditionalFormatting sqref="L20:L24">
    <cfRule type="containsText" dxfId="2818" priority="610" operator="containsText" text="Catastrófico">
      <formula>NOT(ISERROR(SEARCH("Catastrófico",L20)))</formula>
    </cfRule>
    <cfRule type="containsText" dxfId="2817" priority="611" operator="containsText" text="Mayor">
      <formula>NOT(ISERROR(SEARCH("Mayor",L20)))</formula>
    </cfRule>
    <cfRule type="containsText" dxfId="2816" priority="612" operator="containsText" text="Menor">
      <formula>NOT(ISERROR(SEARCH("Menor",L20)))</formula>
    </cfRule>
    <cfRule type="containsText" dxfId="2815" priority="613" operator="containsText" text="Leve">
      <formula>NOT(ISERROR(SEARCH("Leve",L20)))</formula>
    </cfRule>
  </conditionalFormatting>
  <conditionalFormatting sqref="B20:G20">
    <cfRule type="containsText" dxfId="2814" priority="604" operator="containsText" text="3- Moderado">
      <formula>NOT(ISERROR(SEARCH("3- Moderado",B20)))</formula>
    </cfRule>
    <cfRule type="containsText" dxfId="2813" priority="605" operator="containsText" text="6- Moderado">
      <formula>NOT(ISERROR(SEARCH("6- Moderado",B20)))</formula>
    </cfRule>
    <cfRule type="containsText" dxfId="2812" priority="606" operator="containsText" text="4- Moderado">
      <formula>NOT(ISERROR(SEARCH("4- Moderado",B20)))</formula>
    </cfRule>
    <cfRule type="containsText" dxfId="2811" priority="607" operator="containsText" text="3- Bajo">
      <formula>NOT(ISERROR(SEARCH("3- Bajo",B20)))</formula>
    </cfRule>
    <cfRule type="containsText" dxfId="2810" priority="608" operator="containsText" text="4- Bajo">
      <formula>NOT(ISERROR(SEARCH("4- Bajo",B20)))</formula>
    </cfRule>
    <cfRule type="containsText" dxfId="2809" priority="609" operator="containsText" text="1- Bajo">
      <formula>NOT(ISERROR(SEARCH("1- Bajo",B20)))</formula>
    </cfRule>
  </conditionalFormatting>
  <conditionalFormatting sqref="K25:L25">
    <cfRule type="containsText" dxfId="2808" priority="598" operator="containsText" text="3- Moderado">
      <formula>NOT(ISERROR(SEARCH("3- Moderado",K25)))</formula>
    </cfRule>
    <cfRule type="containsText" dxfId="2807" priority="599" operator="containsText" text="6- Moderado">
      <formula>NOT(ISERROR(SEARCH("6- Moderado",K25)))</formula>
    </cfRule>
    <cfRule type="containsText" dxfId="2806" priority="600" operator="containsText" text="4- Moderado">
      <formula>NOT(ISERROR(SEARCH("4- Moderado",K25)))</formula>
    </cfRule>
    <cfRule type="containsText" dxfId="2805" priority="601" operator="containsText" text="3- Bajo">
      <formula>NOT(ISERROR(SEARCH("3- Bajo",K25)))</formula>
    </cfRule>
    <cfRule type="containsText" dxfId="2804" priority="602" operator="containsText" text="4- Bajo">
      <formula>NOT(ISERROR(SEARCH("4- Bajo",K25)))</formula>
    </cfRule>
    <cfRule type="containsText" dxfId="2803" priority="603" operator="containsText" text="1- Bajo">
      <formula>NOT(ISERROR(SEARCH("1- Bajo",K25)))</formula>
    </cfRule>
  </conditionalFormatting>
  <conditionalFormatting sqref="H25:I25">
    <cfRule type="containsText" dxfId="2802" priority="592" operator="containsText" text="3- Moderado">
      <formula>NOT(ISERROR(SEARCH("3- Moderado",H25)))</formula>
    </cfRule>
    <cfRule type="containsText" dxfId="2801" priority="593" operator="containsText" text="6- Moderado">
      <formula>NOT(ISERROR(SEARCH("6- Moderado",H25)))</formula>
    </cfRule>
    <cfRule type="containsText" dxfId="2800" priority="594" operator="containsText" text="4- Moderado">
      <formula>NOT(ISERROR(SEARCH("4- Moderado",H25)))</formula>
    </cfRule>
    <cfRule type="containsText" dxfId="2799" priority="595" operator="containsText" text="3- Bajo">
      <formula>NOT(ISERROR(SEARCH("3- Bajo",H25)))</formula>
    </cfRule>
    <cfRule type="containsText" dxfId="2798" priority="596" operator="containsText" text="4- Bajo">
      <formula>NOT(ISERROR(SEARCH("4- Bajo",H25)))</formula>
    </cfRule>
    <cfRule type="containsText" dxfId="2797" priority="597" operator="containsText" text="1- Bajo">
      <formula>NOT(ISERROR(SEARCH("1- Bajo",H25)))</formula>
    </cfRule>
  </conditionalFormatting>
  <conditionalFormatting sqref="A25">
    <cfRule type="containsText" dxfId="2796" priority="586" operator="containsText" text="3- Moderado">
      <formula>NOT(ISERROR(SEARCH("3- Moderado",A25)))</formula>
    </cfRule>
    <cfRule type="containsText" dxfId="2795" priority="587" operator="containsText" text="6- Moderado">
      <formula>NOT(ISERROR(SEARCH("6- Moderado",A25)))</formula>
    </cfRule>
    <cfRule type="containsText" dxfId="2794" priority="588" operator="containsText" text="4- Moderado">
      <formula>NOT(ISERROR(SEARCH("4- Moderado",A25)))</formula>
    </cfRule>
    <cfRule type="containsText" dxfId="2793" priority="589" operator="containsText" text="3- Bajo">
      <formula>NOT(ISERROR(SEARCH("3- Bajo",A25)))</formula>
    </cfRule>
    <cfRule type="containsText" dxfId="2792" priority="590" operator="containsText" text="4- Bajo">
      <formula>NOT(ISERROR(SEARCH("4- Bajo",A25)))</formula>
    </cfRule>
    <cfRule type="containsText" dxfId="2791" priority="591" operator="containsText" text="1- Bajo">
      <formula>NOT(ISERROR(SEARCH("1- Bajo",A25)))</formula>
    </cfRule>
  </conditionalFormatting>
  <conditionalFormatting sqref="J25:J29">
    <cfRule type="containsText" dxfId="2790" priority="581" operator="containsText" text="Bajo">
      <formula>NOT(ISERROR(SEARCH("Bajo",J25)))</formula>
    </cfRule>
    <cfRule type="containsText" dxfId="2789" priority="582" operator="containsText" text="Moderado">
      <formula>NOT(ISERROR(SEARCH("Moderado",J25)))</formula>
    </cfRule>
    <cfRule type="containsText" dxfId="2788" priority="583" operator="containsText" text="Alto">
      <formula>NOT(ISERROR(SEARCH("Alto",J25)))</formula>
    </cfRule>
    <cfRule type="containsText" dxfId="2787" priority="584" operator="containsText" text="Extremo">
      <formula>NOT(ISERROR(SEARCH("Extremo",J25)))</formula>
    </cfRule>
    <cfRule type="colorScale" priority="585">
      <colorScale>
        <cfvo type="min"/>
        <cfvo type="max"/>
        <color rgb="FFFF7128"/>
        <color rgb="FFFFEF9C"/>
      </colorScale>
    </cfRule>
  </conditionalFormatting>
  <conditionalFormatting sqref="M25:M29">
    <cfRule type="containsText" dxfId="2786" priority="556" operator="containsText" text="Moderado">
      <formula>NOT(ISERROR(SEARCH("Moderado",M25)))</formula>
    </cfRule>
    <cfRule type="containsText" dxfId="2785" priority="576" operator="containsText" text="Bajo">
      <formula>NOT(ISERROR(SEARCH("Bajo",M25)))</formula>
    </cfRule>
    <cfRule type="containsText" dxfId="2784" priority="577" operator="containsText" text="Moderado">
      <formula>NOT(ISERROR(SEARCH("Moderado",M25)))</formula>
    </cfRule>
    <cfRule type="containsText" dxfId="2783" priority="578" operator="containsText" text="Alto">
      <formula>NOT(ISERROR(SEARCH("Alto",M25)))</formula>
    </cfRule>
    <cfRule type="containsText" dxfId="2782" priority="579" operator="containsText" text="Extremo">
      <formula>NOT(ISERROR(SEARCH("Extremo",M25)))</formula>
    </cfRule>
    <cfRule type="colorScale" priority="580">
      <colorScale>
        <cfvo type="min"/>
        <cfvo type="max"/>
        <color rgb="FFFF7128"/>
        <color rgb="FFFFEF9C"/>
      </colorScale>
    </cfRule>
  </conditionalFormatting>
  <conditionalFormatting sqref="N25">
    <cfRule type="containsText" dxfId="2781" priority="570" operator="containsText" text="3- Moderado">
      <formula>NOT(ISERROR(SEARCH("3- Moderado",N25)))</formula>
    </cfRule>
    <cfRule type="containsText" dxfId="2780" priority="571" operator="containsText" text="6- Moderado">
      <formula>NOT(ISERROR(SEARCH("6- Moderado",N25)))</formula>
    </cfRule>
    <cfRule type="containsText" dxfId="2779" priority="572" operator="containsText" text="4- Moderado">
      <formula>NOT(ISERROR(SEARCH("4- Moderado",N25)))</formula>
    </cfRule>
    <cfRule type="containsText" dxfId="2778" priority="573" operator="containsText" text="3- Bajo">
      <formula>NOT(ISERROR(SEARCH("3- Bajo",N25)))</formula>
    </cfRule>
    <cfRule type="containsText" dxfId="2777" priority="574" operator="containsText" text="4- Bajo">
      <formula>NOT(ISERROR(SEARCH("4- Bajo",N25)))</formula>
    </cfRule>
    <cfRule type="containsText" dxfId="2776" priority="575" operator="containsText" text="1- Bajo">
      <formula>NOT(ISERROR(SEARCH("1- Bajo",N25)))</formula>
    </cfRule>
  </conditionalFormatting>
  <conditionalFormatting sqref="H25:H29">
    <cfRule type="containsText" dxfId="2775" priority="557" operator="containsText" text="Muy Alta">
      <formula>NOT(ISERROR(SEARCH("Muy Alta",H25)))</formula>
    </cfRule>
    <cfRule type="containsText" dxfId="2774" priority="558" operator="containsText" text="Alta">
      <formula>NOT(ISERROR(SEARCH("Alta",H25)))</formula>
    </cfRule>
    <cfRule type="containsText" dxfId="2773" priority="559" operator="containsText" text="Muy Alta">
      <formula>NOT(ISERROR(SEARCH("Muy Alta",H25)))</formula>
    </cfRule>
    <cfRule type="containsText" dxfId="2772" priority="564" operator="containsText" text="Muy Baja">
      <formula>NOT(ISERROR(SEARCH("Muy Baja",H25)))</formula>
    </cfRule>
    <cfRule type="containsText" dxfId="2771" priority="565" operator="containsText" text="Baja">
      <formula>NOT(ISERROR(SEARCH("Baja",H25)))</formula>
    </cfRule>
    <cfRule type="containsText" dxfId="2770" priority="566" operator="containsText" text="Media">
      <formula>NOT(ISERROR(SEARCH("Media",H25)))</formula>
    </cfRule>
    <cfRule type="containsText" dxfId="2769" priority="567" operator="containsText" text="Alta">
      <formula>NOT(ISERROR(SEARCH("Alta",H25)))</formula>
    </cfRule>
    <cfRule type="containsText" dxfId="2768" priority="569" operator="containsText" text="Muy Alta">
      <formula>NOT(ISERROR(SEARCH("Muy Alta",H25)))</formula>
    </cfRule>
  </conditionalFormatting>
  <conditionalFormatting sqref="I25:I29">
    <cfRule type="containsText" dxfId="2767" priority="560" operator="containsText" text="Catastrófico">
      <formula>NOT(ISERROR(SEARCH("Catastrófico",I25)))</formula>
    </cfRule>
    <cfRule type="containsText" dxfId="2766" priority="561" operator="containsText" text="Mayor">
      <formula>NOT(ISERROR(SEARCH("Mayor",I25)))</formula>
    </cfRule>
    <cfRule type="containsText" dxfId="2765" priority="562" operator="containsText" text="Menor">
      <formula>NOT(ISERROR(SEARCH("Menor",I25)))</formula>
    </cfRule>
    <cfRule type="containsText" dxfId="2764" priority="563" operator="containsText" text="Leve">
      <formula>NOT(ISERROR(SEARCH("Leve",I25)))</formula>
    </cfRule>
    <cfRule type="containsText" dxfId="2763" priority="568" operator="containsText" text="Moderado">
      <formula>NOT(ISERROR(SEARCH("Moderado",I25)))</formula>
    </cfRule>
  </conditionalFormatting>
  <conditionalFormatting sqref="K25:K29">
    <cfRule type="containsText" dxfId="2762" priority="555" operator="containsText" text="Media">
      <formula>NOT(ISERROR(SEARCH("Media",K25)))</formula>
    </cfRule>
  </conditionalFormatting>
  <conditionalFormatting sqref="L25:L29">
    <cfRule type="containsText" dxfId="2761" priority="554" operator="containsText" text="Moderado">
      <formula>NOT(ISERROR(SEARCH("Moderado",L25)))</formula>
    </cfRule>
  </conditionalFormatting>
  <conditionalFormatting sqref="J25:J29">
    <cfRule type="containsText" dxfId="2760" priority="553" operator="containsText" text="Moderado">
      <formula>NOT(ISERROR(SEARCH("Moderado",J25)))</formula>
    </cfRule>
  </conditionalFormatting>
  <conditionalFormatting sqref="J25:J29">
    <cfRule type="containsText" dxfId="2759" priority="551" operator="containsText" text="Bajo">
      <formula>NOT(ISERROR(SEARCH("Bajo",J25)))</formula>
    </cfRule>
    <cfRule type="containsText" dxfId="2758" priority="552" operator="containsText" text="Extremo">
      <formula>NOT(ISERROR(SEARCH("Extremo",J25)))</formula>
    </cfRule>
  </conditionalFormatting>
  <conditionalFormatting sqref="K25:K29">
    <cfRule type="containsText" dxfId="2757" priority="549" operator="containsText" text="Baja">
      <formula>NOT(ISERROR(SEARCH("Baja",K25)))</formula>
    </cfRule>
    <cfRule type="containsText" dxfId="2756" priority="550" operator="containsText" text="Muy Baja">
      <formula>NOT(ISERROR(SEARCH("Muy Baja",K25)))</formula>
    </cfRule>
  </conditionalFormatting>
  <conditionalFormatting sqref="K25:K29">
    <cfRule type="containsText" dxfId="2755" priority="547" operator="containsText" text="Muy Alta">
      <formula>NOT(ISERROR(SEARCH("Muy Alta",K25)))</formula>
    </cfRule>
    <cfRule type="containsText" dxfId="2754" priority="548" operator="containsText" text="Alta">
      <formula>NOT(ISERROR(SEARCH("Alta",K25)))</formula>
    </cfRule>
  </conditionalFormatting>
  <conditionalFormatting sqref="L25:L29">
    <cfRule type="containsText" dxfId="2753" priority="543" operator="containsText" text="Catastrófico">
      <formula>NOT(ISERROR(SEARCH("Catastrófico",L25)))</formula>
    </cfRule>
    <cfRule type="containsText" dxfId="2752" priority="544" operator="containsText" text="Mayor">
      <formula>NOT(ISERROR(SEARCH("Mayor",L25)))</formula>
    </cfRule>
    <cfRule type="containsText" dxfId="2751" priority="545" operator="containsText" text="Menor">
      <formula>NOT(ISERROR(SEARCH("Menor",L25)))</formula>
    </cfRule>
    <cfRule type="containsText" dxfId="2750" priority="546" operator="containsText" text="Leve">
      <formula>NOT(ISERROR(SEARCH("Leve",L25)))</formula>
    </cfRule>
  </conditionalFormatting>
  <conditionalFormatting sqref="B25:G25">
    <cfRule type="containsText" dxfId="2749" priority="537" operator="containsText" text="3- Moderado">
      <formula>NOT(ISERROR(SEARCH("3- Moderado",B25)))</formula>
    </cfRule>
    <cfRule type="containsText" dxfId="2748" priority="538" operator="containsText" text="6- Moderado">
      <formula>NOT(ISERROR(SEARCH("6- Moderado",B25)))</formula>
    </cfRule>
    <cfRule type="containsText" dxfId="2747" priority="539" operator="containsText" text="4- Moderado">
      <formula>NOT(ISERROR(SEARCH("4- Moderado",B25)))</formula>
    </cfRule>
    <cfRule type="containsText" dxfId="2746" priority="540" operator="containsText" text="3- Bajo">
      <formula>NOT(ISERROR(SEARCH("3- Bajo",B25)))</formula>
    </cfRule>
    <cfRule type="containsText" dxfId="2745" priority="541" operator="containsText" text="4- Bajo">
      <formula>NOT(ISERROR(SEARCH("4- Bajo",B25)))</formula>
    </cfRule>
    <cfRule type="containsText" dxfId="2744" priority="542" operator="containsText" text="1- Bajo">
      <formula>NOT(ISERROR(SEARCH("1- Bajo",B25)))</formula>
    </cfRule>
  </conditionalFormatting>
  <conditionalFormatting sqref="K30:L30">
    <cfRule type="containsText" dxfId="2743" priority="531" operator="containsText" text="3- Moderado">
      <formula>NOT(ISERROR(SEARCH("3- Moderado",K30)))</formula>
    </cfRule>
    <cfRule type="containsText" dxfId="2742" priority="532" operator="containsText" text="6- Moderado">
      <formula>NOT(ISERROR(SEARCH("6- Moderado",K30)))</formula>
    </cfRule>
    <cfRule type="containsText" dxfId="2741" priority="533" operator="containsText" text="4- Moderado">
      <formula>NOT(ISERROR(SEARCH("4- Moderado",K30)))</formula>
    </cfRule>
    <cfRule type="containsText" dxfId="2740" priority="534" operator="containsText" text="3- Bajo">
      <formula>NOT(ISERROR(SEARCH("3- Bajo",K30)))</formula>
    </cfRule>
    <cfRule type="containsText" dxfId="2739" priority="535" operator="containsText" text="4- Bajo">
      <formula>NOT(ISERROR(SEARCH("4- Bajo",K30)))</formula>
    </cfRule>
    <cfRule type="containsText" dxfId="2738" priority="536" operator="containsText" text="1- Bajo">
      <formula>NOT(ISERROR(SEARCH("1- Bajo",K30)))</formula>
    </cfRule>
  </conditionalFormatting>
  <conditionalFormatting sqref="H30:I30">
    <cfRule type="containsText" dxfId="2737" priority="525" operator="containsText" text="3- Moderado">
      <formula>NOT(ISERROR(SEARCH("3- Moderado",H30)))</formula>
    </cfRule>
    <cfRule type="containsText" dxfId="2736" priority="526" operator="containsText" text="6- Moderado">
      <formula>NOT(ISERROR(SEARCH("6- Moderado",H30)))</formula>
    </cfRule>
    <cfRule type="containsText" dxfId="2735" priority="527" operator="containsText" text="4- Moderado">
      <formula>NOT(ISERROR(SEARCH("4- Moderado",H30)))</formula>
    </cfRule>
    <cfRule type="containsText" dxfId="2734" priority="528" operator="containsText" text="3- Bajo">
      <formula>NOT(ISERROR(SEARCH("3- Bajo",H30)))</formula>
    </cfRule>
    <cfRule type="containsText" dxfId="2733" priority="529" operator="containsText" text="4- Bajo">
      <formula>NOT(ISERROR(SEARCH("4- Bajo",H30)))</formula>
    </cfRule>
    <cfRule type="containsText" dxfId="2732" priority="530" operator="containsText" text="1- Bajo">
      <formula>NOT(ISERROR(SEARCH("1- Bajo",H30)))</formula>
    </cfRule>
  </conditionalFormatting>
  <conditionalFormatting sqref="A30">
    <cfRule type="containsText" dxfId="2731" priority="519" operator="containsText" text="3- Moderado">
      <formula>NOT(ISERROR(SEARCH("3- Moderado",A30)))</formula>
    </cfRule>
    <cfRule type="containsText" dxfId="2730" priority="520" operator="containsText" text="6- Moderado">
      <formula>NOT(ISERROR(SEARCH("6- Moderado",A30)))</formula>
    </cfRule>
    <cfRule type="containsText" dxfId="2729" priority="521" operator="containsText" text="4- Moderado">
      <formula>NOT(ISERROR(SEARCH("4- Moderado",A30)))</formula>
    </cfRule>
    <cfRule type="containsText" dxfId="2728" priority="522" operator="containsText" text="3- Bajo">
      <formula>NOT(ISERROR(SEARCH("3- Bajo",A30)))</formula>
    </cfRule>
    <cfRule type="containsText" dxfId="2727" priority="523" operator="containsText" text="4- Bajo">
      <formula>NOT(ISERROR(SEARCH("4- Bajo",A30)))</formula>
    </cfRule>
    <cfRule type="containsText" dxfId="2726" priority="524" operator="containsText" text="1- Bajo">
      <formula>NOT(ISERROR(SEARCH("1- Bajo",A30)))</formula>
    </cfRule>
  </conditionalFormatting>
  <conditionalFormatting sqref="J30:J34">
    <cfRule type="containsText" dxfId="2725" priority="514" operator="containsText" text="Bajo">
      <formula>NOT(ISERROR(SEARCH("Bajo",J30)))</formula>
    </cfRule>
    <cfRule type="containsText" dxfId="2724" priority="515" operator="containsText" text="Moderado">
      <formula>NOT(ISERROR(SEARCH("Moderado",J30)))</formula>
    </cfRule>
    <cfRule type="containsText" dxfId="2723" priority="516" operator="containsText" text="Alto">
      <formula>NOT(ISERROR(SEARCH("Alto",J30)))</formula>
    </cfRule>
    <cfRule type="containsText" dxfId="2722" priority="517" operator="containsText" text="Extremo">
      <formula>NOT(ISERROR(SEARCH("Extremo",J30)))</formula>
    </cfRule>
    <cfRule type="colorScale" priority="518">
      <colorScale>
        <cfvo type="min"/>
        <cfvo type="max"/>
        <color rgb="FFFF7128"/>
        <color rgb="FFFFEF9C"/>
      </colorScale>
    </cfRule>
  </conditionalFormatting>
  <conditionalFormatting sqref="M30:M34">
    <cfRule type="containsText" dxfId="2721" priority="489" operator="containsText" text="Moderado">
      <formula>NOT(ISERROR(SEARCH("Moderado",M30)))</formula>
    </cfRule>
    <cfRule type="containsText" dxfId="2720" priority="509" operator="containsText" text="Bajo">
      <formula>NOT(ISERROR(SEARCH("Bajo",M30)))</formula>
    </cfRule>
    <cfRule type="containsText" dxfId="2719" priority="510" operator="containsText" text="Moderado">
      <formula>NOT(ISERROR(SEARCH("Moderado",M30)))</formula>
    </cfRule>
    <cfRule type="containsText" dxfId="2718" priority="511" operator="containsText" text="Alto">
      <formula>NOT(ISERROR(SEARCH("Alto",M30)))</formula>
    </cfRule>
    <cfRule type="containsText" dxfId="2717" priority="512" operator="containsText" text="Extremo">
      <formula>NOT(ISERROR(SEARCH("Extremo",M30)))</formula>
    </cfRule>
    <cfRule type="colorScale" priority="513">
      <colorScale>
        <cfvo type="min"/>
        <cfvo type="max"/>
        <color rgb="FFFF7128"/>
        <color rgb="FFFFEF9C"/>
      </colorScale>
    </cfRule>
  </conditionalFormatting>
  <conditionalFormatting sqref="N30">
    <cfRule type="containsText" dxfId="2716" priority="503" operator="containsText" text="3- Moderado">
      <formula>NOT(ISERROR(SEARCH("3- Moderado",N30)))</formula>
    </cfRule>
    <cfRule type="containsText" dxfId="2715" priority="504" operator="containsText" text="6- Moderado">
      <formula>NOT(ISERROR(SEARCH("6- Moderado",N30)))</formula>
    </cfRule>
    <cfRule type="containsText" dxfId="2714" priority="505" operator="containsText" text="4- Moderado">
      <formula>NOT(ISERROR(SEARCH("4- Moderado",N30)))</formula>
    </cfRule>
    <cfRule type="containsText" dxfId="2713" priority="506" operator="containsText" text="3- Bajo">
      <formula>NOT(ISERROR(SEARCH("3- Bajo",N30)))</formula>
    </cfRule>
    <cfRule type="containsText" dxfId="2712" priority="507" operator="containsText" text="4- Bajo">
      <formula>NOT(ISERROR(SEARCH("4- Bajo",N30)))</formula>
    </cfRule>
    <cfRule type="containsText" dxfId="2711" priority="508" operator="containsText" text="1- Bajo">
      <formula>NOT(ISERROR(SEARCH("1- Bajo",N30)))</formula>
    </cfRule>
  </conditionalFormatting>
  <conditionalFormatting sqref="H30:H34">
    <cfRule type="containsText" dxfId="2710" priority="490" operator="containsText" text="Muy Alta">
      <formula>NOT(ISERROR(SEARCH("Muy Alta",H30)))</formula>
    </cfRule>
    <cfRule type="containsText" dxfId="2709" priority="491" operator="containsText" text="Alta">
      <formula>NOT(ISERROR(SEARCH("Alta",H30)))</formula>
    </cfRule>
    <cfRule type="containsText" dxfId="2708" priority="492" operator="containsText" text="Muy Alta">
      <formula>NOT(ISERROR(SEARCH("Muy Alta",H30)))</formula>
    </cfRule>
    <cfRule type="containsText" dxfId="2707" priority="497" operator="containsText" text="Muy Baja">
      <formula>NOT(ISERROR(SEARCH("Muy Baja",H30)))</formula>
    </cfRule>
    <cfRule type="containsText" dxfId="2706" priority="498" operator="containsText" text="Baja">
      <formula>NOT(ISERROR(SEARCH("Baja",H30)))</formula>
    </cfRule>
    <cfRule type="containsText" dxfId="2705" priority="499" operator="containsText" text="Media">
      <formula>NOT(ISERROR(SEARCH("Media",H30)))</formula>
    </cfRule>
    <cfRule type="containsText" dxfId="2704" priority="500" operator="containsText" text="Alta">
      <formula>NOT(ISERROR(SEARCH("Alta",H30)))</formula>
    </cfRule>
    <cfRule type="containsText" dxfId="2703" priority="502" operator="containsText" text="Muy Alta">
      <formula>NOT(ISERROR(SEARCH("Muy Alta",H30)))</formula>
    </cfRule>
  </conditionalFormatting>
  <conditionalFormatting sqref="I30:I34">
    <cfRule type="containsText" dxfId="2702" priority="493" operator="containsText" text="Catastrófico">
      <formula>NOT(ISERROR(SEARCH("Catastrófico",I30)))</formula>
    </cfRule>
    <cfRule type="containsText" dxfId="2701" priority="494" operator="containsText" text="Mayor">
      <formula>NOT(ISERROR(SEARCH("Mayor",I30)))</formula>
    </cfRule>
    <cfRule type="containsText" dxfId="2700" priority="495" operator="containsText" text="Menor">
      <formula>NOT(ISERROR(SEARCH("Menor",I30)))</formula>
    </cfRule>
    <cfRule type="containsText" dxfId="2699" priority="496" operator="containsText" text="Leve">
      <formula>NOT(ISERROR(SEARCH("Leve",I30)))</formula>
    </cfRule>
    <cfRule type="containsText" dxfId="2698" priority="501" operator="containsText" text="Moderado">
      <formula>NOT(ISERROR(SEARCH("Moderado",I30)))</formula>
    </cfRule>
  </conditionalFormatting>
  <conditionalFormatting sqref="K30:K34">
    <cfRule type="containsText" dxfId="2697" priority="488" operator="containsText" text="Media">
      <formula>NOT(ISERROR(SEARCH("Media",K30)))</formula>
    </cfRule>
  </conditionalFormatting>
  <conditionalFormatting sqref="L30:L34">
    <cfRule type="containsText" dxfId="2696" priority="487" operator="containsText" text="Moderado">
      <formula>NOT(ISERROR(SEARCH("Moderado",L30)))</formula>
    </cfRule>
  </conditionalFormatting>
  <conditionalFormatting sqref="J30:J34">
    <cfRule type="containsText" dxfId="2695" priority="486" operator="containsText" text="Moderado">
      <formula>NOT(ISERROR(SEARCH("Moderado",J30)))</formula>
    </cfRule>
  </conditionalFormatting>
  <conditionalFormatting sqref="J30:J34">
    <cfRule type="containsText" dxfId="2694" priority="484" operator="containsText" text="Bajo">
      <formula>NOT(ISERROR(SEARCH("Bajo",J30)))</formula>
    </cfRule>
    <cfRule type="containsText" dxfId="2693" priority="485" operator="containsText" text="Extremo">
      <formula>NOT(ISERROR(SEARCH("Extremo",J30)))</formula>
    </cfRule>
  </conditionalFormatting>
  <conditionalFormatting sqref="K30:K34">
    <cfRule type="containsText" dxfId="2692" priority="482" operator="containsText" text="Baja">
      <formula>NOT(ISERROR(SEARCH("Baja",K30)))</formula>
    </cfRule>
    <cfRule type="containsText" dxfId="2691" priority="483" operator="containsText" text="Muy Baja">
      <formula>NOT(ISERROR(SEARCH("Muy Baja",K30)))</formula>
    </cfRule>
  </conditionalFormatting>
  <conditionalFormatting sqref="K30:K34">
    <cfRule type="containsText" dxfId="2690" priority="480" operator="containsText" text="Muy Alta">
      <formula>NOT(ISERROR(SEARCH("Muy Alta",K30)))</formula>
    </cfRule>
    <cfRule type="containsText" dxfId="2689" priority="481" operator="containsText" text="Alta">
      <formula>NOT(ISERROR(SEARCH("Alta",K30)))</formula>
    </cfRule>
  </conditionalFormatting>
  <conditionalFormatting sqref="L30:L34">
    <cfRule type="containsText" dxfId="2688" priority="476" operator="containsText" text="Catastrófico">
      <formula>NOT(ISERROR(SEARCH("Catastrófico",L30)))</formula>
    </cfRule>
    <cfRule type="containsText" dxfId="2687" priority="477" operator="containsText" text="Mayor">
      <formula>NOT(ISERROR(SEARCH("Mayor",L30)))</formula>
    </cfRule>
    <cfRule type="containsText" dxfId="2686" priority="478" operator="containsText" text="Menor">
      <formula>NOT(ISERROR(SEARCH("Menor",L30)))</formula>
    </cfRule>
    <cfRule type="containsText" dxfId="2685" priority="479" operator="containsText" text="Leve">
      <formula>NOT(ISERROR(SEARCH("Leve",L30)))</formula>
    </cfRule>
  </conditionalFormatting>
  <conditionalFormatting sqref="B30:G30">
    <cfRule type="containsText" dxfId="2684" priority="470" operator="containsText" text="3- Moderado">
      <formula>NOT(ISERROR(SEARCH("3- Moderado",B30)))</formula>
    </cfRule>
    <cfRule type="containsText" dxfId="2683" priority="471" operator="containsText" text="6- Moderado">
      <formula>NOT(ISERROR(SEARCH("6- Moderado",B30)))</formula>
    </cfRule>
    <cfRule type="containsText" dxfId="2682" priority="472" operator="containsText" text="4- Moderado">
      <formula>NOT(ISERROR(SEARCH("4- Moderado",B30)))</formula>
    </cfRule>
    <cfRule type="containsText" dxfId="2681" priority="473" operator="containsText" text="3- Bajo">
      <formula>NOT(ISERROR(SEARCH("3- Bajo",B30)))</formula>
    </cfRule>
    <cfRule type="containsText" dxfId="2680" priority="474" operator="containsText" text="4- Bajo">
      <formula>NOT(ISERROR(SEARCH("4- Bajo",B30)))</formula>
    </cfRule>
    <cfRule type="containsText" dxfId="2679" priority="475" operator="containsText" text="1- Bajo">
      <formula>NOT(ISERROR(SEARCH("1- Bajo",B30)))</formula>
    </cfRule>
  </conditionalFormatting>
  <conditionalFormatting sqref="K35:L35">
    <cfRule type="containsText" dxfId="2678" priority="464" operator="containsText" text="3- Moderado">
      <formula>NOT(ISERROR(SEARCH("3- Moderado",K35)))</formula>
    </cfRule>
    <cfRule type="containsText" dxfId="2677" priority="465" operator="containsText" text="6- Moderado">
      <formula>NOT(ISERROR(SEARCH("6- Moderado",K35)))</formula>
    </cfRule>
    <cfRule type="containsText" dxfId="2676" priority="466" operator="containsText" text="4- Moderado">
      <formula>NOT(ISERROR(SEARCH("4- Moderado",K35)))</formula>
    </cfRule>
    <cfRule type="containsText" dxfId="2675" priority="467" operator="containsText" text="3- Bajo">
      <formula>NOT(ISERROR(SEARCH("3- Bajo",K35)))</formula>
    </cfRule>
    <cfRule type="containsText" dxfId="2674" priority="468" operator="containsText" text="4- Bajo">
      <formula>NOT(ISERROR(SEARCH("4- Bajo",K35)))</formula>
    </cfRule>
    <cfRule type="containsText" dxfId="2673" priority="469" operator="containsText" text="1- Bajo">
      <formula>NOT(ISERROR(SEARCH("1- Bajo",K35)))</formula>
    </cfRule>
  </conditionalFormatting>
  <conditionalFormatting sqref="H35:I35">
    <cfRule type="containsText" dxfId="2672" priority="458" operator="containsText" text="3- Moderado">
      <formula>NOT(ISERROR(SEARCH("3- Moderado",H35)))</formula>
    </cfRule>
    <cfRule type="containsText" dxfId="2671" priority="459" operator="containsText" text="6- Moderado">
      <formula>NOT(ISERROR(SEARCH("6- Moderado",H35)))</formula>
    </cfRule>
    <cfRule type="containsText" dxfId="2670" priority="460" operator="containsText" text="4- Moderado">
      <formula>NOT(ISERROR(SEARCH("4- Moderado",H35)))</formula>
    </cfRule>
    <cfRule type="containsText" dxfId="2669" priority="461" operator="containsText" text="3- Bajo">
      <formula>NOT(ISERROR(SEARCH("3- Bajo",H35)))</formula>
    </cfRule>
    <cfRule type="containsText" dxfId="2668" priority="462" operator="containsText" text="4- Bajo">
      <formula>NOT(ISERROR(SEARCH("4- Bajo",H35)))</formula>
    </cfRule>
    <cfRule type="containsText" dxfId="2667" priority="463" operator="containsText" text="1- Bajo">
      <formula>NOT(ISERROR(SEARCH("1- Bajo",H35)))</formula>
    </cfRule>
  </conditionalFormatting>
  <conditionalFormatting sqref="A35">
    <cfRule type="containsText" dxfId="2666" priority="452" operator="containsText" text="3- Moderado">
      <formula>NOT(ISERROR(SEARCH("3- Moderado",A35)))</formula>
    </cfRule>
    <cfRule type="containsText" dxfId="2665" priority="453" operator="containsText" text="6- Moderado">
      <formula>NOT(ISERROR(SEARCH("6- Moderado",A35)))</formula>
    </cfRule>
    <cfRule type="containsText" dxfId="2664" priority="454" operator="containsText" text="4- Moderado">
      <formula>NOT(ISERROR(SEARCH("4- Moderado",A35)))</formula>
    </cfRule>
    <cfRule type="containsText" dxfId="2663" priority="455" operator="containsText" text="3- Bajo">
      <formula>NOT(ISERROR(SEARCH("3- Bajo",A35)))</formula>
    </cfRule>
    <cfRule type="containsText" dxfId="2662" priority="456" operator="containsText" text="4- Bajo">
      <formula>NOT(ISERROR(SEARCH("4- Bajo",A35)))</formula>
    </cfRule>
    <cfRule type="containsText" dxfId="2661" priority="457" operator="containsText" text="1- Bajo">
      <formula>NOT(ISERROR(SEARCH("1- Bajo",A35)))</formula>
    </cfRule>
  </conditionalFormatting>
  <conditionalFormatting sqref="J35:J39">
    <cfRule type="containsText" dxfId="2660" priority="447" operator="containsText" text="Bajo">
      <formula>NOT(ISERROR(SEARCH("Bajo",J35)))</formula>
    </cfRule>
    <cfRule type="containsText" dxfId="2659" priority="448" operator="containsText" text="Moderado">
      <formula>NOT(ISERROR(SEARCH("Moderado",J35)))</formula>
    </cfRule>
    <cfRule type="containsText" dxfId="2658" priority="449" operator="containsText" text="Alto">
      <formula>NOT(ISERROR(SEARCH("Alto",J35)))</formula>
    </cfRule>
    <cfRule type="containsText" dxfId="2657" priority="450" operator="containsText" text="Extremo">
      <formula>NOT(ISERROR(SEARCH("Extremo",J35)))</formula>
    </cfRule>
    <cfRule type="colorScale" priority="451">
      <colorScale>
        <cfvo type="min"/>
        <cfvo type="max"/>
        <color rgb="FFFF7128"/>
        <color rgb="FFFFEF9C"/>
      </colorScale>
    </cfRule>
  </conditionalFormatting>
  <conditionalFormatting sqref="M35:M39">
    <cfRule type="containsText" dxfId="2656" priority="422" operator="containsText" text="Moderado">
      <formula>NOT(ISERROR(SEARCH("Moderado",M35)))</formula>
    </cfRule>
    <cfRule type="containsText" dxfId="2655" priority="442" operator="containsText" text="Bajo">
      <formula>NOT(ISERROR(SEARCH("Bajo",M35)))</formula>
    </cfRule>
    <cfRule type="containsText" dxfId="2654" priority="443" operator="containsText" text="Moderado">
      <formula>NOT(ISERROR(SEARCH("Moderado",M35)))</formula>
    </cfRule>
    <cfRule type="containsText" dxfId="2653" priority="444" operator="containsText" text="Alto">
      <formula>NOT(ISERROR(SEARCH("Alto",M35)))</formula>
    </cfRule>
    <cfRule type="containsText" dxfId="2652" priority="445" operator="containsText" text="Extremo">
      <formula>NOT(ISERROR(SEARCH("Extremo",M35)))</formula>
    </cfRule>
    <cfRule type="colorScale" priority="446">
      <colorScale>
        <cfvo type="min"/>
        <cfvo type="max"/>
        <color rgb="FFFF7128"/>
        <color rgb="FFFFEF9C"/>
      </colorScale>
    </cfRule>
  </conditionalFormatting>
  <conditionalFormatting sqref="N35">
    <cfRule type="containsText" dxfId="2651" priority="436" operator="containsText" text="3- Moderado">
      <formula>NOT(ISERROR(SEARCH("3- Moderado",N35)))</formula>
    </cfRule>
    <cfRule type="containsText" dxfId="2650" priority="437" operator="containsText" text="6- Moderado">
      <formula>NOT(ISERROR(SEARCH("6- Moderado",N35)))</formula>
    </cfRule>
    <cfRule type="containsText" dxfId="2649" priority="438" operator="containsText" text="4- Moderado">
      <formula>NOT(ISERROR(SEARCH("4- Moderado",N35)))</formula>
    </cfRule>
    <cfRule type="containsText" dxfId="2648" priority="439" operator="containsText" text="3- Bajo">
      <formula>NOT(ISERROR(SEARCH("3- Bajo",N35)))</formula>
    </cfRule>
    <cfRule type="containsText" dxfId="2647" priority="440" operator="containsText" text="4- Bajo">
      <formula>NOT(ISERROR(SEARCH("4- Bajo",N35)))</formula>
    </cfRule>
    <cfRule type="containsText" dxfId="2646" priority="441" operator="containsText" text="1- Bajo">
      <formula>NOT(ISERROR(SEARCH("1- Bajo",N35)))</formula>
    </cfRule>
  </conditionalFormatting>
  <conditionalFormatting sqref="H35:H39">
    <cfRule type="containsText" dxfId="2645" priority="423" operator="containsText" text="Muy Alta">
      <formula>NOT(ISERROR(SEARCH("Muy Alta",H35)))</formula>
    </cfRule>
    <cfRule type="containsText" dxfId="2644" priority="424" operator="containsText" text="Alta">
      <formula>NOT(ISERROR(SEARCH("Alta",H35)))</formula>
    </cfRule>
    <cfRule type="containsText" dxfId="2643" priority="425" operator="containsText" text="Muy Alta">
      <formula>NOT(ISERROR(SEARCH("Muy Alta",H35)))</formula>
    </cfRule>
    <cfRule type="containsText" dxfId="2642" priority="430" operator="containsText" text="Muy Baja">
      <formula>NOT(ISERROR(SEARCH("Muy Baja",H35)))</formula>
    </cfRule>
    <cfRule type="containsText" dxfId="2641" priority="431" operator="containsText" text="Baja">
      <formula>NOT(ISERROR(SEARCH("Baja",H35)))</formula>
    </cfRule>
    <cfRule type="containsText" dxfId="2640" priority="432" operator="containsText" text="Media">
      <formula>NOT(ISERROR(SEARCH("Media",H35)))</formula>
    </cfRule>
    <cfRule type="containsText" dxfId="2639" priority="433" operator="containsText" text="Alta">
      <formula>NOT(ISERROR(SEARCH("Alta",H35)))</formula>
    </cfRule>
    <cfRule type="containsText" dxfId="2638" priority="435" operator="containsText" text="Muy Alta">
      <formula>NOT(ISERROR(SEARCH("Muy Alta",H35)))</formula>
    </cfRule>
  </conditionalFormatting>
  <conditionalFormatting sqref="I35:I39">
    <cfRule type="containsText" dxfId="2637" priority="426" operator="containsText" text="Catastrófico">
      <formula>NOT(ISERROR(SEARCH("Catastrófico",I35)))</formula>
    </cfRule>
    <cfRule type="containsText" dxfId="2636" priority="427" operator="containsText" text="Mayor">
      <formula>NOT(ISERROR(SEARCH("Mayor",I35)))</formula>
    </cfRule>
    <cfRule type="containsText" dxfId="2635" priority="428" operator="containsText" text="Menor">
      <formula>NOT(ISERROR(SEARCH("Menor",I35)))</formula>
    </cfRule>
    <cfRule type="containsText" dxfId="2634" priority="429" operator="containsText" text="Leve">
      <formula>NOT(ISERROR(SEARCH("Leve",I35)))</formula>
    </cfRule>
    <cfRule type="containsText" dxfId="2633" priority="434" operator="containsText" text="Moderado">
      <formula>NOT(ISERROR(SEARCH("Moderado",I35)))</formula>
    </cfRule>
  </conditionalFormatting>
  <conditionalFormatting sqref="K35:K39">
    <cfRule type="containsText" dxfId="2632" priority="421" operator="containsText" text="Media">
      <formula>NOT(ISERROR(SEARCH("Media",K35)))</formula>
    </cfRule>
  </conditionalFormatting>
  <conditionalFormatting sqref="L35:L39">
    <cfRule type="containsText" dxfId="2631" priority="420" operator="containsText" text="Moderado">
      <formula>NOT(ISERROR(SEARCH("Moderado",L35)))</formula>
    </cfRule>
  </conditionalFormatting>
  <conditionalFormatting sqref="J35:J39">
    <cfRule type="containsText" dxfId="2630" priority="419" operator="containsText" text="Moderado">
      <formula>NOT(ISERROR(SEARCH("Moderado",J35)))</formula>
    </cfRule>
  </conditionalFormatting>
  <conditionalFormatting sqref="J35:J39">
    <cfRule type="containsText" dxfId="2629" priority="417" operator="containsText" text="Bajo">
      <formula>NOT(ISERROR(SEARCH("Bajo",J35)))</formula>
    </cfRule>
    <cfRule type="containsText" dxfId="2628" priority="418" operator="containsText" text="Extremo">
      <formula>NOT(ISERROR(SEARCH("Extremo",J35)))</formula>
    </cfRule>
  </conditionalFormatting>
  <conditionalFormatting sqref="K35:K39">
    <cfRule type="containsText" dxfId="2627" priority="415" operator="containsText" text="Baja">
      <formula>NOT(ISERROR(SEARCH("Baja",K35)))</formula>
    </cfRule>
    <cfRule type="containsText" dxfId="2626" priority="416" operator="containsText" text="Muy Baja">
      <formula>NOT(ISERROR(SEARCH("Muy Baja",K35)))</formula>
    </cfRule>
  </conditionalFormatting>
  <conditionalFormatting sqref="K35:K39">
    <cfRule type="containsText" dxfId="2625" priority="413" operator="containsText" text="Muy Alta">
      <formula>NOT(ISERROR(SEARCH("Muy Alta",K35)))</formula>
    </cfRule>
    <cfRule type="containsText" dxfId="2624" priority="414" operator="containsText" text="Alta">
      <formula>NOT(ISERROR(SEARCH("Alta",K35)))</formula>
    </cfRule>
  </conditionalFormatting>
  <conditionalFormatting sqref="L35:L39">
    <cfRule type="containsText" dxfId="2623" priority="409" operator="containsText" text="Catastrófico">
      <formula>NOT(ISERROR(SEARCH("Catastrófico",L35)))</formula>
    </cfRule>
    <cfRule type="containsText" dxfId="2622" priority="410" operator="containsText" text="Mayor">
      <formula>NOT(ISERROR(SEARCH("Mayor",L35)))</formula>
    </cfRule>
    <cfRule type="containsText" dxfId="2621" priority="411" operator="containsText" text="Menor">
      <formula>NOT(ISERROR(SEARCH("Menor",L35)))</formula>
    </cfRule>
    <cfRule type="containsText" dxfId="2620" priority="412" operator="containsText" text="Leve">
      <formula>NOT(ISERROR(SEARCH("Leve",L35)))</formula>
    </cfRule>
  </conditionalFormatting>
  <conditionalFormatting sqref="B35:G35">
    <cfRule type="containsText" dxfId="2619" priority="403" operator="containsText" text="3- Moderado">
      <formula>NOT(ISERROR(SEARCH("3- Moderado",B35)))</formula>
    </cfRule>
    <cfRule type="containsText" dxfId="2618" priority="404" operator="containsText" text="6- Moderado">
      <formula>NOT(ISERROR(SEARCH("6- Moderado",B35)))</formula>
    </cfRule>
    <cfRule type="containsText" dxfId="2617" priority="405" operator="containsText" text="4- Moderado">
      <formula>NOT(ISERROR(SEARCH("4- Moderado",B35)))</formula>
    </cfRule>
    <cfRule type="containsText" dxfId="2616" priority="406" operator="containsText" text="3- Bajo">
      <formula>NOT(ISERROR(SEARCH("3- Bajo",B35)))</formula>
    </cfRule>
    <cfRule type="containsText" dxfId="2615" priority="407" operator="containsText" text="4- Bajo">
      <formula>NOT(ISERROR(SEARCH("4- Bajo",B35)))</formula>
    </cfRule>
    <cfRule type="containsText" dxfId="2614" priority="408" operator="containsText" text="1- Bajo">
      <formula>NOT(ISERROR(SEARCH("1- Bajo",B35)))</formula>
    </cfRule>
  </conditionalFormatting>
  <conditionalFormatting sqref="K40:L40">
    <cfRule type="containsText" dxfId="2613" priority="397" operator="containsText" text="3- Moderado">
      <formula>NOT(ISERROR(SEARCH("3- Moderado",K40)))</formula>
    </cfRule>
    <cfRule type="containsText" dxfId="2612" priority="398" operator="containsText" text="6- Moderado">
      <formula>NOT(ISERROR(SEARCH("6- Moderado",K40)))</formula>
    </cfRule>
    <cfRule type="containsText" dxfId="2611" priority="399" operator="containsText" text="4- Moderado">
      <formula>NOT(ISERROR(SEARCH("4- Moderado",K40)))</formula>
    </cfRule>
    <cfRule type="containsText" dxfId="2610" priority="400" operator="containsText" text="3- Bajo">
      <formula>NOT(ISERROR(SEARCH("3- Bajo",K40)))</formula>
    </cfRule>
    <cfRule type="containsText" dxfId="2609" priority="401" operator="containsText" text="4- Bajo">
      <formula>NOT(ISERROR(SEARCH("4- Bajo",K40)))</formula>
    </cfRule>
    <cfRule type="containsText" dxfId="2608" priority="402" operator="containsText" text="1- Bajo">
      <formula>NOT(ISERROR(SEARCH("1- Bajo",K40)))</formula>
    </cfRule>
  </conditionalFormatting>
  <conditionalFormatting sqref="H40:I40">
    <cfRule type="containsText" dxfId="2607" priority="391" operator="containsText" text="3- Moderado">
      <formula>NOT(ISERROR(SEARCH("3- Moderado",H40)))</formula>
    </cfRule>
    <cfRule type="containsText" dxfId="2606" priority="392" operator="containsText" text="6- Moderado">
      <formula>NOT(ISERROR(SEARCH("6- Moderado",H40)))</formula>
    </cfRule>
    <cfRule type="containsText" dxfId="2605" priority="393" operator="containsText" text="4- Moderado">
      <formula>NOT(ISERROR(SEARCH("4- Moderado",H40)))</formula>
    </cfRule>
    <cfRule type="containsText" dxfId="2604" priority="394" operator="containsText" text="3- Bajo">
      <formula>NOT(ISERROR(SEARCH("3- Bajo",H40)))</formula>
    </cfRule>
    <cfRule type="containsText" dxfId="2603" priority="395" operator="containsText" text="4- Bajo">
      <formula>NOT(ISERROR(SEARCH("4- Bajo",H40)))</formula>
    </cfRule>
    <cfRule type="containsText" dxfId="2602" priority="396" operator="containsText" text="1- Bajo">
      <formula>NOT(ISERROR(SEARCH("1- Bajo",H40)))</formula>
    </cfRule>
  </conditionalFormatting>
  <conditionalFormatting sqref="A40">
    <cfRule type="containsText" dxfId="2601" priority="385" operator="containsText" text="3- Moderado">
      <formula>NOT(ISERROR(SEARCH("3- Moderado",A40)))</formula>
    </cfRule>
    <cfRule type="containsText" dxfId="2600" priority="386" operator="containsText" text="6- Moderado">
      <formula>NOT(ISERROR(SEARCH("6- Moderado",A40)))</formula>
    </cfRule>
    <cfRule type="containsText" dxfId="2599" priority="387" operator="containsText" text="4- Moderado">
      <formula>NOT(ISERROR(SEARCH("4- Moderado",A40)))</formula>
    </cfRule>
    <cfRule type="containsText" dxfId="2598" priority="388" operator="containsText" text="3- Bajo">
      <formula>NOT(ISERROR(SEARCH("3- Bajo",A40)))</formula>
    </cfRule>
    <cfRule type="containsText" dxfId="2597" priority="389" operator="containsText" text="4- Bajo">
      <formula>NOT(ISERROR(SEARCH("4- Bajo",A40)))</formula>
    </cfRule>
    <cfRule type="containsText" dxfId="2596" priority="390" operator="containsText" text="1- Bajo">
      <formula>NOT(ISERROR(SEARCH("1- Bajo",A40)))</formula>
    </cfRule>
  </conditionalFormatting>
  <conditionalFormatting sqref="J40:J44">
    <cfRule type="containsText" dxfId="2595" priority="380" operator="containsText" text="Bajo">
      <formula>NOT(ISERROR(SEARCH("Bajo",J40)))</formula>
    </cfRule>
    <cfRule type="containsText" dxfId="2594" priority="381" operator="containsText" text="Moderado">
      <formula>NOT(ISERROR(SEARCH("Moderado",J40)))</formula>
    </cfRule>
    <cfRule type="containsText" dxfId="2593" priority="382" operator="containsText" text="Alto">
      <formula>NOT(ISERROR(SEARCH("Alto",J40)))</formula>
    </cfRule>
    <cfRule type="containsText" dxfId="2592" priority="383" operator="containsText" text="Extremo">
      <formula>NOT(ISERROR(SEARCH("Extremo",J40)))</formula>
    </cfRule>
    <cfRule type="colorScale" priority="384">
      <colorScale>
        <cfvo type="min"/>
        <cfvo type="max"/>
        <color rgb="FFFF7128"/>
        <color rgb="FFFFEF9C"/>
      </colorScale>
    </cfRule>
  </conditionalFormatting>
  <conditionalFormatting sqref="M40:M44">
    <cfRule type="containsText" dxfId="2591" priority="355" operator="containsText" text="Moderado">
      <formula>NOT(ISERROR(SEARCH("Moderado",M40)))</formula>
    </cfRule>
    <cfRule type="containsText" dxfId="2590" priority="375" operator="containsText" text="Bajo">
      <formula>NOT(ISERROR(SEARCH("Bajo",M40)))</formula>
    </cfRule>
    <cfRule type="containsText" dxfId="2589" priority="376" operator="containsText" text="Moderado">
      <formula>NOT(ISERROR(SEARCH("Moderado",M40)))</formula>
    </cfRule>
    <cfRule type="containsText" dxfId="2588" priority="377" operator="containsText" text="Alto">
      <formula>NOT(ISERROR(SEARCH("Alto",M40)))</formula>
    </cfRule>
    <cfRule type="containsText" dxfId="2587" priority="378" operator="containsText" text="Extremo">
      <formula>NOT(ISERROR(SEARCH("Extremo",M40)))</formula>
    </cfRule>
    <cfRule type="colorScale" priority="379">
      <colorScale>
        <cfvo type="min"/>
        <cfvo type="max"/>
        <color rgb="FFFF7128"/>
        <color rgb="FFFFEF9C"/>
      </colorScale>
    </cfRule>
  </conditionalFormatting>
  <conditionalFormatting sqref="N40">
    <cfRule type="containsText" dxfId="2586" priority="369" operator="containsText" text="3- Moderado">
      <formula>NOT(ISERROR(SEARCH("3- Moderado",N40)))</formula>
    </cfRule>
    <cfRule type="containsText" dxfId="2585" priority="370" operator="containsText" text="6- Moderado">
      <formula>NOT(ISERROR(SEARCH("6- Moderado",N40)))</formula>
    </cfRule>
    <cfRule type="containsText" dxfId="2584" priority="371" operator="containsText" text="4- Moderado">
      <formula>NOT(ISERROR(SEARCH("4- Moderado",N40)))</formula>
    </cfRule>
    <cfRule type="containsText" dxfId="2583" priority="372" operator="containsText" text="3- Bajo">
      <formula>NOT(ISERROR(SEARCH("3- Bajo",N40)))</formula>
    </cfRule>
    <cfRule type="containsText" dxfId="2582" priority="373" operator="containsText" text="4- Bajo">
      <formula>NOT(ISERROR(SEARCH("4- Bajo",N40)))</formula>
    </cfRule>
    <cfRule type="containsText" dxfId="2581" priority="374" operator="containsText" text="1- Bajo">
      <formula>NOT(ISERROR(SEARCH("1- Bajo",N40)))</formula>
    </cfRule>
  </conditionalFormatting>
  <conditionalFormatting sqref="H40:H44">
    <cfRule type="containsText" dxfId="2580" priority="356" operator="containsText" text="Muy Alta">
      <formula>NOT(ISERROR(SEARCH("Muy Alta",H40)))</formula>
    </cfRule>
    <cfRule type="containsText" dxfId="2579" priority="357" operator="containsText" text="Alta">
      <formula>NOT(ISERROR(SEARCH("Alta",H40)))</formula>
    </cfRule>
    <cfRule type="containsText" dxfId="2578" priority="358" operator="containsText" text="Muy Alta">
      <formula>NOT(ISERROR(SEARCH("Muy Alta",H40)))</formula>
    </cfRule>
    <cfRule type="containsText" dxfId="2577" priority="363" operator="containsText" text="Muy Baja">
      <formula>NOT(ISERROR(SEARCH("Muy Baja",H40)))</formula>
    </cfRule>
    <cfRule type="containsText" dxfId="2576" priority="364" operator="containsText" text="Baja">
      <formula>NOT(ISERROR(SEARCH("Baja",H40)))</formula>
    </cfRule>
    <cfRule type="containsText" dxfId="2575" priority="365" operator="containsText" text="Media">
      <formula>NOT(ISERROR(SEARCH("Media",H40)))</formula>
    </cfRule>
    <cfRule type="containsText" dxfId="2574" priority="366" operator="containsText" text="Alta">
      <formula>NOT(ISERROR(SEARCH("Alta",H40)))</formula>
    </cfRule>
    <cfRule type="containsText" dxfId="2573" priority="368" operator="containsText" text="Muy Alta">
      <formula>NOT(ISERROR(SEARCH("Muy Alta",H40)))</formula>
    </cfRule>
  </conditionalFormatting>
  <conditionalFormatting sqref="I40:I44">
    <cfRule type="containsText" dxfId="2572" priority="359" operator="containsText" text="Catastrófico">
      <formula>NOT(ISERROR(SEARCH("Catastrófico",I40)))</formula>
    </cfRule>
    <cfRule type="containsText" dxfId="2571" priority="360" operator="containsText" text="Mayor">
      <formula>NOT(ISERROR(SEARCH("Mayor",I40)))</formula>
    </cfRule>
    <cfRule type="containsText" dxfId="2570" priority="361" operator="containsText" text="Menor">
      <formula>NOT(ISERROR(SEARCH("Menor",I40)))</formula>
    </cfRule>
    <cfRule type="containsText" dxfId="2569" priority="362" operator="containsText" text="Leve">
      <formula>NOT(ISERROR(SEARCH("Leve",I40)))</formula>
    </cfRule>
    <cfRule type="containsText" dxfId="2568" priority="367" operator="containsText" text="Moderado">
      <formula>NOT(ISERROR(SEARCH("Moderado",I40)))</formula>
    </cfRule>
  </conditionalFormatting>
  <conditionalFormatting sqref="K40:K44">
    <cfRule type="containsText" dxfId="2567" priority="354" operator="containsText" text="Media">
      <formula>NOT(ISERROR(SEARCH("Media",K40)))</formula>
    </cfRule>
  </conditionalFormatting>
  <conditionalFormatting sqref="L40:L44">
    <cfRule type="containsText" dxfId="2566" priority="353" operator="containsText" text="Moderado">
      <formula>NOT(ISERROR(SEARCH("Moderado",L40)))</formula>
    </cfRule>
  </conditionalFormatting>
  <conditionalFormatting sqref="J40:J44">
    <cfRule type="containsText" dxfId="2565" priority="352" operator="containsText" text="Moderado">
      <formula>NOT(ISERROR(SEARCH("Moderado",J40)))</formula>
    </cfRule>
  </conditionalFormatting>
  <conditionalFormatting sqref="J40:J44">
    <cfRule type="containsText" dxfId="2564" priority="350" operator="containsText" text="Bajo">
      <formula>NOT(ISERROR(SEARCH("Bajo",J40)))</formula>
    </cfRule>
    <cfRule type="containsText" dxfId="2563" priority="351" operator="containsText" text="Extremo">
      <formula>NOT(ISERROR(SEARCH("Extremo",J40)))</formula>
    </cfRule>
  </conditionalFormatting>
  <conditionalFormatting sqref="K40:K44">
    <cfRule type="containsText" dxfId="2562" priority="348" operator="containsText" text="Baja">
      <formula>NOT(ISERROR(SEARCH("Baja",K40)))</formula>
    </cfRule>
    <cfRule type="containsText" dxfId="2561" priority="349" operator="containsText" text="Muy Baja">
      <formula>NOT(ISERROR(SEARCH("Muy Baja",K40)))</formula>
    </cfRule>
  </conditionalFormatting>
  <conditionalFormatting sqref="K40:K44">
    <cfRule type="containsText" dxfId="2560" priority="346" operator="containsText" text="Muy Alta">
      <formula>NOT(ISERROR(SEARCH("Muy Alta",K40)))</formula>
    </cfRule>
    <cfRule type="containsText" dxfId="2559" priority="347" operator="containsText" text="Alta">
      <formula>NOT(ISERROR(SEARCH("Alta",K40)))</formula>
    </cfRule>
  </conditionalFormatting>
  <conditionalFormatting sqref="L40:L44">
    <cfRule type="containsText" dxfId="2558" priority="342" operator="containsText" text="Catastrófico">
      <formula>NOT(ISERROR(SEARCH("Catastrófico",L40)))</formula>
    </cfRule>
    <cfRule type="containsText" dxfId="2557" priority="343" operator="containsText" text="Mayor">
      <formula>NOT(ISERROR(SEARCH("Mayor",L40)))</formula>
    </cfRule>
    <cfRule type="containsText" dxfId="2556" priority="344" operator="containsText" text="Menor">
      <formula>NOT(ISERROR(SEARCH("Menor",L40)))</formula>
    </cfRule>
    <cfRule type="containsText" dxfId="2555" priority="345" operator="containsText" text="Leve">
      <formula>NOT(ISERROR(SEARCH("Leve",L40)))</formula>
    </cfRule>
  </conditionalFormatting>
  <conditionalFormatting sqref="B40:G40">
    <cfRule type="containsText" dxfId="2554" priority="336" operator="containsText" text="3- Moderado">
      <formula>NOT(ISERROR(SEARCH("3- Moderado",B40)))</formula>
    </cfRule>
    <cfRule type="containsText" dxfId="2553" priority="337" operator="containsText" text="6- Moderado">
      <formula>NOT(ISERROR(SEARCH("6- Moderado",B40)))</formula>
    </cfRule>
    <cfRule type="containsText" dxfId="2552" priority="338" operator="containsText" text="4- Moderado">
      <formula>NOT(ISERROR(SEARCH("4- Moderado",B40)))</formula>
    </cfRule>
    <cfRule type="containsText" dxfId="2551" priority="339" operator="containsText" text="3- Bajo">
      <formula>NOT(ISERROR(SEARCH("3- Bajo",B40)))</formula>
    </cfRule>
    <cfRule type="containsText" dxfId="2550" priority="340" operator="containsText" text="4- Bajo">
      <formula>NOT(ISERROR(SEARCH("4- Bajo",B40)))</formula>
    </cfRule>
    <cfRule type="containsText" dxfId="2549" priority="341" operator="containsText" text="1- Bajo">
      <formula>NOT(ISERROR(SEARCH("1- Bajo",B40)))</formula>
    </cfRule>
  </conditionalFormatting>
  <conditionalFormatting sqref="K45:L45">
    <cfRule type="containsText" dxfId="2548" priority="330" operator="containsText" text="3- Moderado">
      <formula>NOT(ISERROR(SEARCH("3- Moderado",K45)))</formula>
    </cfRule>
    <cfRule type="containsText" dxfId="2547" priority="331" operator="containsText" text="6- Moderado">
      <formula>NOT(ISERROR(SEARCH("6- Moderado",K45)))</formula>
    </cfRule>
    <cfRule type="containsText" dxfId="2546" priority="332" operator="containsText" text="4- Moderado">
      <formula>NOT(ISERROR(SEARCH("4- Moderado",K45)))</formula>
    </cfRule>
    <cfRule type="containsText" dxfId="2545" priority="333" operator="containsText" text="3- Bajo">
      <formula>NOT(ISERROR(SEARCH("3- Bajo",K45)))</formula>
    </cfRule>
    <cfRule type="containsText" dxfId="2544" priority="334" operator="containsText" text="4- Bajo">
      <formula>NOT(ISERROR(SEARCH("4- Bajo",K45)))</formula>
    </cfRule>
    <cfRule type="containsText" dxfId="2543" priority="335" operator="containsText" text="1- Bajo">
      <formula>NOT(ISERROR(SEARCH("1- Bajo",K45)))</formula>
    </cfRule>
  </conditionalFormatting>
  <conditionalFormatting sqref="H45:I45">
    <cfRule type="containsText" dxfId="2542" priority="324" operator="containsText" text="3- Moderado">
      <formula>NOT(ISERROR(SEARCH("3- Moderado",H45)))</formula>
    </cfRule>
    <cfRule type="containsText" dxfId="2541" priority="325" operator="containsText" text="6- Moderado">
      <formula>NOT(ISERROR(SEARCH("6- Moderado",H45)))</formula>
    </cfRule>
    <cfRule type="containsText" dxfId="2540" priority="326" operator="containsText" text="4- Moderado">
      <formula>NOT(ISERROR(SEARCH("4- Moderado",H45)))</formula>
    </cfRule>
    <cfRule type="containsText" dxfId="2539" priority="327" operator="containsText" text="3- Bajo">
      <formula>NOT(ISERROR(SEARCH("3- Bajo",H45)))</formula>
    </cfRule>
    <cfRule type="containsText" dxfId="2538" priority="328" operator="containsText" text="4- Bajo">
      <formula>NOT(ISERROR(SEARCH("4- Bajo",H45)))</formula>
    </cfRule>
    <cfRule type="containsText" dxfId="2537" priority="329" operator="containsText" text="1- Bajo">
      <formula>NOT(ISERROR(SEARCH("1- Bajo",H45)))</formula>
    </cfRule>
  </conditionalFormatting>
  <conditionalFormatting sqref="A45">
    <cfRule type="containsText" dxfId="2536" priority="318" operator="containsText" text="3- Moderado">
      <formula>NOT(ISERROR(SEARCH("3- Moderado",A45)))</formula>
    </cfRule>
    <cfRule type="containsText" dxfId="2535" priority="319" operator="containsText" text="6- Moderado">
      <formula>NOT(ISERROR(SEARCH("6- Moderado",A45)))</formula>
    </cfRule>
    <cfRule type="containsText" dxfId="2534" priority="320" operator="containsText" text="4- Moderado">
      <formula>NOT(ISERROR(SEARCH("4- Moderado",A45)))</formula>
    </cfRule>
    <cfRule type="containsText" dxfId="2533" priority="321" operator="containsText" text="3- Bajo">
      <formula>NOT(ISERROR(SEARCH("3- Bajo",A45)))</formula>
    </cfRule>
    <cfRule type="containsText" dxfId="2532" priority="322" operator="containsText" text="4- Bajo">
      <formula>NOT(ISERROR(SEARCH("4- Bajo",A45)))</formula>
    </cfRule>
    <cfRule type="containsText" dxfId="2531" priority="323" operator="containsText" text="1- Bajo">
      <formula>NOT(ISERROR(SEARCH("1- Bajo",A45)))</formula>
    </cfRule>
  </conditionalFormatting>
  <conditionalFormatting sqref="J45:J49">
    <cfRule type="containsText" dxfId="2530" priority="313" operator="containsText" text="Bajo">
      <formula>NOT(ISERROR(SEARCH("Bajo",J45)))</formula>
    </cfRule>
    <cfRule type="containsText" dxfId="2529" priority="314" operator="containsText" text="Moderado">
      <formula>NOT(ISERROR(SEARCH("Moderado",J45)))</formula>
    </cfRule>
    <cfRule type="containsText" dxfId="2528" priority="315" operator="containsText" text="Alto">
      <formula>NOT(ISERROR(SEARCH("Alto",J45)))</formula>
    </cfRule>
    <cfRule type="containsText" dxfId="2527" priority="316" operator="containsText" text="Extremo">
      <formula>NOT(ISERROR(SEARCH("Extremo",J45)))</formula>
    </cfRule>
    <cfRule type="colorScale" priority="317">
      <colorScale>
        <cfvo type="min"/>
        <cfvo type="max"/>
        <color rgb="FFFF7128"/>
        <color rgb="FFFFEF9C"/>
      </colorScale>
    </cfRule>
  </conditionalFormatting>
  <conditionalFormatting sqref="M45:M49">
    <cfRule type="containsText" dxfId="2526" priority="288" operator="containsText" text="Moderado">
      <formula>NOT(ISERROR(SEARCH("Moderado",M45)))</formula>
    </cfRule>
    <cfRule type="containsText" dxfId="2525" priority="308" operator="containsText" text="Bajo">
      <formula>NOT(ISERROR(SEARCH("Bajo",M45)))</formula>
    </cfRule>
    <cfRule type="containsText" dxfId="2524" priority="309" operator="containsText" text="Moderado">
      <formula>NOT(ISERROR(SEARCH("Moderado",M45)))</formula>
    </cfRule>
    <cfRule type="containsText" dxfId="2523" priority="310" operator="containsText" text="Alto">
      <formula>NOT(ISERROR(SEARCH("Alto",M45)))</formula>
    </cfRule>
    <cfRule type="containsText" dxfId="2522" priority="311" operator="containsText" text="Extremo">
      <formula>NOT(ISERROR(SEARCH("Extremo",M45)))</formula>
    </cfRule>
    <cfRule type="colorScale" priority="312">
      <colorScale>
        <cfvo type="min"/>
        <cfvo type="max"/>
        <color rgb="FFFF7128"/>
        <color rgb="FFFFEF9C"/>
      </colorScale>
    </cfRule>
  </conditionalFormatting>
  <conditionalFormatting sqref="N45">
    <cfRule type="containsText" dxfId="2521" priority="302" operator="containsText" text="3- Moderado">
      <formula>NOT(ISERROR(SEARCH("3- Moderado",N45)))</formula>
    </cfRule>
    <cfRule type="containsText" dxfId="2520" priority="303" operator="containsText" text="6- Moderado">
      <formula>NOT(ISERROR(SEARCH("6- Moderado",N45)))</formula>
    </cfRule>
    <cfRule type="containsText" dxfId="2519" priority="304" operator="containsText" text="4- Moderado">
      <formula>NOT(ISERROR(SEARCH("4- Moderado",N45)))</formula>
    </cfRule>
    <cfRule type="containsText" dxfId="2518" priority="305" operator="containsText" text="3- Bajo">
      <formula>NOT(ISERROR(SEARCH("3- Bajo",N45)))</formula>
    </cfRule>
    <cfRule type="containsText" dxfId="2517" priority="306" operator="containsText" text="4- Bajo">
      <formula>NOT(ISERROR(SEARCH("4- Bajo",N45)))</formula>
    </cfRule>
    <cfRule type="containsText" dxfId="2516" priority="307" operator="containsText" text="1- Bajo">
      <formula>NOT(ISERROR(SEARCH("1- Bajo",N45)))</formula>
    </cfRule>
  </conditionalFormatting>
  <conditionalFormatting sqref="H45:H49">
    <cfRule type="containsText" dxfId="2515" priority="289" operator="containsText" text="Muy Alta">
      <formula>NOT(ISERROR(SEARCH("Muy Alta",H45)))</formula>
    </cfRule>
    <cfRule type="containsText" dxfId="2514" priority="290" operator="containsText" text="Alta">
      <formula>NOT(ISERROR(SEARCH("Alta",H45)))</formula>
    </cfRule>
    <cfRule type="containsText" dxfId="2513" priority="291" operator="containsText" text="Muy Alta">
      <formula>NOT(ISERROR(SEARCH("Muy Alta",H45)))</formula>
    </cfRule>
    <cfRule type="containsText" dxfId="2512" priority="296" operator="containsText" text="Muy Baja">
      <formula>NOT(ISERROR(SEARCH("Muy Baja",H45)))</formula>
    </cfRule>
    <cfRule type="containsText" dxfId="2511" priority="297" operator="containsText" text="Baja">
      <formula>NOT(ISERROR(SEARCH("Baja",H45)))</formula>
    </cfRule>
    <cfRule type="containsText" dxfId="2510" priority="298" operator="containsText" text="Media">
      <formula>NOT(ISERROR(SEARCH("Media",H45)))</formula>
    </cfRule>
    <cfRule type="containsText" dxfId="2509" priority="299" operator="containsText" text="Alta">
      <formula>NOT(ISERROR(SEARCH("Alta",H45)))</formula>
    </cfRule>
    <cfRule type="containsText" dxfId="2508" priority="301" operator="containsText" text="Muy Alta">
      <formula>NOT(ISERROR(SEARCH("Muy Alta",H45)))</formula>
    </cfRule>
  </conditionalFormatting>
  <conditionalFormatting sqref="I45:I49">
    <cfRule type="containsText" dxfId="2507" priority="292" operator="containsText" text="Catastrófico">
      <formula>NOT(ISERROR(SEARCH("Catastrófico",I45)))</formula>
    </cfRule>
    <cfRule type="containsText" dxfId="2506" priority="293" operator="containsText" text="Mayor">
      <formula>NOT(ISERROR(SEARCH("Mayor",I45)))</formula>
    </cfRule>
    <cfRule type="containsText" dxfId="2505" priority="294" operator="containsText" text="Menor">
      <formula>NOT(ISERROR(SEARCH("Menor",I45)))</formula>
    </cfRule>
    <cfRule type="containsText" dxfId="2504" priority="295" operator="containsText" text="Leve">
      <formula>NOT(ISERROR(SEARCH("Leve",I45)))</formula>
    </cfRule>
    <cfRule type="containsText" dxfId="2503" priority="300" operator="containsText" text="Moderado">
      <formula>NOT(ISERROR(SEARCH("Moderado",I45)))</formula>
    </cfRule>
  </conditionalFormatting>
  <conditionalFormatting sqref="K45:K49">
    <cfRule type="containsText" dxfId="2502" priority="287" operator="containsText" text="Media">
      <formula>NOT(ISERROR(SEARCH("Media",K45)))</formula>
    </cfRule>
  </conditionalFormatting>
  <conditionalFormatting sqref="L45:L49">
    <cfRule type="containsText" dxfId="2501" priority="286" operator="containsText" text="Moderado">
      <formula>NOT(ISERROR(SEARCH("Moderado",L45)))</formula>
    </cfRule>
  </conditionalFormatting>
  <conditionalFormatting sqref="J45:J49">
    <cfRule type="containsText" dxfId="2500" priority="285" operator="containsText" text="Moderado">
      <formula>NOT(ISERROR(SEARCH("Moderado",J45)))</formula>
    </cfRule>
  </conditionalFormatting>
  <conditionalFormatting sqref="J45:J49">
    <cfRule type="containsText" dxfId="2499" priority="283" operator="containsText" text="Bajo">
      <formula>NOT(ISERROR(SEARCH("Bajo",J45)))</formula>
    </cfRule>
    <cfRule type="containsText" dxfId="2498" priority="284" operator="containsText" text="Extremo">
      <formula>NOT(ISERROR(SEARCH("Extremo",J45)))</formula>
    </cfRule>
  </conditionalFormatting>
  <conditionalFormatting sqref="K45:K49">
    <cfRule type="containsText" dxfId="2497" priority="281" operator="containsText" text="Baja">
      <formula>NOT(ISERROR(SEARCH("Baja",K45)))</formula>
    </cfRule>
    <cfRule type="containsText" dxfId="2496" priority="282" operator="containsText" text="Muy Baja">
      <formula>NOT(ISERROR(SEARCH("Muy Baja",K45)))</formula>
    </cfRule>
  </conditionalFormatting>
  <conditionalFormatting sqref="K45:K49">
    <cfRule type="containsText" dxfId="2495" priority="279" operator="containsText" text="Muy Alta">
      <formula>NOT(ISERROR(SEARCH("Muy Alta",K45)))</formula>
    </cfRule>
    <cfRule type="containsText" dxfId="2494" priority="280" operator="containsText" text="Alta">
      <formula>NOT(ISERROR(SEARCH("Alta",K45)))</formula>
    </cfRule>
  </conditionalFormatting>
  <conditionalFormatting sqref="L45:L49">
    <cfRule type="containsText" dxfId="2493" priority="275" operator="containsText" text="Catastrófico">
      <formula>NOT(ISERROR(SEARCH("Catastrófico",L45)))</formula>
    </cfRule>
    <cfRule type="containsText" dxfId="2492" priority="276" operator="containsText" text="Mayor">
      <formula>NOT(ISERROR(SEARCH("Mayor",L45)))</formula>
    </cfRule>
    <cfRule type="containsText" dxfId="2491" priority="277" operator="containsText" text="Menor">
      <formula>NOT(ISERROR(SEARCH("Menor",L45)))</formula>
    </cfRule>
    <cfRule type="containsText" dxfId="2490" priority="278" operator="containsText" text="Leve">
      <formula>NOT(ISERROR(SEARCH("Leve",L45)))</formula>
    </cfRule>
  </conditionalFormatting>
  <conditionalFormatting sqref="B45:G45">
    <cfRule type="containsText" dxfId="2489" priority="269" operator="containsText" text="3- Moderado">
      <formula>NOT(ISERROR(SEARCH("3- Moderado",B45)))</formula>
    </cfRule>
    <cfRule type="containsText" dxfId="2488" priority="270" operator="containsText" text="6- Moderado">
      <formula>NOT(ISERROR(SEARCH("6- Moderado",B45)))</formula>
    </cfRule>
    <cfRule type="containsText" dxfId="2487" priority="271" operator="containsText" text="4- Moderado">
      <formula>NOT(ISERROR(SEARCH("4- Moderado",B45)))</formula>
    </cfRule>
    <cfRule type="containsText" dxfId="2486" priority="272" operator="containsText" text="3- Bajo">
      <formula>NOT(ISERROR(SEARCH("3- Bajo",B45)))</formula>
    </cfRule>
    <cfRule type="containsText" dxfId="2485" priority="273" operator="containsText" text="4- Bajo">
      <formula>NOT(ISERROR(SEARCH("4- Bajo",B45)))</formula>
    </cfRule>
    <cfRule type="containsText" dxfId="2484" priority="274" operator="containsText" text="1- Bajo">
      <formula>NOT(ISERROR(SEARCH("1- Bajo",B45)))</formula>
    </cfRule>
  </conditionalFormatting>
  <conditionalFormatting sqref="K50:L50">
    <cfRule type="containsText" dxfId="2483" priority="263" operator="containsText" text="3- Moderado">
      <formula>NOT(ISERROR(SEARCH("3- Moderado",K50)))</formula>
    </cfRule>
    <cfRule type="containsText" dxfId="2482" priority="264" operator="containsText" text="6- Moderado">
      <formula>NOT(ISERROR(SEARCH("6- Moderado",K50)))</formula>
    </cfRule>
    <cfRule type="containsText" dxfId="2481" priority="265" operator="containsText" text="4- Moderado">
      <formula>NOT(ISERROR(SEARCH("4- Moderado",K50)))</formula>
    </cfRule>
    <cfRule type="containsText" dxfId="2480" priority="266" operator="containsText" text="3- Bajo">
      <formula>NOT(ISERROR(SEARCH("3- Bajo",K50)))</formula>
    </cfRule>
    <cfRule type="containsText" dxfId="2479" priority="267" operator="containsText" text="4- Bajo">
      <formula>NOT(ISERROR(SEARCH("4- Bajo",K50)))</formula>
    </cfRule>
    <cfRule type="containsText" dxfId="2478" priority="268" operator="containsText" text="1- Bajo">
      <formula>NOT(ISERROR(SEARCH("1- Bajo",K50)))</formula>
    </cfRule>
  </conditionalFormatting>
  <conditionalFormatting sqref="H50:I50">
    <cfRule type="containsText" dxfId="2477" priority="257" operator="containsText" text="3- Moderado">
      <formula>NOT(ISERROR(SEARCH("3- Moderado",H50)))</formula>
    </cfRule>
    <cfRule type="containsText" dxfId="2476" priority="258" operator="containsText" text="6- Moderado">
      <formula>NOT(ISERROR(SEARCH("6- Moderado",H50)))</formula>
    </cfRule>
    <cfRule type="containsText" dxfId="2475" priority="259" operator="containsText" text="4- Moderado">
      <formula>NOT(ISERROR(SEARCH("4- Moderado",H50)))</formula>
    </cfRule>
    <cfRule type="containsText" dxfId="2474" priority="260" operator="containsText" text="3- Bajo">
      <formula>NOT(ISERROR(SEARCH("3- Bajo",H50)))</formula>
    </cfRule>
    <cfRule type="containsText" dxfId="2473" priority="261" operator="containsText" text="4- Bajo">
      <formula>NOT(ISERROR(SEARCH("4- Bajo",H50)))</formula>
    </cfRule>
    <cfRule type="containsText" dxfId="2472" priority="262" operator="containsText" text="1- Bajo">
      <formula>NOT(ISERROR(SEARCH("1- Bajo",H50)))</formula>
    </cfRule>
  </conditionalFormatting>
  <conditionalFormatting sqref="A50">
    <cfRule type="containsText" dxfId="2471" priority="251" operator="containsText" text="3- Moderado">
      <formula>NOT(ISERROR(SEARCH("3- Moderado",A50)))</formula>
    </cfRule>
    <cfRule type="containsText" dxfId="2470" priority="252" operator="containsText" text="6- Moderado">
      <formula>NOT(ISERROR(SEARCH("6- Moderado",A50)))</formula>
    </cfRule>
    <cfRule type="containsText" dxfId="2469" priority="253" operator="containsText" text="4- Moderado">
      <formula>NOT(ISERROR(SEARCH("4- Moderado",A50)))</formula>
    </cfRule>
    <cfRule type="containsText" dxfId="2468" priority="254" operator="containsText" text="3- Bajo">
      <formula>NOT(ISERROR(SEARCH("3- Bajo",A50)))</formula>
    </cfRule>
    <cfRule type="containsText" dxfId="2467" priority="255" operator="containsText" text="4- Bajo">
      <formula>NOT(ISERROR(SEARCH("4- Bajo",A50)))</formula>
    </cfRule>
    <cfRule type="containsText" dxfId="2466" priority="256" operator="containsText" text="1- Bajo">
      <formula>NOT(ISERROR(SEARCH("1- Bajo",A50)))</formula>
    </cfRule>
  </conditionalFormatting>
  <conditionalFormatting sqref="J50:J54">
    <cfRule type="containsText" dxfId="2465" priority="246" operator="containsText" text="Bajo">
      <formula>NOT(ISERROR(SEARCH("Bajo",J50)))</formula>
    </cfRule>
    <cfRule type="containsText" dxfId="2464" priority="247" operator="containsText" text="Moderado">
      <formula>NOT(ISERROR(SEARCH("Moderado",J50)))</formula>
    </cfRule>
    <cfRule type="containsText" dxfId="2463" priority="248" operator="containsText" text="Alto">
      <formula>NOT(ISERROR(SEARCH("Alto",J50)))</formula>
    </cfRule>
    <cfRule type="containsText" dxfId="2462" priority="249" operator="containsText" text="Extremo">
      <formula>NOT(ISERROR(SEARCH("Extremo",J50)))</formula>
    </cfRule>
    <cfRule type="colorScale" priority="250">
      <colorScale>
        <cfvo type="min"/>
        <cfvo type="max"/>
        <color rgb="FFFF7128"/>
        <color rgb="FFFFEF9C"/>
      </colorScale>
    </cfRule>
  </conditionalFormatting>
  <conditionalFormatting sqref="M50:M54">
    <cfRule type="containsText" dxfId="2461" priority="221" operator="containsText" text="Moderado">
      <formula>NOT(ISERROR(SEARCH("Moderado",M50)))</formula>
    </cfRule>
    <cfRule type="containsText" dxfId="2460" priority="241" operator="containsText" text="Bajo">
      <formula>NOT(ISERROR(SEARCH("Bajo",M50)))</formula>
    </cfRule>
    <cfRule type="containsText" dxfId="2459" priority="242" operator="containsText" text="Moderado">
      <formula>NOT(ISERROR(SEARCH("Moderado",M50)))</formula>
    </cfRule>
    <cfRule type="containsText" dxfId="2458" priority="243" operator="containsText" text="Alto">
      <formula>NOT(ISERROR(SEARCH("Alto",M50)))</formula>
    </cfRule>
    <cfRule type="containsText" dxfId="2457" priority="244" operator="containsText" text="Extremo">
      <formula>NOT(ISERROR(SEARCH("Extremo",M50)))</formula>
    </cfRule>
    <cfRule type="colorScale" priority="245">
      <colorScale>
        <cfvo type="min"/>
        <cfvo type="max"/>
        <color rgb="FFFF7128"/>
        <color rgb="FFFFEF9C"/>
      </colorScale>
    </cfRule>
  </conditionalFormatting>
  <conditionalFormatting sqref="N50">
    <cfRule type="containsText" dxfId="2456" priority="235" operator="containsText" text="3- Moderado">
      <formula>NOT(ISERROR(SEARCH("3- Moderado",N50)))</formula>
    </cfRule>
    <cfRule type="containsText" dxfId="2455" priority="236" operator="containsText" text="6- Moderado">
      <formula>NOT(ISERROR(SEARCH("6- Moderado",N50)))</formula>
    </cfRule>
    <cfRule type="containsText" dxfId="2454" priority="237" operator="containsText" text="4- Moderado">
      <formula>NOT(ISERROR(SEARCH("4- Moderado",N50)))</formula>
    </cfRule>
    <cfRule type="containsText" dxfId="2453" priority="238" operator="containsText" text="3- Bajo">
      <formula>NOT(ISERROR(SEARCH("3- Bajo",N50)))</formula>
    </cfRule>
    <cfRule type="containsText" dxfId="2452" priority="239" operator="containsText" text="4- Bajo">
      <formula>NOT(ISERROR(SEARCH("4- Bajo",N50)))</formula>
    </cfRule>
    <cfRule type="containsText" dxfId="2451" priority="240" operator="containsText" text="1- Bajo">
      <formula>NOT(ISERROR(SEARCH("1- Bajo",N50)))</formula>
    </cfRule>
  </conditionalFormatting>
  <conditionalFormatting sqref="H50:H54">
    <cfRule type="containsText" dxfId="2450" priority="222" operator="containsText" text="Muy Alta">
      <formula>NOT(ISERROR(SEARCH("Muy Alta",H50)))</formula>
    </cfRule>
    <cfRule type="containsText" dxfId="2449" priority="223" operator="containsText" text="Alta">
      <formula>NOT(ISERROR(SEARCH("Alta",H50)))</formula>
    </cfRule>
    <cfRule type="containsText" dxfId="2448" priority="224" operator="containsText" text="Muy Alta">
      <formula>NOT(ISERROR(SEARCH("Muy Alta",H50)))</formula>
    </cfRule>
    <cfRule type="containsText" dxfId="2447" priority="229" operator="containsText" text="Muy Baja">
      <formula>NOT(ISERROR(SEARCH("Muy Baja",H50)))</formula>
    </cfRule>
    <cfRule type="containsText" dxfId="2446" priority="230" operator="containsText" text="Baja">
      <formula>NOT(ISERROR(SEARCH("Baja",H50)))</formula>
    </cfRule>
    <cfRule type="containsText" dxfId="2445" priority="231" operator="containsText" text="Media">
      <formula>NOT(ISERROR(SEARCH("Media",H50)))</formula>
    </cfRule>
    <cfRule type="containsText" dxfId="2444" priority="232" operator="containsText" text="Alta">
      <formula>NOT(ISERROR(SEARCH("Alta",H50)))</formula>
    </cfRule>
    <cfRule type="containsText" dxfId="2443" priority="234" operator="containsText" text="Muy Alta">
      <formula>NOT(ISERROR(SEARCH("Muy Alta",H50)))</formula>
    </cfRule>
  </conditionalFormatting>
  <conditionalFormatting sqref="I50:I54">
    <cfRule type="containsText" dxfId="2442" priority="225" operator="containsText" text="Catastrófico">
      <formula>NOT(ISERROR(SEARCH("Catastrófico",I50)))</formula>
    </cfRule>
    <cfRule type="containsText" dxfId="2441" priority="226" operator="containsText" text="Mayor">
      <formula>NOT(ISERROR(SEARCH("Mayor",I50)))</formula>
    </cfRule>
    <cfRule type="containsText" dxfId="2440" priority="227" operator="containsText" text="Menor">
      <formula>NOT(ISERROR(SEARCH("Menor",I50)))</formula>
    </cfRule>
    <cfRule type="containsText" dxfId="2439" priority="228" operator="containsText" text="Leve">
      <formula>NOT(ISERROR(SEARCH("Leve",I50)))</formula>
    </cfRule>
    <cfRule type="containsText" dxfId="2438" priority="233" operator="containsText" text="Moderado">
      <formula>NOT(ISERROR(SEARCH("Moderado",I50)))</formula>
    </cfRule>
  </conditionalFormatting>
  <conditionalFormatting sqref="K50:K54">
    <cfRule type="containsText" dxfId="2437" priority="220" operator="containsText" text="Media">
      <formula>NOT(ISERROR(SEARCH("Media",K50)))</formula>
    </cfRule>
  </conditionalFormatting>
  <conditionalFormatting sqref="L50:L54">
    <cfRule type="containsText" dxfId="2436" priority="219" operator="containsText" text="Moderado">
      <formula>NOT(ISERROR(SEARCH("Moderado",L50)))</formula>
    </cfRule>
  </conditionalFormatting>
  <conditionalFormatting sqref="J50:J54">
    <cfRule type="containsText" dxfId="2435" priority="218" operator="containsText" text="Moderado">
      <formula>NOT(ISERROR(SEARCH("Moderado",J50)))</formula>
    </cfRule>
  </conditionalFormatting>
  <conditionalFormatting sqref="J50:J54">
    <cfRule type="containsText" dxfId="2434" priority="216" operator="containsText" text="Bajo">
      <formula>NOT(ISERROR(SEARCH("Bajo",J50)))</formula>
    </cfRule>
    <cfRule type="containsText" dxfId="2433" priority="217" operator="containsText" text="Extremo">
      <formula>NOT(ISERROR(SEARCH("Extremo",J50)))</formula>
    </cfRule>
  </conditionalFormatting>
  <conditionalFormatting sqref="K50:K54">
    <cfRule type="containsText" dxfId="2432" priority="214" operator="containsText" text="Baja">
      <formula>NOT(ISERROR(SEARCH("Baja",K50)))</formula>
    </cfRule>
    <cfRule type="containsText" dxfId="2431" priority="215" operator="containsText" text="Muy Baja">
      <formula>NOT(ISERROR(SEARCH("Muy Baja",K50)))</formula>
    </cfRule>
  </conditionalFormatting>
  <conditionalFormatting sqref="K50:K54">
    <cfRule type="containsText" dxfId="2430" priority="212" operator="containsText" text="Muy Alta">
      <formula>NOT(ISERROR(SEARCH("Muy Alta",K50)))</formula>
    </cfRule>
    <cfRule type="containsText" dxfId="2429" priority="213" operator="containsText" text="Alta">
      <formula>NOT(ISERROR(SEARCH("Alta",K50)))</formula>
    </cfRule>
  </conditionalFormatting>
  <conditionalFormatting sqref="L50:L54">
    <cfRule type="containsText" dxfId="2428" priority="208" operator="containsText" text="Catastrófico">
      <formula>NOT(ISERROR(SEARCH("Catastrófico",L50)))</formula>
    </cfRule>
    <cfRule type="containsText" dxfId="2427" priority="209" operator="containsText" text="Mayor">
      <formula>NOT(ISERROR(SEARCH("Mayor",L50)))</formula>
    </cfRule>
    <cfRule type="containsText" dxfId="2426" priority="210" operator="containsText" text="Menor">
      <formula>NOT(ISERROR(SEARCH("Menor",L50)))</formula>
    </cfRule>
    <cfRule type="containsText" dxfId="2425" priority="211" operator="containsText" text="Leve">
      <formula>NOT(ISERROR(SEARCH("Leve",L50)))</formula>
    </cfRule>
  </conditionalFormatting>
  <conditionalFormatting sqref="B50:G50">
    <cfRule type="containsText" dxfId="2424" priority="202" operator="containsText" text="3- Moderado">
      <formula>NOT(ISERROR(SEARCH("3- Moderado",B50)))</formula>
    </cfRule>
    <cfRule type="containsText" dxfId="2423" priority="203" operator="containsText" text="6- Moderado">
      <formula>NOT(ISERROR(SEARCH("6- Moderado",B50)))</formula>
    </cfRule>
    <cfRule type="containsText" dxfId="2422" priority="204" operator="containsText" text="4- Moderado">
      <formula>NOT(ISERROR(SEARCH("4- Moderado",B50)))</formula>
    </cfRule>
    <cfRule type="containsText" dxfId="2421" priority="205" operator="containsText" text="3- Bajo">
      <formula>NOT(ISERROR(SEARCH("3- Bajo",B50)))</formula>
    </cfRule>
    <cfRule type="containsText" dxfId="2420" priority="206" operator="containsText" text="4- Bajo">
      <formula>NOT(ISERROR(SEARCH("4- Bajo",B50)))</formula>
    </cfRule>
    <cfRule type="containsText" dxfId="2419" priority="207" operator="containsText" text="1- Bajo">
      <formula>NOT(ISERROR(SEARCH("1- Bajo",B50)))</formula>
    </cfRule>
  </conditionalFormatting>
  <conditionalFormatting sqref="K55:L55">
    <cfRule type="containsText" dxfId="2418" priority="196" operator="containsText" text="3- Moderado">
      <formula>NOT(ISERROR(SEARCH("3- Moderado",K55)))</formula>
    </cfRule>
    <cfRule type="containsText" dxfId="2417" priority="197" operator="containsText" text="6- Moderado">
      <formula>NOT(ISERROR(SEARCH("6- Moderado",K55)))</formula>
    </cfRule>
    <cfRule type="containsText" dxfId="2416" priority="198" operator="containsText" text="4- Moderado">
      <formula>NOT(ISERROR(SEARCH("4- Moderado",K55)))</formula>
    </cfRule>
    <cfRule type="containsText" dxfId="2415" priority="199" operator="containsText" text="3- Bajo">
      <formula>NOT(ISERROR(SEARCH("3- Bajo",K55)))</formula>
    </cfRule>
    <cfRule type="containsText" dxfId="2414" priority="200" operator="containsText" text="4- Bajo">
      <formula>NOT(ISERROR(SEARCH("4- Bajo",K55)))</formula>
    </cfRule>
    <cfRule type="containsText" dxfId="2413" priority="201" operator="containsText" text="1- Bajo">
      <formula>NOT(ISERROR(SEARCH("1- Bajo",K55)))</formula>
    </cfRule>
  </conditionalFormatting>
  <conditionalFormatting sqref="H55:I55">
    <cfRule type="containsText" dxfId="2412" priority="190" operator="containsText" text="3- Moderado">
      <formula>NOT(ISERROR(SEARCH("3- Moderado",H55)))</formula>
    </cfRule>
    <cfRule type="containsText" dxfId="2411" priority="191" operator="containsText" text="6- Moderado">
      <formula>NOT(ISERROR(SEARCH("6- Moderado",H55)))</formula>
    </cfRule>
    <cfRule type="containsText" dxfId="2410" priority="192" operator="containsText" text="4- Moderado">
      <formula>NOT(ISERROR(SEARCH("4- Moderado",H55)))</formula>
    </cfRule>
    <cfRule type="containsText" dxfId="2409" priority="193" operator="containsText" text="3- Bajo">
      <formula>NOT(ISERROR(SEARCH("3- Bajo",H55)))</formula>
    </cfRule>
    <cfRule type="containsText" dxfId="2408" priority="194" operator="containsText" text="4- Bajo">
      <formula>NOT(ISERROR(SEARCH("4- Bajo",H55)))</formula>
    </cfRule>
    <cfRule type="containsText" dxfId="2407" priority="195" operator="containsText" text="1- Bajo">
      <formula>NOT(ISERROR(SEARCH("1- Bajo",H55)))</formula>
    </cfRule>
  </conditionalFormatting>
  <conditionalFormatting sqref="A55">
    <cfRule type="containsText" dxfId="2406" priority="184" operator="containsText" text="3- Moderado">
      <formula>NOT(ISERROR(SEARCH("3- Moderado",A55)))</formula>
    </cfRule>
    <cfRule type="containsText" dxfId="2405" priority="185" operator="containsText" text="6- Moderado">
      <formula>NOT(ISERROR(SEARCH("6- Moderado",A55)))</formula>
    </cfRule>
    <cfRule type="containsText" dxfId="2404" priority="186" operator="containsText" text="4- Moderado">
      <formula>NOT(ISERROR(SEARCH("4- Moderado",A55)))</formula>
    </cfRule>
    <cfRule type="containsText" dxfId="2403" priority="187" operator="containsText" text="3- Bajo">
      <formula>NOT(ISERROR(SEARCH("3- Bajo",A55)))</formula>
    </cfRule>
    <cfRule type="containsText" dxfId="2402" priority="188" operator="containsText" text="4- Bajo">
      <formula>NOT(ISERROR(SEARCH("4- Bajo",A55)))</formula>
    </cfRule>
    <cfRule type="containsText" dxfId="2401" priority="189" operator="containsText" text="1- Bajo">
      <formula>NOT(ISERROR(SEARCH("1- Bajo",A55)))</formula>
    </cfRule>
  </conditionalFormatting>
  <conditionalFormatting sqref="J55:J59">
    <cfRule type="containsText" dxfId="2400" priority="179" operator="containsText" text="Bajo">
      <formula>NOT(ISERROR(SEARCH("Bajo",J55)))</formula>
    </cfRule>
    <cfRule type="containsText" dxfId="2399" priority="180" operator="containsText" text="Moderado">
      <formula>NOT(ISERROR(SEARCH("Moderado",J55)))</formula>
    </cfRule>
    <cfRule type="containsText" dxfId="2398" priority="181" operator="containsText" text="Alto">
      <formula>NOT(ISERROR(SEARCH("Alto",J55)))</formula>
    </cfRule>
    <cfRule type="containsText" dxfId="2397" priority="182" operator="containsText" text="Extremo">
      <formula>NOT(ISERROR(SEARCH("Extremo",J55)))</formula>
    </cfRule>
    <cfRule type="colorScale" priority="183">
      <colorScale>
        <cfvo type="min"/>
        <cfvo type="max"/>
        <color rgb="FFFF7128"/>
        <color rgb="FFFFEF9C"/>
      </colorScale>
    </cfRule>
  </conditionalFormatting>
  <conditionalFormatting sqref="M55:M59">
    <cfRule type="containsText" dxfId="2396" priority="154" operator="containsText" text="Moderado">
      <formula>NOT(ISERROR(SEARCH("Moderado",M55)))</formula>
    </cfRule>
    <cfRule type="containsText" dxfId="2395" priority="174" operator="containsText" text="Bajo">
      <formula>NOT(ISERROR(SEARCH("Bajo",M55)))</formula>
    </cfRule>
    <cfRule type="containsText" dxfId="2394" priority="175" operator="containsText" text="Moderado">
      <formula>NOT(ISERROR(SEARCH("Moderado",M55)))</formula>
    </cfRule>
    <cfRule type="containsText" dxfId="2393" priority="176" operator="containsText" text="Alto">
      <formula>NOT(ISERROR(SEARCH("Alto",M55)))</formula>
    </cfRule>
    <cfRule type="containsText" dxfId="2392" priority="177" operator="containsText" text="Extremo">
      <formula>NOT(ISERROR(SEARCH("Extremo",M55)))</formula>
    </cfRule>
    <cfRule type="colorScale" priority="178">
      <colorScale>
        <cfvo type="min"/>
        <cfvo type="max"/>
        <color rgb="FFFF7128"/>
        <color rgb="FFFFEF9C"/>
      </colorScale>
    </cfRule>
  </conditionalFormatting>
  <conditionalFormatting sqref="N55">
    <cfRule type="containsText" dxfId="2391" priority="168" operator="containsText" text="3- Moderado">
      <formula>NOT(ISERROR(SEARCH("3- Moderado",N55)))</formula>
    </cfRule>
    <cfRule type="containsText" dxfId="2390" priority="169" operator="containsText" text="6- Moderado">
      <formula>NOT(ISERROR(SEARCH("6- Moderado",N55)))</formula>
    </cfRule>
    <cfRule type="containsText" dxfId="2389" priority="170" operator="containsText" text="4- Moderado">
      <formula>NOT(ISERROR(SEARCH("4- Moderado",N55)))</formula>
    </cfRule>
    <cfRule type="containsText" dxfId="2388" priority="171" operator="containsText" text="3- Bajo">
      <formula>NOT(ISERROR(SEARCH("3- Bajo",N55)))</formula>
    </cfRule>
    <cfRule type="containsText" dxfId="2387" priority="172" operator="containsText" text="4- Bajo">
      <formula>NOT(ISERROR(SEARCH("4- Bajo",N55)))</formula>
    </cfRule>
    <cfRule type="containsText" dxfId="2386" priority="173" operator="containsText" text="1- Bajo">
      <formula>NOT(ISERROR(SEARCH("1- Bajo",N55)))</formula>
    </cfRule>
  </conditionalFormatting>
  <conditionalFormatting sqref="H55:H59">
    <cfRule type="containsText" dxfId="2385" priority="155" operator="containsText" text="Muy Alta">
      <formula>NOT(ISERROR(SEARCH("Muy Alta",H55)))</formula>
    </cfRule>
    <cfRule type="containsText" dxfId="2384" priority="156" operator="containsText" text="Alta">
      <formula>NOT(ISERROR(SEARCH("Alta",H55)))</formula>
    </cfRule>
    <cfRule type="containsText" dxfId="2383" priority="157" operator="containsText" text="Muy Alta">
      <formula>NOT(ISERROR(SEARCH("Muy Alta",H55)))</formula>
    </cfRule>
    <cfRule type="containsText" dxfId="2382" priority="162" operator="containsText" text="Muy Baja">
      <formula>NOT(ISERROR(SEARCH("Muy Baja",H55)))</formula>
    </cfRule>
    <cfRule type="containsText" dxfId="2381" priority="163" operator="containsText" text="Baja">
      <formula>NOT(ISERROR(SEARCH("Baja",H55)))</formula>
    </cfRule>
    <cfRule type="containsText" dxfId="2380" priority="164" operator="containsText" text="Media">
      <formula>NOT(ISERROR(SEARCH("Media",H55)))</formula>
    </cfRule>
    <cfRule type="containsText" dxfId="2379" priority="165" operator="containsText" text="Alta">
      <formula>NOT(ISERROR(SEARCH("Alta",H55)))</formula>
    </cfRule>
    <cfRule type="containsText" dxfId="2378" priority="167" operator="containsText" text="Muy Alta">
      <formula>NOT(ISERROR(SEARCH("Muy Alta",H55)))</formula>
    </cfRule>
  </conditionalFormatting>
  <conditionalFormatting sqref="I55:I59">
    <cfRule type="containsText" dxfId="2377" priority="158" operator="containsText" text="Catastrófico">
      <formula>NOT(ISERROR(SEARCH("Catastrófico",I55)))</formula>
    </cfRule>
    <cfRule type="containsText" dxfId="2376" priority="159" operator="containsText" text="Mayor">
      <formula>NOT(ISERROR(SEARCH("Mayor",I55)))</formula>
    </cfRule>
    <cfRule type="containsText" dxfId="2375" priority="160" operator="containsText" text="Menor">
      <formula>NOT(ISERROR(SEARCH("Menor",I55)))</formula>
    </cfRule>
    <cfRule type="containsText" dxfId="2374" priority="161" operator="containsText" text="Leve">
      <formula>NOT(ISERROR(SEARCH("Leve",I55)))</formula>
    </cfRule>
    <cfRule type="containsText" dxfId="2373" priority="166" operator="containsText" text="Moderado">
      <formula>NOT(ISERROR(SEARCH("Moderado",I55)))</formula>
    </cfRule>
  </conditionalFormatting>
  <conditionalFormatting sqref="K55:K59">
    <cfRule type="containsText" dxfId="2372" priority="153" operator="containsText" text="Media">
      <formula>NOT(ISERROR(SEARCH("Media",K55)))</formula>
    </cfRule>
  </conditionalFormatting>
  <conditionalFormatting sqref="L55:L59">
    <cfRule type="containsText" dxfId="2371" priority="152" operator="containsText" text="Moderado">
      <formula>NOT(ISERROR(SEARCH("Moderado",L55)))</formula>
    </cfRule>
  </conditionalFormatting>
  <conditionalFormatting sqref="J55:J59">
    <cfRule type="containsText" dxfId="2370" priority="151" operator="containsText" text="Moderado">
      <formula>NOT(ISERROR(SEARCH("Moderado",J55)))</formula>
    </cfRule>
  </conditionalFormatting>
  <conditionalFormatting sqref="J55:J59">
    <cfRule type="containsText" dxfId="2369" priority="149" operator="containsText" text="Bajo">
      <formula>NOT(ISERROR(SEARCH("Bajo",J55)))</formula>
    </cfRule>
    <cfRule type="containsText" dxfId="2368" priority="150" operator="containsText" text="Extremo">
      <formula>NOT(ISERROR(SEARCH("Extremo",J55)))</formula>
    </cfRule>
  </conditionalFormatting>
  <conditionalFormatting sqref="K55:K59">
    <cfRule type="containsText" dxfId="2367" priority="147" operator="containsText" text="Baja">
      <formula>NOT(ISERROR(SEARCH("Baja",K55)))</formula>
    </cfRule>
    <cfRule type="containsText" dxfId="2366" priority="148" operator="containsText" text="Muy Baja">
      <formula>NOT(ISERROR(SEARCH("Muy Baja",K55)))</formula>
    </cfRule>
  </conditionalFormatting>
  <conditionalFormatting sqref="K55:K59">
    <cfRule type="containsText" dxfId="2365" priority="145" operator="containsText" text="Muy Alta">
      <formula>NOT(ISERROR(SEARCH("Muy Alta",K55)))</formula>
    </cfRule>
    <cfRule type="containsText" dxfId="2364" priority="146" operator="containsText" text="Alta">
      <formula>NOT(ISERROR(SEARCH("Alta",K55)))</formula>
    </cfRule>
  </conditionalFormatting>
  <conditionalFormatting sqref="L55:L59">
    <cfRule type="containsText" dxfId="2363" priority="141" operator="containsText" text="Catastrófico">
      <formula>NOT(ISERROR(SEARCH("Catastrófico",L55)))</formula>
    </cfRule>
    <cfRule type="containsText" dxfId="2362" priority="142" operator="containsText" text="Mayor">
      <formula>NOT(ISERROR(SEARCH("Mayor",L55)))</formula>
    </cfRule>
    <cfRule type="containsText" dxfId="2361" priority="143" operator="containsText" text="Menor">
      <formula>NOT(ISERROR(SEARCH("Menor",L55)))</formula>
    </cfRule>
    <cfRule type="containsText" dxfId="2360" priority="144" operator="containsText" text="Leve">
      <formula>NOT(ISERROR(SEARCH("Leve",L55)))</formula>
    </cfRule>
  </conditionalFormatting>
  <conditionalFormatting sqref="B55:G55">
    <cfRule type="containsText" dxfId="2359" priority="135" operator="containsText" text="3- Moderado">
      <formula>NOT(ISERROR(SEARCH("3- Moderado",B55)))</formula>
    </cfRule>
    <cfRule type="containsText" dxfId="2358" priority="136" operator="containsText" text="6- Moderado">
      <formula>NOT(ISERROR(SEARCH("6- Moderado",B55)))</formula>
    </cfRule>
    <cfRule type="containsText" dxfId="2357" priority="137" operator="containsText" text="4- Moderado">
      <formula>NOT(ISERROR(SEARCH("4- Moderado",B55)))</formula>
    </cfRule>
    <cfRule type="containsText" dxfId="2356" priority="138" operator="containsText" text="3- Bajo">
      <formula>NOT(ISERROR(SEARCH("3- Bajo",B55)))</formula>
    </cfRule>
    <cfRule type="containsText" dxfId="2355" priority="139" operator="containsText" text="4- Bajo">
      <formula>NOT(ISERROR(SEARCH("4- Bajo",B55)))</formula>
    </cfRule>
    <cfRule type="containsText" dxfId="2354" priority="140" operator="containsText" text="1- Bajo">
      <formula>NOT(ISERROR(SEARCH("1- Bajo",B55)))</formula>
    </cfRule>
  </conditionalFormatting>
  <conditionalFormatting sqref="K60:L60">
    <cfRule type="containsText" dxfId="2353" priority="129" operator="containsText" text="3- Moderado">
      <formula>NOT(ISERROR(SEARCH("3- Moderado",K60)))</formula>
    </cfRule>
    <cfRule type="containsText" dxfId="2352" priority="130" operator="containsText" text="6- Moderado">
      <formula>NOT(ISERROR(SEARCH("6- Moderado",K60)))</formula>
    </cfRule>
    <cfRule type="containsText" dxfId="2351" priority="131" operator="containsText" text="4- Moderado">
      <formula>NOT(ISERROR(SEARCH("4- Moderado",K60)))</formula>
    </cfRule>
    <cfRule type="containsText" dxfId="2350" priority="132" operator="containsText" text="3- Bajo">
      <formula>NOT(ISERROR(SEARCH("3- Bajo",K60)))</formula>
    </cfRule>
    <cfRule type="containsText" dxfId="2349" priority="133" operator="containsText" text="4- Bajo">
      <formula>NOT(ISERROR(SEARCH("4- Bajo",K60)))</formula>
    </cfRule>
    <cfRule type="containsText" dxfId="2348" priority="134" operator="containsText" text="1- Bajo">
      <formula>NOT(ISERROR(SEARCH("1- Bajo",K60)))</formula>
    </cfRule>
  </conditionalFormatting>
  <conditionalFormatting sqref="H60:I60">
    <cfRule type="containsText" dxfId="2347" priority="123" operator="containsText" text="3- Moderado">
      <formula>NOT(ISERROR(SEARCH("3- Moderado",H60)))</formula>
    </cfRule>
    <cfRule type="containsText" dxfId="2346" priority="124" operator="containsText" text="6- Moderado">
      <formula>NOT(ISERROR(SEARCH("6- Moderado",H60)))</formula>
    </cfRule>
    <cfRule type="containsText" dxfId="2345" priority="125" operator="containsText" text="4- Moderado">
      <formula>NOT(ISERROR(SEARCH("4- Moderado",H60)))</formula>
    </cfRule>
    <cfRule type="containsText" dxfId="2344" priority="126" operator="containsText" text="3- Bajo">
      <formula>NOT(ISERROR(SEARCH("3- Bajo",H60)))</formula>
    </cfRule>
    <cfRule type="containsText" dxfId="2343" priority="127" operator="containsText" text="4- Bajo">
      <formula>NOT(ISERROR(SEARCH("4- Bajo",H60)))</formula>
    </cfRule>
    <cfRule type="containsText" dxfId="2342" priority="128" operator="containsText" text="1- Bajo">
      <formula>NOT(ISERROR(SEARCH("1- Bajo",H60)))</formula>
    </cfRule>
  </conditionalFormatting>
  <conditionalFormatting sqref="A60">
    <cfRule type="containsText" dxfId="2341" priority="117" operator="containsText" text="3- Moderado">
      <formula>NOT(ISERROR(SEARCH("3- Moderado",A60)))</formula>
    </cfRule>
    <cfRule type="containsText" dxfId="2340" priority="118" operator="containsText" text="6- Moderado">
      <formula>NOT(ISERROR(SEARCH("6- Moderado",A60)))</formula>
    </cfRule>
    <cfRule type="containsText" dxfId="2339" priority="119" operator="containsText" text="4- Moderado">
      <formula>NOT(ISERROR(SEARCH("4- Moderado",A60)))</formula>
    </cfRule>
    <cfRule type="containsText" dxfId="2338" priority="120" operator="containsText" text="3- Bajo">
      <formula>NOT(ISERROR(SEARCH("3- Bajo",A60)))</formula>
    </cfRule>
    <cfRule type="containsText" dxfId="2337" priority="121" operator="containsText" text="4- Bajo">
      <formula>NOT(ISERROR(SEARCH("4- Bajo",A60)))</formula>
    </cfRule>
    <cfRule type="containsText" dxfId="2336" priority="122" operator="containsText" text="1- Bajo">
      <formula>NOT(ISERROR(SEARCH("1- Bajo",A60)))</formula>
    </cfRule>
  </conditionalFormatting>
  <conditionalFormatting sqref="J60:J64">
    <cfRule type="containsText" dxfId="2335" priority="112" operator="containsText" text="Bajo">
      <formula>NOT(ISERROR(SEARCH("Bajo",J60)))</formula>
    </cfRule>
    <cfRule type="containsText" dxfId="2334" priority="113" operator="containsText" text="Moderado">
      <formula>NOT(ISERROR(SEARCH("Moderado",J60)))</formula>
    </cfRule>
    <cfRule type="containsText" dxfId="2333" priority="114" operator="containsText" text="Alto">
      <formula>NOT(ISERROR(SEARCH("Alto",J60)))</formula>
    </cfRule>
    <cfRule type="containsText" dxfId="2332" priority="115" operator="containsText" text="Extremo">
      <formula>NOT(ISERROR(SEARCH("Extremo",J60)))</formula>
    </cfRule>
    <cfRule type="colorScale" priority="116">
      <colorScale>
        <cfvo type="min"/>
        <cfvo type="max"/>
        <color rgb="FFFF7128"/>
        <color rgb="FFFFEF9C"/>
      </colorScale>
    </cfRule>
  </conditionalFormatting>
  <conditionalFormatting sqref="M60:M64">
    <cfRule type="containsText" dxfId="2331" priority="87" operator="containsText" text="Moderado">
      <formula>NOT(ISERROR(SEARCH("Moderado",M60)))</formula>
    </cfRule>
    <cfRule type="containsText" dxfId="2330" priority="107" operator="containsText" text="Bajo">
      <formula>NOT(ISERROR(SEARCH("Bajo",M60)))</formula>
    </cfRule>
    <cfRule type="containsText" dxfId="2329" priority="108" operator="containsText" text="Moderado">
      <formula>NOT(ISERROR(SEARCH("Moderado",M60)))</formula>
    </cfRule>
    <cfRule type="containsText" dxfId="2328" priority="109" operator="containsText" text="Alto">
      <formula>NOT(ISERROR(SEARCH("Alto",M60)))</formula>
    </cfRule>
    <cfRule type="containsText" dxfId="2327" priority="110" operator="containsText" text="Extremo">
      <formula>NOT(ISERROR(SEARCH("Extremo",M60)))</formula>
    </cfRule>
    <cfRule type="colorScale" priority="111">
      <colorScale>
        <cfvo type="min"/>
        <cfvo type="max"/>
        <color rgb="FFFF7128"/>
        <color rgb="FFFFEF9C"/>
      </colorScale>
    </cfRule>
  </conditionalFormatting>
  <conditionalFormatting sqref="N60">
    <cfRule type="containsText" dxfId="2326" priority="101" operator="containsText" text="3- Moderado">
      <formula>NOT(ISERROR(SEARCH("3- Moderado",N60)))</formula>
    </cfRule>
    <cfRule type="containsText" dxfId="2325" priority="102" operator="containsText" text="6- Moderado">
      <formula>NOT(ISERROR(SEARCH("6- Moderado",N60)))</formula>
    </cfRule>
    <cfRule type="containsText" dxfId="2324" priority="103" operator="containsText" text="4- Moderado">
      <formula>NOT(ISERROR(SEARCH("4- Moderado",N60)))</formula>
    </cfRule>
    <cfRule type="containsText" dxfId="2323" priority="104" operator="containsText" text="3- Bajo">
      <formula>NOT(ISERROR(SEARCH("3- Bajo",N60)))</formula>
    </cfRule>
    <cfRule type="containsText" dxfId="2322" priority="105" operator="containsText" text="4- Bajo">
      <formula>NOT(ISERROR(SEARCH("4- Bajo",N60)))</formula>
    </cfRule>
    <cfRule type="containsText" dxfId="2321" priority="106" operator="containsText" text="1- Bajo">
      <formula>NOT(ISERROR(SEARCH("1- Bajo",N60)))</formula>
    </cfRule>
  </conditionalFormatting>
  <conditionalFormatting sqref="H60:H64">
    <cfRule type="containsText" dxfId="2320" priority="88" operator="containsText" text="Muy Alta">
      <formula>NOT(ISERROR(SEARCH("Muy Alta",H60)))</formula>
    </cfRule>
    <cfRule type="containsText" dxfId="2319" priority="89" operator="containsText" text="Alta">
      <formula>NOT(ISERROR(SEARCH("Alta",H60)))</formula>
    </cfRule>
    <cfRule type="containsText" dxfId="2318" priority="90" operator="containsText" text="Muy Alta">
      <formula>NOT(ISERROR(SEARCH("Muy Alta",H60)))</formula>
    </cfRule>
    <cfRule type="containsText" dxfId="2317" priority="95" operator="containsText" text="Muy Baja">
      <formula>NOT(ISERROR(SEARCH("Muy Baja",H60)))</formula>
    </cfRule>
    <cfRule type="containsText" dxfId="2316" priority="96" operator="containsText" text="Baja">
      <formula>NOT(ISERROR(SEARCH("Baja",H60)))</formula>
    </cfRule>
    <cfRule type="containsText" dxfId="2315" priority="97" operator="containsText" text="Media">
      <formula>NOT(ISERROR(SEARCH("Media",H60)))</formula>
    </cfRule>
    <cfRule type="containsText" dxfId="2314" priority="98" operator="containsText" text="Alta">
      <formula>NOT(ISERROR(SEARCH("Alta",H60)))</formula>
    </cfRule>
    <cfRule type="containsText" dxfId="2313" priority="100" operator="containsText" text="Muy Alta">
      <formula>NOT(ISERROR(SEARCH("Muy Alta",H60)))</formula>
    </cfRule>
  </conditionalFormatting>
  <conditionalFormatting sqref="I60:I64">
    <cfRule type="containsText" dxfId="2312" priority="91" operator="containsText" text="Catastrófico">
      <formula>NOT(ISERROR(SEARCH("Catastrófico",I60)))</formula>
    </cfRule>
    <cfRule type="containsText" dxfId="2311" priority="92" operator="containsText" text="Mayor">
      <formula>NOT(ISERROR(SEARCH("Mayor",I60)))</formula>
    </cfRule>
    <cfRule type="containsText" dxfId="2310" priority="93" operator="containsText" text="Menor">
      <formula>NOT(ISERROR(SEARCH("Menor",I60)))</formula>
    </cfRule>
    <cfRule type="containsText" dxfId="2309" priority="94" operator="containsText" text="Leve">
      <formula>NOT(ISERROR(SEARCH("Leve",I60)))</formula>
    </cfRule>
    <cfRule type="containsText" dxfId="2308" priority="99" operator="containsText" text="Moderado">
      <formula>NOT(ISERROR(SEARCH("Moderado",I60)))</formula>
    </cfRule>
  </conditionalFormatting>
  <conditionalFormatting sqref="K60:K64">
    <cfRule type="containsText" dxfId="2307" priority="86" operator="containsText" text="Media">
      <formula>NOT(ISERROR(SEARCH("Media",K60)))</formula>
    </cfRule>
  </conditionalFormatting>
  <conditionalFormatting sqref="L60:L64">
    <cfRule type="containsText" dxfId="2306" priority="85" operator="containsText" text="Moderado">
      <formula>NOT(ISERROR(SEARCH("Moderado",L60)))</formula>
    </cfRule>
  </conditionalFormatting>
  <conditionalFormatting sqref="J60:J64">
    <cfRule type="containsText" dxfId="2305" priority="84" operator="containsText" text="Moderado">
      <formula>NOT(ISERROR(SEARCH("Moderado",J60)))</formula>
    </cfRule>
  </conditionalFormatting>
  <conditionalFormatting sqref="J60:J64">
    <cfRule type="containsText" dxfId="2304" priority="82" operator="containsText" text="Bajo">
      <formula>NOT(ISERROR(SEARCH("Bajo",J60)))</formula>
    </cfRule>
    <cfRule type="containsText" dxfId="2303" priority="83" operator="containsText" text="Extremo">
      <formula>NOT(ISERROR(SEARCH("Extremo",J60)))</formula>
    </cfRule>
  </conditionalFormatting>
  <conditionalFormatting sqref="K60:K64">
    <cfRule type="containsText" dxfId="2302" priority="80" operator="containsText" text="Baja">
      <formula>NOT(ISERROR(SEARCH("Baja",K60)))</formula>
    </cfRule>
    <cfRule type="containsText" dxfId="2301" priority="81" operator="containsText" text="Muy Baja">
      <formula>NOT(ISERROR(SEARCH("Muy Baja",K60)))</formula>
    </cfRule>
  </conditionalFormatting>
  <conditionalFormatting sqref="K60:K64">
    <cfRule type="containsText" dxfId="2300" priority="78" operator="containsText" text="Muy Alta">
      <formula>NOT(ISERROR(SEARCH("Muy Alta",K60)))</formula>
    </cfRule>
    <cfRule type="containsText" dxfId="2299" priority="79" operator="containsText" text="Alta">
      <formula>NOT(ISERROR(SEARCH("Alta",K60)))</formula>
    </cfRule>
  </conditionalFormatting>
  <conditionalFormatting sqref="L60:L64">
    <cfRule type="containsText" dxfId="2298" priority="74" operator="containsText" text="Catastrófico">
      <formula>NOT(ISERROR(SEARCH("Catastrófico",L60)))</formula>
    </cfRule>
    <cfRule type="containsText" dxfId="2297" priority="75" operator="containsText" text="Mayor">
      <formula>NOT(ISERROR(SEARCH("Mayor",L60)))</formula>
    </cfRule>
    <cfRule type="containsText" dxfId="2296" priority="76" operator="containsText" text="Menor">
      <formula>NOT(ISERROR(SEARCH("Menor",L60)))</formula>
    </cfRule>
    <cfRule type="containsText" dxfId="2295" priority="77" operator="containsText" text="Leve">
      <formula>NOT(ISERROR(SEARCH("Leve",L60)))</formula>
    </cfRule>
  </conditionalFormatting>
  <conditionalFormatting sqref="B60:G60">
    <cfRule type="containsText" dxfId="2294" priority="68" operator="containsText" text="3- Moderado">
      <formula>NOT(ISERROR(SEARCH("3- Moderado",B60)))</formula>
    </cfRule>
    <cfRule type="containsText" dxfId="2293" priority="69" operator="containsText" text="6- Moderado">
      <formula>NOT(ISERROR(SEARCH("6- Moderado",B60)))</formula>
    </cfRule>
    <cfRule type="containsText" dxfId="2292" priority="70" operator="containsText" text="4- Moderado">
      <formula>NOT(ISERROR(SEARCH("4- Moderado",B60)))</formula>
    </cfRule>
    <cfRule type="containsText" dxfId="2291" priority="71" operator="containsText" text="3- Bajo">
      <formula>NOT(ISERROR(SEARCH("3- Bajo",B60)))</formula>
    </cfRule>
    <cfRule type="containsText" dxfId="2290" priority="72" operator="containsText" text="4- Bajo">
      <formula>NOT(ISERROR(SEARCH("4- Bajo",B60)))</formula>
    </cfRule>
    <cfRule type="containsText" dxfId="2289" priority="73" operator="containsText" text="1- Bajo">
      <formula>NOT(ISERROR(SEARCH("1- Bajo",B60)))</formula>
    </cfRule>
  </conditionalFormatting>
  <conditionalFormatting sqref="J65:J69">
    <cfRule type="containsText" dxfId="2288" priority="2088" operator="containsText" text="Bajo">
      <formula>NOT(ISERROR(SEARCH("Bajo",J65)))</formula>
    </cfRule>
    <cfRule type="containsText" dxfId="2287" priority="2089" operator="containsText" text="Moderado">
      <formula>NOT(ISERROR(SEARCH("Moderado",J65)))</formula>
    </cfRule>
    <cfRule type="containsText" dxfId="2286" priority="2090" operator="containsText" text="Alto">
      <formula>NOT(ISERROR(SEARCH("Alto",J65)))</formula>
    </cfRule>
    <cfRule type="containsText" dxfId="2285" priority="2091" operator="containsText" text="Extremo">
      <formula>NOT(ISERROR(SEARCH("Extremo",J65)))</formula>
    </cfRule>
    <cfRule type="colorScale" priority="2092">
      <colorScale>
        <cfvo type="min"/>
        <cfvo type="max"/>
        <color rgb="FFFF7128"/>
        <color rgb="FFFFEF9C"/>
      </colorScale>
    </cfRule>
  </conditionalFormatting>
  <conditionalFormatting sqref="M65:M69">
    <cfRule type="containsText" dxfId="2284" priority="2093" operator="containsText" text="Moderado">
      <formula>NOT(ISERROR(SEARCH("Moderado",M65)))</formula>
    </cfRule>
    <cfRule type="containsText" dxfId="2283" priority="2094" operator="containsText" text="Bajo">
      <formula>NOT(ISERROR(SEARCH("Bajo",M65)))</formula>
    </cfRule>
    <cfRule type="containsText" dxfId="2282" priority="2095" operator="containsText" text="Moderado">
      <formula>NOT(ISERROR(SEARCH("Moderado",M65)))</formula>
    </cfRule>
    <cfRule type="containsText" dxfId="2281" priority="2096" operator="containsText" text="Alto">
      <formula>NOT(ISERROR(SEARCH("Alto",M65)))</formula>
    </cfRule>
    <cfRule type="containsText" dxfId="2280" priority="2097" operator="containsText" text="Extremo">
      <formula>NOT(ISERROR(SEARCH("Extremo",M65)))</formula>
    </cfRule>
    <cfRule type="colorScale" priority="2098">
      <colorScale>
        <cfvo type="min"/>
        <cfvo type="max"/>
        <color rgb="FFFF7128"/>
        <color rgb="FFFFEF9C"/>
      </colorScale>
    </cfRule>
  </conditionalFormatting>
  <dataValidations count="7">
    <dataValidation allowBlank="1" showInputMessage="1" showErrorMessage="1" prompt="Seleccionar el tipo de riesgo teniendo en cuenta que  factor organizaconal afecta. Ver explicacion en hoja " sqref="E8" xr:uid="{00000000-0002-0000-0C00-000000000000}"/>
    <dataValidation allowBlank="1" showInputMessage="1" showErrorMessage="1" prompt="Registrar qué factor  que ocasina el riesgo: un facot identtficado el contexto._x000a_O  personas, recursos, estilo de direccion , factores externos, , codiciones ambientales" sqref="F8:G8" xr:uid="{00000000-0002-0000-0C00-000001000000}"/>
    <dataValidation allowBlank="1" showInputMessage="1" showErrorMessage="1" prompt="Que tan factible es que materialize el riesgo?" sqref="H8" xr:uid="{00000000-0002-0000-0C00-000002000000}"/>
    <dataValidation allowBlank="1" showInputMessage="1" showErrorMessage="1" prompt="El grado de afectación puede ser " sqref="I8" xr:uid="{00000000-0002-0000-0C00-000003000000}"/>
    <dataValidation allowBlank="1" showInputMessage="1" showErrorMessage="1" prompt="Describir las actividades que se van a desarrollar para el proyecto" sqref="O7" xr:uid="{00000000-0002-0000-0C00-000004000000}"/>
    <dataValidation allowBlank="1" showInputMessage="1" showErrorMessage="1" prompt="Seleccionar si el responsable es el responsable de las acciones es el nivel central" sqref="P7:P8" xr:uid="{00000000-0002-0000-0C00-000005000000}"/>
    <dataValidation allowBlank="1" showInputMessage="1" showErrorMessage="1" prompt="seleccionar si el responsable de ejecutar las acciones es el nivel central" sqref="Q8:R8" xr:uid="{00000000-0002-0000-0C00-000006000000}"/>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A1:JS81"/>
  <sheetViews>
    <sheetView zoomScale="71" zoomScaleNormal="71" workbookViewId="0">
      <pane xSplit="2" ySplit="9" topLeftCell="C10" activePane="bottomRight" state="frozen"/>
      <selection pane="topRight" activeCell="C1" sqref="C1"/>
      <selection pane="bottomLeft" activeCell="A10" sqref="A10"/>
      <selection pane="bottomRight" activeCell="B10" sqref="B10:B14"/>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206" customWidth="1"/>
    <col min="6" max="6" width="40.140625" customWidth="1"/>
    <col min="7" max="7" width="20.42578125" customWidth="1"/>
    <col min="8" max="8" width="10.42578125" style="207" customWidth="1"/>
    <col min="9" max="9" width="11.42578125" style="207" customWidth="1"/>
    <col min="10" max="10" width="10.140625" style="208" customWidth="1"/>
    <col min="11" max="11" width="11.42578125" style="207" customWidth="1"/>
    <col min="12" max="12" width="10.85546875" style="207" customWidth="1"/>
    <col min="13" max="13" width="18.28515625" style="207" bestFit="1" customWidth="1"/>
    <col min="14" max="14" width="18.28515625" bestFit="1" customWidth="1"/>
    <col min="15" max="15" width="32.85546875" customWidth="1"/>
    <col min="16" max="16" width="16.5703125" customWidth="1"/>
    <col min="17" max="18" width="14.28515625" customWidth="1"/>
    <col min="19" max="19" width="17.85546875" customWidth="1"/>
    <col min="20" max="20" width="15.140625" customWidth="1"/>
    <col min="21" max="21" width="16.140625" customWidth="1"/>
    <col min="22" max="177" width="11.42578125" style="7"/>
  </cols>
  <sheetData>
    <row r="1" spans="1:279" s="190" customFormat="1" ht="16.5" customHeight="1" x14ac:dyDescent="0.3">
      <c r="A1" s="325"/>
      <c r="B1" s="326"/>
      <c r="C1" s="326"/>
      <c r="D1" s="399" t="s">
        <v>446</v>
      </c>
      <c r="E1" s="399"/>
      <c r="F1" s="399"/>
      <c r="G1" s="399"/>
      <c r="H1" s="399"/>
      <c r="I1" s="399"/>
      <c r="J1" s="399"/>
      <c r="K1" s="399"/>
      <c r="L1" s="399"/>
      <c r="M1" s="399"/>
      <c r="N1" s="399"/>
      <c r="O1" s="399"/>
      <c r="P1" s="399"/>
      <c r="Q1" s="400"/>
      <c r="R1" s="211"/>
      <c r="S1" s="317" t="s">
        <v>67</v>
      </c>
      <c r="T1" s="317"/>
      <c r="U1" s="317"/>
      <c r="V1" s="189"/>
      <c r="W1" s="189"/>
      <c r="X1" s="189"/>
      <c r="Y1" s="189"/>
      <c r="Z1" s="189"/>
      <c r="AA1" s="189"/>
      <c r="AB1" s="189"/>
      <c r="AC1" s="189"/>
      <c r="AD1" s="189"/>
      <c r="AE1" s="189"/>
      <c r="AF1" s="189"/>
      <c r="AG1" s="189"/>
      <c r="AH1" s="189"/>
      <c r="AI1" s="189"/>
      <c r="AJ1" s="189"/>
      <c r="AK1" s="189"/>
      <c r="AL1" s="189"/>
      <c r="AM1" s="189"/>
      <c r="AN1" s="189"/>
      <c r="AO1" s="189"/>
      <c r="AP1" s="189"/>
      <c r="AQ1" s="189"/>
      <c r="AR1" s="189"/>
      <c r="AS1" s="189"/>
      <c r="AT1" s="189"/>
      <c r="AU1" s="189"/>
      <c r="AV1" s="189"/>
      <c r="AW1" s="189"/>
      <c r="AX1" s="189"/>
      <c r="AY1" s="189"/>
      <c r="AZ1" s="189"/>
      <c r="BA1" s="189"/>
      <c r="BB1" s="189"/>
      <c r="BC1" s="189"/>
      <c r="BD1" s="189"/>
      <c r="BE1" s="189"/>
      <c r="BF1" s="189"/>
      <c r="BG1" s="189"/>
      <c r="BH1" s="189"/>
      <c r="BI1" s="189"/>
      <c r="BJ1" s="189"/>
      <c r="BK1" s="189"/>
      <c r="BL1" s="189"/>
      <c r="BM1" s="189"/>
      <c r="BN1" s="189"/>
      <c r="BO1" s="189"/>
      <c r="BP1" s="189"/>
      <c r="BQ1" s="189"/>
      <c r="BR1" s="189"/>
      <c r="BS1" s="189"/>
      <c r="BT1" s="189"/>
      <c r="BU1" s="189"/>
      <c r="BV1" s="189"/>
      <c r="BW1" s="189"/>
      <c r="BX1" s="189"/>
      <c r="BY1" s="189"/>
      <c r="BZ1" s="189"/>
      <c r="CA1" s="189"/>
      <c r="CB1" s="189"/>
      <c r="CC1" s="189"/>
      <c r="CD1" s="189"/>
      <c r="CE1" s="189"/>
      <c r="CF1" s="189"/>
      <c r="CG1" s="189"/>
      <c r="CH1" s="189"/>
      <c r="CI1" s="189"/>
      <c r="CJ1" s="189"/>
      <c r="CK1" s="189"/>
      <c r="CL1" s="189"/>
      <c r="CM1" s="189"/>
      <c r="CN1" s="189"/>
      <c r="CO1" s="189"/>
      <c r="CP1" s="189"/>
      <c r="CQ1" s="189"/>
      <c r="CR1" s="189"/>
      <c r="CS1" s="189"/>
      <c r="CT1" s="189"/>
      <c r="CU1" s="189"/>
      <c r="CV1" s="189"/>
      <c r="CW1" s="189"/>
      <c r="CX1" s="189"/>
      <c r="CY1" s="189"/>
      <c r="CZ1" s="189"/>
      <c r="DA1" s="189"/>
      <c r="DB1" s="189"/>
      <c r="DC1" s="189"/>
      <c r="DD1" s="189"/>
      <c r="DE1" s="189"/>
      <c r="DF1" s="189"/>
      <c r="DG1" s="189"/>
      <c r="DH1" s="189"/>
      <c r="DI1" s="189"/>
      <c r="DJ1" s="189"/>
      <c r="DK1" s="189"/>
      <c r="DL1" s="189"/>
      <c r="DM1" s="189"/>
      <c r="DN1" s="189"/>
      <c r="DO1" s="189"/>
      <c r="DP1" s="189"/>
      <c r="DQ1" s="189"/>
      <c r="DR1" s="189"/>
      <c r="DS1" s="189"/>
      <c r="DT1" s="189"/>
      <c r="DU1" s="189"/>
      <c r="DV1" s="189"/>
      <c r="DW1" s="189"/>
      <c r="DX1" s="189"/>
      <c r="DY1" s="189"/>
      <c r="DZ1" s="189"/>
      <c r="EA1" s="189"/>
      <c r="EB1" s="189"/>
      <c r="EC1" s="189"/>
      <c r="ED1" s="189"/>
      <c r="EE1" s="189"/>
      <c r="EF1" s="189"/>
      <c r="EG1" s="189"/>
      <c r="EH1" s="189"/>
      <c r="EI1" s="189"/>
      <c r="EJ1" s="189"/>
      <c r="EK1" s="189"/>
      <c r="EL1" s="189"/>
      <c r="EM1" s="189"/>
      <c r="EN1" s="189"/>
      <c r="EO1" s="189"/>
      <c r="EP1" s="189"/>
      <c r="EQ1" s="189"/>
      <c r="ER1" s="189"/>
      <c r="ES1" s="189"/>
      <c r="ET1" s="189"/>
      <c r="EU1" s="189"/>
      <c r="EV1" s="189"/>
      <c r="EW1" s="189"/>
      <c r="EX1" s="189"/>
      <c r="EY1" s="189"/>
      <c r="EZ1" s="189"/>
      <c r="FA1" s="189"/>
      <c r="FB1" s="189"/>
      <c r="FC1" s="189"/>
      <c r="FD1" s="189"/>
      <c r="FE1" s="189"/>
      <c r="FF1" s="189"/>
      <c r="FG1" s="189"/>
      <c r="FH1" s="189"/>
      <c r="FI1" s="189"/>
      <c r="FJ1" s="189"/>
      <c r="FK1" s="189"/>
      <c r="FL1" s="189"/>
      <c r="FM1" s="189"/>
      <c r="FN1" s="189"/>
      <c r="FO1" s="189"/>
      <c r="FP1" s="189"/>
      <c r="FQ1" s="189"/>
      <c r="FR1" s="189"/>
      <c r="FS1" s="189"/>
      <c r="FT1" s="189"/>
      <c r="FU1" s="189"/>
      <c r="FV1" s="189"/>
      <c r="FW1" s="189"/>
      <c r="FX1" s="189"/>
      <c r="FY1" s="189"/>
      <c r="FZ1" s="189"/>
      <c r="GA1" s="189"/>
      <c r="GB1" s="189"/>
      <c r="GC1" s="189"/>
      <c r="GD1" s="189"/>
      <c r="GE1" s="189"/>
      <c r="GF1" s="189"/>
      <c r="GG1" s="189"/>
      <c r="GH1" s="189"/>
      <c r="GI1" s="189"/>
      <c r="GJ1" s="189"/>
      <c r="GK1" s="189"/>
      <c r="GL1" s="189"/>
      <c r="GM1" s="189"/>
      <c r="GN1" s="189"/>
      <c r="GO1" s="189"/>
      <c r="GP1" s="189"/>
      <c r="GQ1" s="189"/>
      <c r="GR1" s="189"/>
      <c r="GS1" s="189"/>
      <c r="GT1" s="189"/>
      <c r="GU1" s="189"/>
      <c r="GV1" s="189"/>
      <c r="GW1" s="189"/>
      <c r="GX1" s="189"/>
      <c r="GY1" s="189"/>
      <c r="GZ1" s="189"/>
      <c r="HA1" s="189"/>
      <c r="HB1" s="189"/>
      <c r="HC1" s="189"/>
      <c r="HD1" s="189"/>
      <c r="HE1" s="189"/>
      <c r="HF1" s="189"/>
      <c r="HG1" s="189"/>
      <c r="HH1" s="189"/>
      <c r="HI1" s="189"/>
      <c r="HJ1" s="189"/>
      <c r="HK1" s="189"/>
      <c r="HL1" s="189"/>
      <c r="HM1" s="189"/>
      <c r="HN1" s="189"/>
      <c r="HO1" s="189"/>
      <c r="HP1" s="189"/>
      <c r="HQ1" s="189"/>
      <c r="HR1" s="189"/>
      <c r="HS1" s="189"/>
      <c r="HT1" s="189"/>
      <c r="HU1" s="189"/>
      <c r="HV1" s="189"/>
      <c r="HW1" s="189"/>
      <c r="HX1" s="189"/>
      <c r="HY1" s="189"/>
      <c r="HZ1" s="189"/>
      <c r="IA1" s="189"/>
      <c r="IB1" s="189"/>
      <c r="IC1" s="189"/>
      <c r="ID1" s="189"/>
      <c r="IE1" s="189"/>
      <c r="IF1" s="189"/>
      <c r="IG1" s="189"/>
      <c r="IH1" s="189"/>
      <c r="II1" s="189"/>
      <c r="IJ1" s="189"/>
      <c r="IK1" s="189"/>
      <c r="IL1" s="189"/>
      <c r="IM1" s="189"/>
      <c r="IN1" s="189"/>
      <c r="IO1" s="189"/>
      <c r="IP1" s="189"/>
      <c r="IQ1" s="189"/>
      <c r="IR1" s="189"/>
      <c r="IS1" s="189"/>
      <c r="IT1" s="189"/>
      <c r="IU1" s="189"/>
      <c r="IV1" s="189"/>
      <c r="IW1" s="189"/>
      <c r="IX1" s="189"/>
      <c r="IY1" s="189"/>
      <c r="IZ1" s="189"/>
      <c r="JA1" s="189"/>
      <c r="JB1" s="189"/>
      <c r="JC1" s="189"/>
      <c r="JD1" s="189"/>
      <c r="JE1" s="189"/>
      <c r="JF1" s="189"/>
      <c r="JG1" s="189"/>
      <c r="JH1" s="189"/>
      <c r="JI1" s="189"/>
      <c r="JJ1" s="189"/>
      <c r="JK1" s="189"/>
      <c r="JL1" s="189"/>
      <c r="JM1" s="189"/>
      <c r="JN1" s="189"/>
      <c r="JO1" s="189"/>
      <c r="JP1" s="189"/>
      <c r="JQ1" s="189"/>
      <c r="JR1" s="189"/>
      <c r="JS1" s="189"/>
    </row>
    <row r="2" spans="1:279" s="190" customFormat="1" ht="39.75" customHeight="1" x14ac:dyDescent="0.3">
      <c r="A2" s="327"/>
      <c r="B2" s="328"/>
      <c r="C2" s="328"/>
      <c r="D2" s="401"/>
      <c r="E2" s="401"/>
      <c r="F2" s="401"/>
      <c r="G2" s="401"/>
      <c r="H2" s="401"/>
      <c r="I2" s="401"/>
      <c r="J2" s="401"/>
      <c r="K2" s="401"/>
      <c r="L2" s="401"/>
      <c r="M2" s="401"/>
      <c r="N2" s="401"/>
      <c r="O2" s="401"/>
      <c r="P2" s="401"/>
      <c r="Q2" s="402"/>
      <c r="R2" s="211"/>
      <c r="S2" s="317"/>
      <c r="T2" s="317"/>
      <c r="U2" s="317"/>
      <c r="V2" s="189"/>
      <c r="W2" s="189"/>
      <c r="X2" s="189"/>
      <c r="Y2" s="189"/>
      <c r="Z2" s="189"/>
      <c r="AA2" s="189"/>
      <c r="AB2" s="189"/>
      <c r="AC2" s="189"/>
      <c r="AD2" s="189"/>
      <c r="AE2" s="189"/>
      <c r="AF2" s="189"/>
      <c r="AG2" s="189"/>
      <c r="AH2" s="189"/>
      <c r="AI2" s="189"/>
      <c r="AJ2" s="189"/>
      <c r="AK2" s="189"/>
      <c r="AL2" s="189"/>
      <c r="AM2" s="189"/>
      <c r="AN2" s="189"/>
      <c r="AO2" s="189"/>
      <c r="AP2" s="189"/>
      <c r="AQ2" s="189"/>
      <c r="AR2" s="189"/>
      <c r="AS2" s="189"/>
      <c r="AT2" s="189"/>
      <c r="AU2" s="189"/>
      <c r="AV2" s="189"/>
      <c r="AW2" s="189"/>
      <c r="AX2" s="189"/>
      <c r="AY2" s="189"/>
      <c r="AZ2" s="189"/>
      <c r="BA2" s="189"/>
      <c r="BB2" s="189"/>
      <c r="BC2" s="189"/>
      <c r="BD2" s="189"/>
      <c r="BE2" s="189"/>
      <c r="BF2" s="189"/>
      <c r="BG2" s="189"/>
      <c r="BH2" s="189"/>
      <c r="BI2" s="189"/>
      <c r="BJ2" s="189"/>
      <c r="BK2" s="189"/>
      <c r="BL2" s="189"/>
      <c r="BM2" s="189"/>
      <c r="BN2" s="189"/>
      <c r="BO2" s="189"/>
      <c r="BP2" s="189"/>
      <c r="BQ2" s="189"/>
      <c r="BR2" s="189"/>
      <c r="BS2" s="189"/>
      <c r="BT2" s="189"/>
      <c r="BU2" s="189"/>
      <c r="BV2" s="189"/>
      <c r="BW2" s="189"/>
      <c r="BX2" s="189"/>
      <c r="BY2" s="189"/>
      <c r="BZ2" s="189"/>
      <c r="CA2" s="189"/>
      <c r="CB2" s="189"/>
      <c r="CC2" s="189"/>
      <c r="CD2" s="189"/>
      <c r="CE2" s="189"/>
      <c r="CF2" s="189"/>
      <c r="CG2" s="189"/>
      <c r="CH2" s="189"/>
      <c r="CI2" s="189"/>
      <c r="CJ2" s="189"/>
      <c r="CK2" s="189"/>
      <c r="CL2" s="189"/>
      <c r="CM2" s="189"/>
      <c r="CN2" s="189"/>
      <c r="CO2" s="189"/>
      <c r="CP2" s="189"/>
      <c r="CQ2" s="189"/>
      <c r="CR2" s="189"/>
      <c r="CS2" s="189"/>
      <c r="CT2" s="189"/>
      <c r="CU2" s="189"/>
      <c r="CV2" s="189"/>
      <c r="CW2" s="189"/>
      <c r="CX2" s="189"/>
      <c r="CY2" s="189"/>
      <c r="CZ2" s="189"/>
      <c r="DA2" s="189"/>
      <c r="DB2" s="189"/>
      <c r="DC2" s="189"/>
      <c r="DD2" s="189"/>
      <c r="DE2" s="189"/>
      <c r="DF2" s="189"/>
      <c r="DG2" s="189"/>
      <c r="DH2" s="189"/>
      <c r="DI2" s="189"/>
      <c r="DJ2" s="189"/>
      <c r="DK2" s="189"/>
      <c r="DL2" s="189"/>
      <c r="DM2" s="189"/>
      <c r="DN2" s="189"/>
      <c r="DO2" s="189"/>
      <c r="DP2" s="189"/>
      <c r="DQ2" s="189"/>
      <c r="DR2" s="189"/>
      <c r="DS2" s="189"/>
      <c r="DT2" s="189"/>
      <c r="DU2" s="189"/>
      <c r="DV2" s="189"/>
      <c r="DW2" s="189"/>
      <c r="DX2" s="189"/>
      <c r="DY2" s="189"/>
      <c r="DZ2" s="189"/>
      <c r="EA2" s="189"/>
      <c r="EB2" s="189"/>
      <c r="EC2" s="189"/>
      <c r="ED2" s="189"/>
      <c r="EE2" s="189"/>
      <c r="EF2" s="189"/>
      <c r="EG2" s="189"/>
      <c r="EH2" s="189"/>
      <c r="EI2" s="189"/>
      <c r="EJ2" s="189"/>
      <c r="EK2" s="189"/>
      <c r="EL2" s="189"/>
      <c r="EM2" s="189"/>
      <c r="EN2" s="189"/>
      <c r="EO2" s="189"/>
      <c r="EP2" s="189"/>
      <c r="EQ2" s="189"/>
      <c r="ER2" s="189"/>
      <c r="ES2" s="189"/>
      <c r="ET2" s="189"/>
      <c r="EU2" s="189"/>
      <c r="EV2" s="189"/>
      <c r="EW2" s="189"/>
      <c r="EX2" s="189"/>
      <c r="EY2" s="189"/>
      <c r="EZ2" s="189"/>
      <c r="FA2" s="189"/>
      <c r="FB2" s="189"/>
      <c r="FC2" s="189"/>
      <c r="FD2" s="189"/>
      <c r="FE2" s="189"/>
      <c r="FF2" s="189"/>
      <c r="FG2" s="189"/>
      <c r="FH2" s="189"/>
      <c r="FI2" s="189"/>
      <c r="FJ2" s="189"/>
      <c r="FK2" s="189"/>
      <c r="FL2" s="189"/>
      <c r="FM2" s="189"/>
      <c r="FN2" s="189"/>
      <c r="FO2" s="189"/>
      <c r="FP2" s="189"/>
      <c r="FQ2" s="189"/>
      <c r="FR2" s="189"/>
      <c r="FS2" s="189"/>
      <c r="FT2" s="189"/>
      <c r="FU2" s="189"/>
      <c r="FV2" s="189"/>
      <c r="FW2" s="189"/>
      <c r="FX2" s="189"/>
      <c r="FY2" s="189"/>
      <c r="FZ2" s="189"/>
      <c r="GA2" s="189"/>
      <c r="GB2" s="189"/>
      <c r="GC2" s="189"/>
      <c r="GD2" s="189"/>
      <c r="GE2" s="189"/>
      <c r="GF2" s="189"/>
      <c r="GG2" s="189"/>
      <c r="GH2" s="189"/>
      <c r="GI2" s="189"/>
      <c r="GJ2" s="189"/>
      <c r="GK2" s="189"/>
      <c r="GL2" s="189"/>
      <c r="GM2" s="189"/>
      <c r="GN2" s="189"/>
      <c r="GO2" s="189"/>
      <c r="GP2" s="189"/>
      <c r="GQ2" s="189"/>
      <c r="GR2" s="189"/>
      <c r="GS2" s="189"/>
      <c r="GT2" s="189"/>
      <c r="GU2" s="189"/>
      <c r="GV2" s="189"/>
      <c r="GW2" s="189"/>
      <c r="GX2" s="189"/>
      <c r="GY2" s="189"/>
      <c r="GZ2" s="189"/>
      <c r="HA2" s="189"/>
      <c r="HB2" s="189"/>
      <c r="HC2" s="189"/>
      <c r="HD2" s="189"/>
      <c r="HE2" s="189"/>
      <c r="HF2" s="189"/>
      <c r="HG2" s="189"/>
      <c r="HH2" s="189"/>
      <c r="HI2" s="189"/>
      <c r="HJ2" s="189"/>
      <c r="HK2" s="189"/>
      <c r="HL2" s="189"/>
      <c r="HM2" s="189"/>
      <c r="HN2" s="189"/>
      <c r="HO2" s="189"/>
      <c r="HP2" s="189"/>
      <c r="HQ2" s="189"/>
      <c r="HR2" s="189"/>
      <c r="HS2" s="189"/>
      <c r="HT2" s="189"/>
      <c r="HU2" s="189"/>
      <c r="HV2" s="189"/>
      <c r="HW2" s="189"/>
      <c r="HX2" s="189"/>
      <c r="HY2" s="189"/>
      <c r="HZ2" s="189"/>
      <c r="IA2" s="189"/>
      <c r="IB2" s="189"/>
      <c r="IC2" s="189"/>
      <c r="ID2" s="189"/>
      <c r="IE2" s="189"/>
      <c r="IF2" s="189"/>
      <c r="IG2" s="189"/>
      <c r="IH2" s="189"/>
      <c r="II2" s="189"/>
      <c r="IJ2" s="189"/>
      <c r="IK2" s="189"/>
      <c r="IL2" s="189"/>
      <c r="IM2" s="189"/>
      <c r="IN2" s="189"/>
      <c r="IO2" s="189"/>
      <c r="IP2" s="189"/>
      <c r="IQ2" s="189"/>
      <c r="IR2" s="189"/>
      <c r="IS2" s="189"/>
      <c r="IT2" s="189"/>
      <c r="IU2" s="189"/>
      <c r="IV2" s="189"/>
      <c r="IW2" s="189"/>
      <c r="IX2" s="189"/>
      <c r="IY2" s="189"/>
      <c r="IZ2" s="189"/>
      <c r="JA2" s="189"/>
      <c r="JB2" s="189"/>
      <c r="JC2" s="189"/>
      <c r="JD2" s="189"/>
      <c r="JE2" s="189"/>
      <c r="JF2" s="189"/>
      <c r="JG2" s="189"/>
      <c r="JH2" s="189"/>
      <c r="JI2" s="189"/>
      <c r="JJ2" s="189"/>
      <c r="JK2" s="189"/>
      <c r="JL2" s="189"/>
      <c r="JM2" s="189"/>
      <c r="JN2" s="189"/>
      <c r="JO2" s="189"/>
      <c r="JP2" s="189"/>
      <c r="JQ2" s="189"/>
      <c r="JR2" s="189"/>
      <c r="JS2" s="189"/>
    </row>
    <row r="3" spans="1:279" s="190" customFormat="1" ht="3" customHeight="1" x14ac:dyDescent="0.3">
      <c r="A3" s="2"/>
      <c r="B3" s="2"/>
      <c r="C3" s="209"/>
      <c r="D3" s="401"/>
      <c r="E3" s="401"/>
      <c r="F3" s="401"/>
      <c r="G3" s="401"/>
      <c r="H3" s="401"/>
      <c r="I3" s="401"/>
      <c r="J3" s="401"/>
      <c r="K3" s="401"/>
      <c r="L3" s="401"/>
      <c r="M3" s="401"/>
      <c r="N3" s="401"/>
      <c r="O3" s="401"/>
      <c r="P3" s="401"/>
      <c r="Q3" s="402"/>
      <c r="R3" s="211"/>
      <c r="S3" s="317"/>
      <c r="T3" s="317"/>
      <c r="U3" s="317"/>
      <c r="V3" s="189"/>
      <c r="W3" s="189"/>
      <c r="X3" s="189"/>
      <c r="Y3" s="189"/>
      <c r="Z3" s="189"/>
      <c r="AA3" s="189"/>
      <c r="AB3" s="189"/>
      <c r="AC3" s="189"/>
      <c r="AD3" s="189"/>
      <c r="AE3" s="189"/>
      <c r="AF3" s="189"/>
      <c r="AG3" s="189"/>
      <c r="AH3" s="189"/>
      <c r="AI3" s="189"/>
      <c r="AJ3" s="189"/>
      <c r="AK3" s="189"/>
      <c r="AL3" s="189"/>
      <c r="AM3" s="189"/>
      <c r="AN3" s="189"/>
      <c r="AO3" s="189"/>
      <c r="AP3" s="189"/>
      <c r="AQ3" s="189"/>
      <c r="AR3" s="189"/>
      <c r="AS3" s="189"/>
      <c r="AT3" s="189"/>
      <c r="AU3" s="189"/>
      <c r="AV3" s="189"/>
      <c r="AW3" s="189"/>
      <c r="AX3" s="189"/>
      <c r="AY3" s="189"/>
      <c r="AZ3" s="189"/>
      <c r="BA3" s="189"/>
      <c r="BB3" s="189"/>
      <c r="BC3" s="189"/>
      <c r="BD3" s="189"/>
      <c r="BE3" s="189"/>
      <c r="BF3" s="189"/>
      <c r="BG3" s="189"/>
      <c r="BH3" s="189"/>
      <c r="BI3" s="189"/>
      <c r="BJ3" s="189"/>
      <c r="BK3" s="189"/>
      <c r="BL3" s="189"/>
      <c r="BM3" s="189"/>
      <c r="BN3" s="189"/>
      <c r="BO3" s="189"/>
      <c r="BP3" s="189"/>
      <c r="BQ3" s="189"/>
      <c r="BR3" s="189"/>
      <c r="BS3" s="189"/>
      <c r="BT3" s="189"/>
      <c r="BU3" s="189"/>
      <c r="BV3" s="189"/>
      <c r="BW3" s="189"/>
      <c r="BX3" s="189"/>
      <c r="BY3" s="189"/>
      <c r="BZ3" s="189"/>
      <c r="CA3" s="189"/>
      <c r="CB3" s="189"/>
      <c r="CC3" s="189"/>
      <c r="CD3" s="189"/>
      <c r="CE3" s="189"/>
      <c r="CF3" s="189"/>
      <c r="CG3" s="189"/>
      <c r="CH3" s="189"/>
      <c r="CI3" s="189"/>
      <c r="CJ3" s="189"/>
      <c r="CK3" s="189"/>
      <c r="CL3" s="189"/>
      <c r="CM3" s="189"/>
      <c r="CN3" s="189"/>
      <c r="CO3" s="189"/>
      <c r="CP3" s="189"/>
      <c r="CQ3" s="189"/>
      <c r="CR3" s="189"/>
      <c r="CS3" s="189"/>
      <c r="CT3" s="189"/>
      <c r="CU3" s="189"/>
      <c r="CV3" s="189"/>
      <c r="CW3" s="189"/>
      <c r="CX3" s="189"/>
      <c r="CY3" s="189"/>
      <c r="CZ3" s="189"/>
      <c r="DA3" s="189"/>
      <c r="DB3" s="189"/>
      <c r="DC3" s="189"/>
      <c r="DD3" s="189"/>
      <c r="DE3" s="189"/>
      <c r="DF3" s="189"/>
      <c r="DG3" s="189"/>
      <c r="DH3" s="189"/>
      <c r="DI3" s="189"/>
      <c r="DJ3" s="189"/>
      <c r="DK3" s="189"/>
      <c r="DL3" s="189"/>
      <c r="DM3" s="189"/>
      <c r="DN3" s="189"/>
      <c r="DO3" s="189"/>
      <c r="DP3" s="189"/>
      <c r="DQ3" s="189"/>
      <c r="DR3" s="189"/>
      <c r="DS3" s="189"/>
      <c r="DT3" s="189"/>
      <c r="DU3" s="189"/>
      <c r="DV3" s="189"/>
      <c r="DW3" s="189"/>
      <c r="DX3" s="189"/>
      <c r="DY3" s="189"/>
      <c r="DZ3" s="189"/>
      <c r="EA3" s="189"/>
      <c r="EB3" s="189"/>
      <c r="EC3" s="189"/>
      <c r="ED3" s="189"/>
      <c r="EE3" s="189"/>
      <c r="EF3" s="189"/>
      <c r="EG3" s="189"/>
      <c r="EH3" s="189"/>
      <c r="EI3" s="189"/>
      <c r="EJ3" s="189"/>
      <c r="EK3" s="189"/>
      <c r="EL3" s="189"/>
      <c r="EM3" s="189"/>
      <c r="EN3" s="189"/>
      <c r="EO3" s="189"/>
      <c r="EP3" s="189"/>
      <c r="EQ3" s="189"/>
      <c r="ER3" s="189"/>
      <c r="ES3" s="189"/>
      <c r="ET3" s="189"/>
      <c r="EU3" s="189"/>
      <c r="EV3" s="189"/>
      <c r="EW3" s="189"/>
      <c r="EX3" s="189"/>
      <c r="EY3" s="189"/>
      <c r="EZ3" s="189"/>
      <c r="FA3" s="189"/>
      <c r="FB3" s="189"/>
      <c r="FC3" s="189"/>
      <c r="FD3" s="189"/>
      <c r="FE3" s="189"/>
      <c r="FF3" s="189"/>
      <c r="FG3" s="189"/>
      <c r="FH3" s="189"/>
      <c r="FI3" s="189"/>
      <c r="FJ3" s="189"/>
      <c r="FK3" s="189"/>
      <c r="FL3" s="189"/>
      <c r="FM3" s="189"/>
      <c r="FN3" s="189"/>
      <c r="FO3" s="189"/>
      <c r="FP3" s="189"/>
      <c r="FQ3" s="189"/>
      <c r="FR3" s="189"/>
      <c r="FS3" s="189"/>
      <c r="FT3" s="189"/>
      <c r="FU3" s="189"/>
      <c r="FV3" s="189"/>
      <c r="FW3" s="189"/>
      <c r="FX3" s="189"/>
      <c r="FY3" s="189"/>
      <c r="FZ3" s="189"/>
      <c r="GA3" s="189"/>
      <c r="GB3" s="189"/>
      <c r="GC3" s="189"/>
      <c r="GD3" s="189"/>
      <c r="GE3" s="189"/>
      <c r="GF3" s="189"/>
      <c r="GG3" s="189"/>
      <c r="GH3" s="189"/>
      <c r="GI3" s="189"/>
      <c r="GJ3" s="189"/>
      <c r="GK3" s="189"/>
      <c r="GL3" s="189"/>
      <c r="GM3" s="189"/>
      <c r="GN3" s="189"/>
      <c r="GO3" s="189"/>
      <c r="GP3" s="189"/>
      <c r="GQ3" s="189"/>
      <c r="GR3" s="189"/>
      <c r="GS3" s="189"/>
      <c r="GT3" s="189"/>
      <c r="GU3" s="189"/>
      <c r="GV3" s="189"/>
      <c r="GW3" s="189"/>
      <c r="GX3" s="189"/>
      <c r="GY3" s="189"/>
      <c r="GZ3" s="189"/>
      <c r="HA3" s="189"/>
      <c r="HB3" s="189"/>
      <c r="HC3" s="189"/>
      <c r="HD3" s="189"/>
      <c r="HE3" s="189"/>
      <c r="HF3" s="189"/>
      <c r="HG3" s="189"/>
      <c r="HH3" s="189"/>
      <c r="HI3" s="189"/>
      <c r="HJ3" s="189"/>
      <c r="HK3" s="189"/>
      <c r="HL3" s="189"/>
      <c r="HM3" s="189"/>
      <c r="HN3" s="189"/>
      <c r="HO3" s="189"/>
      <c r="HP3" s="189"/>
      <c r="HQ3" s="189"/>
      <c r="HR3" s="189"/>
      <c r="HS3" s="189"/>
      <c r="HT3" s="189"/>
      <c r="HU3" s="189"/>
      <c r="HV3" s="189"/>
      <c r="HW3" s="189"/>
      <c r="HX3" s="189"/>
      <c r="HY3" s="189"/>
      <c r="HZ3" s="189"/>
      <c r="IA3" s="189"/>
      <c r="IB3" s="189"/>
      <c r="IC3" s="189"/>
      <c r="ID3" s="189"/>
      <c r="IE3" s="189"/>
      <c r="IF3" s="189"/>
      <c r="IG3" s="189"/>
      <c r="IH3" s="189"/>
      <c r="II3" s="189"/>
      <c r="IJ3" s="189"/>
      <c r="IK3" s="189"/>
      <c r="IL3" s="189"/>
      <c r="IM3" s="189"/>
      <c r="IN3" s="189"/>
      <c r="IO3" s="189"/>
      <c r="IP3" s="189"/>
      <c r="IQ3" s="189"/>
      <c r="IR3" s="189"/>
      <c r="IS3" s="189"/>
      <c r="IT3" s="189"/>
      <c r="IU3" s="189"/>
      <c r="IV3" s="189"/>
      <c r="IW3" s="189"/>
      <c r="IX3" s="189"/>
      <c r="IY3" s="189"/>
      <c r="IZ3" s="189"/>
      <c r="JA3" s="189"/>
      <c r="JB3" s="189"/>
      <c r="JC3" s="189"/>
      <c r="JD3" s="189"/>
      <c r="JE3" s="189"/>
      <c r="JF3" s="189"/>
      <c r="JG3" s="189"/>
      <c r="JH3" s="189"/>
      <c r="JI3" s="189"/>
      <c r="JJ3" s="189"/>
      <c r="JK3" s="189"/>
      <c r="JL3" s="189"/>
      <c r="JM3" s="189"/>
      <c r="JN3" s="189"/>
      <c r="JO3" s="189"/>
      <c r="JP3" s="189"/>
      <c r="JQ3" s="189"/>
      <c r="JR3" s="189"/>
      <c r="JS3" s="189"/>
    </row>
    <row r="4" spans="1:279" s="190" customFormat="1" ht="41.25" customHeight="1" x14ac:dyDescent="0.3">
      <c r="A4" s="318" t="s">
        <v>0</v>
      </c>
      <c r="B4" s="319"/>
      <c r="C4" s="320"/>
      <c r="D4" s="388" t="str">
        <f>'Mapa Final'!D4</f>
        <v>GESTIÓN DE ACCIONES CONSTITUCIONALES, GESTIÓN DE PROCESOS PENALES PARA ADOLESCENTES, GESTIÓN ADMINISTRATIVA Y GESTIÓN DOCUMENTAL</v>
      </c>
      <c r="E4" s="389"/>
      <c r="F4" s="389"/>
      <c r="G4" s="389"/>
      <c r="H4" s="389"/>
      <c r="I4" s="389"/>
      <c r="J4" s="389"/>
      <c r="K4" s="389"/>
      <c r="L4" s="389"/>
      <c r="M4" s="389"/>
      <c r="N4" s="390"/>
      <c r="O4" s="324"/>
      <c r="P4" s="324"/>
      <c r="Q4" s="324"/>
      <c r="R4" s="209"/>
      <c r="S4" s="1"/>
      <c r="T4" s="1"/>
      <c r="U4" s="1"/>
      <c r="V4" s="189"/>
      <c r="W4" s="189"/>
      <c r="X4" s="189"/>
      <c r="Y4" s="189"/>
      <c r="Z4" s="189"/>
      <c r="AA4" s="189"/>
      <c r="AB4" s="189"/>
      <c r="AC4" s="189"/>
      <c r="AD4" s="189"/>
      <c r="AE4" s="189"/>
      <c r="AF4" s="189"/>
      <c r="AG4" s="189"/>
      <c r="AH4" s="189"/>
      <c r="AI4" s="189"/>
      <c r="AJ4" s="189"/>
      <c r="AK4" s="189"/>
      <c r="AL4" s="189"/>
      <c r="AM4" s="189"/>
      <c r="AN4" s="189"/>
      <c r="AO4" s="189"/>
      <c r="AP4" s="189"/>
      <c r="AQ4" s="189"/>
      <c r="AR4" s="189"/>
      <c r="AS4" s="189"/>
      <c r="AT4" s="189"/>
      <c r="AU4" s="189"/>
      <c r="AV4" s="189"/>
      <c r="AW4" s="189"/>
      <c r="AX4" s="189"/>
      <c r="AY4" s="189"/>
      <c r="AZ4" s="189"/>
      <c r="BA4" s="189"/>
      <c r="BB4" s="189"/>
      <c r="BC4" s="189"/>
      <c r="BD4" s="189"/>
      <c r="BE4" s="189"/>
      <c r="BF4" s="189"/>
      <c r="BG4" s="189"/>
      <c r="BH4" s="189"/>
      <c r="BI4" s="189"/>
      <c r="BJ4" s="189"/>
      <c r="BK4" s="189"/>
      <c r="BL4" s="189"/>
      <c r="BM4" s="189"/>
      <c r="BN4" s="189"/>
      <c r="BO4" s="189"/>
      <c r="BP4" s="189"/>
      <c r="BQ4" s="189"/>
      <c r="BR4" s="189"/>
      <c r="BS4" s="189"/>
      <c r="BT4" s="189"/>
      <c r="BU4" s="189"/>
      <c r="BV4" s="189"/>
      <c r="BW4" s="189"/>
      <c r="BX4" s="189"/>
      <c r="BY4" s="189"/>
      <c r="BZ4" s="189"/>
      <c r="CA4" s="189"/>
      <c r="CB4" s="189"/>
      <c r="CC4" s="189"/>
      <c r="CD4" s="189"/>
      <c r="CE4" s="189"/>
      <c r="CF4" s="189"/>
      <c r="CG4" s="189"/>
      <c r="CH4" s="189"/>
      <c r="CI4" s="189"/>
      <c r="CJ4" s="189"/>
      <c r="CK4" s="189"/>
      <c r="CL4" s="189"/>
      <c r="CM4" s="189"/>
      <c r="CN4" s="189"/>
      <c r="CO4" s="189"/>
      <c r="CP4" s="189"/>
      <c r="CQ4" s="189"/>
      <c r="CR4" s="189"/>
      <c r="CS4" s="189"/>
      <c r="CT4" s="189"/>
      <c r="CU4" s="189"/>
      <c r="CV4" s="189"/>
      <c r="CW4" s="189"/>
      <c r="CX4" s="189"/>
      <c r="CY4" s="189"/>
      <c r="CZ4" s="189"/>
      <c r="DA4" s="189"/>
      <c r="DB4" s="189"/>
      <c r="DC4" s="189"/>
      <c r="DD4" s="189"/>
      <c r="DE4" s="189"/>
      <c r="DF4" s="189"/>
      <c r="DG4" s="189"/>
      <c r="DH4" s="189"/>
      <c r="DI4" s="189"/>
      <c r="DJ4" s="189"/>
      <c r="DK4" s="189"/>
      <c r="DL4" s="189"/>
      <c r="DM4" s="189"/>
      <c r="DN4" s="189"/>
      <c r="DO4" s="189"/>
      <c r="DP4" s="189"/>
      <c r="DQ4" s="189"/>
      <c r="DR4" s="189"/>
      <c r="DS4" s="189"/>
      <c r="DT4" s="189"/>
      <c r="DU4" s="189"/>
      <c r="DV4" s="189"/>
      <c r="DW4" s="189"/>
      <c r="DX4" s="189"/>
      <c r="DY4" s="189"/>
      <c r="DZ4" s="189"/>
      <c r="EA4" s="189"/>
      <c r="EB4" s="189"/>
      <c r="EC4" s="189"/>
      <c r="ED4" s="189"/>
      <c r="EE4" s="189"/>
      <c r="EF4" s="189"/>
      <c r="EG4" s="189"/>
      <c r="EH4" s="189"/>
      <c r="EI4" s="189"/>
      <c r="EJ4" s="189"/>
      <c r="EK4" s="189"/>
      <c r="EL4" s="189"/>
      <c r="EM4" s="189"/>
      <c r="EN4" s="189"/>
      <c r="EO4" s="189"/>
      <c r="EP4" s="189"/>
      <c r="EQ4" s="189"/>
      <c r="ER4" s="189"/>
      <c r="ES4" s="189"/>
      <c r="ET4" s="189"/>
      <c r="EU4" s="189"/>
      <c r="EV4" s="189"/>
      <c r="EW4" s="189"/>
      <c r="EX4" s="189"/>
      <c r="EY4" s="189"/>
      <c r="EZ4" s="189"/>
      <c r="FA4" s="189"/>
      <c r="FB4" s="189"/>
      <c r="FC4" s="189"/>
      <c r="FD4" s="189"/>
      <c r="FE4" s="189"/>
      <c r="FF4" s="189"/>
      <c r="FG4" s="189"/>
      <c r="FH4" s="189"/>
      <c r="FI4" s="189"/>
      <c r="FJ4" s="189"/>
      <c r="FK4" s="189"/>
      <c r="FL4" s="189"/>
      <c r="FM4" s="189"/>
      <c r="FN4" s="189"/>
      <c r="FO4" s="189"/>
      <c r="FP4" s="189"/>
      <c r="FQ4" s="189"/>
      <c r="FR4" s="189"/>
      <c r="FS4" s="189"/>
      <c r="FT4" s="189"/>
      <c r="FU4" s="189"/>
      <c r="FV4" s="189"/>
      <c r="FW4" s="189"/>
      <c r="FX4" s="189"/>
      <c r="FY4" s="189"/>
      <c r="FZ4" s="189"/>
      <c r="GA4" s="189"/>
      <c r="GB4" s="189"/>
      <c r="GC4" s="189"/>
      <c r="GD4" s="189"/>
      <c r="GE4" s="189"/>
      <c r="GF4" s="189"/>
      <c r="GG4" s="189"/>
      <c r="GH4" s="189"/>
      <c r="GI4" s="189"/>
      <c r="GJ4" s="189"/>
      <c r="GK4" s="189"/>
      <c r="GL4" s="189"/>
      <c r="GM4" s="189"/>
      <c r="GN4" s="189"/>
      <c r="GO4" s="189"/>
      <c r="GP4" s="189"/>
      <c r="GQ4" s="189"/>
      <c r="GR4" s="189"/>
      <c r="GS4" s="189"/>
      <c r="GT4" s="189"/>
      <c r="GU4" s="189"/>
      <c r="GV4" s="189"/>
      <c r="GW4" s="189"/>
      <c r="GX4" s="189"/>
      <c r="GY4" s="189"/>
      <c r="GZ4" s="189"/>
      <c r="HA4" s="189"/>
      <c r="HB4" s="189"/>
      <c r="HC4" s="189"/>
      <c r="HD4" s="189"/>
      <c r="HE4" s="189"/>
      <c r="HF4" s="189"/>
      <c r="HG4" s="189"/>
      <c r="HH4" s="189"/>
      <c r="HI4" s="189"/>
      <c r="HJ4" s="189"/>
      <c r="HK4" s="189"/>
      <c r="HL4" s="189"/>
      <c r="HM4" s="189"/>
      <c r="HN4" s="189"/>
      <c r="HO4" s="189"/>
      <c r="HP4" s="189"/>
      <c r="HQ4" s="189"/>
      <c r="HR4" s="189"/>
      <c r="HS4" s="189"/>
      <c r="HT4" s="189"/>
      <c r="HU4" s="189"/>
      <c r="HV4" s="189"/>
      <c r="HW4" s="189"/>
      <c r="HX4" s="189"/>
      <c r="HY4" s="189"/>
      <c r="HZ4" s="189"/>
      <c r="IA4" s="189"/>
      <c r="IB4" s="189"/>
      <c r="IC4" s="189"/>
      <c r="ID4" s="189"/>
      <c r="IE4" s="189"/>
      <c r="IF4" s="189"/>
      <c r="IG4" s="189"/>
      <c r="IH4" s="189"/>
      <c r="II4" s="189"/>
      <c r="IJ4" s="189"/>
      <c r="IK4" s="189"/>
      <c r="IL4" s="189"/>
      <c r="IM4" s="189"/>
      <c r="IN4" s="189"/>
      <c r="IO4" s="189"/>
      <c r="IP4" s="189"/>
      <c r="IQ4" s="189"/>
      <c r="IR4" s="189"/>
      <c r="IS4" s="189"/>
      <c r="IT4" s="189"/>
      <c r="IU4" s="189"/>
      <c r="IV4" s="189"/>
      <c r="IW4" s="189"/>
      <c r="IX4" s="189"/>
      <c r="IY4" s="189"/>
      <c r="IZ4" s="189"/>
      <c r="JA4" s="189"/>
      <c r="JB4" s="189"/>
      <c r="JC4" s="189"/>
      <c r="JD4" s="189"/>
      <c r="JE4" s="189"/>
      <c r="JF4" s="189"/>
      <c r="JG4" s="189"/>
      <c r="JH4" s="189"/>
      <c r="JI4" s="189"/>
      <c r="JJ4" s="189"/>
      <c r="JK4" s="189"/>
      <c r="JL4" s="189"/>
      <c r="JM4" s="189"/>
      <c r="JN4" s="189"/>
      <c r="JO4" s="189"/>
      <c r="JP4" s="189"/>
      <c r="JQ4" s="189"/>
      <c r="JR4" s="189"/>
      <c r="JS4" s="189"/>
    </row>
    <row r="5" spans="1:279" s="190" customFormat="1" ht="102.75" customHeight="1" x14ac:dyDescent="0.3">
      <c r="A5" s="318" t="s">
        <v>1</v>
      </c>
      <c r="B5" s="319"/>
      <c r="C5" s="320"/>
      <c r="D5" s="391" t="str">
        <f>'Mapa Final'!D5</f>
        <v>DAR APLICACIÓN AL CONJUNTO DE PRINCIPIOS, NORMAS, PROCEDIMIENTOS Y MEDIDAS PEDAGÓGICAS QUE RIGEN EN LA INVESTIGACIÓN  Y JUZGAMIENTO  DE LOS DELITOS COMETIDOS POR LAS PERSONAS  QUE TIENEN ENTRE CATORCE (14) Y DIECIOCHO (18) AÑOS AL MOMENTO DE COMETER EL HECHO PUNIBLE, GARANTIZANDO LA JUSTICIA RESTAURATIVA, LA VERDAD Y LA REPARACIÓN DEL DAÑO; ASÍ COMO RECONOCER  Y GARANTIZAR LOS DERECHOS FUNDAMENTALES DE LAS PERSONAS  INVOCADOS A TRAVÉS DE LAS ACCIONES CONSTITUCIONALES DE TUTELA Y HABEAS CORPUS, SATISFACIENDO LAS NECESIDADES DE LAS PARTES INTERESADAS DE CONFOMIRDAD CON LA LEY, CON EL COMPROMISO DE MEJORAR CONTINUAMENTE EL SISTEMA DE GESTIÓN DE CALIDAD Y GARANTIZANDO LA DEBIDA DOCUMENTACIÓN, LA ESTANDARIZACIÓN Y TRAZABILIDAD DE LOS PROCEDIMIENTOS QUE HACEN PARTE DE ESTAS ACTUACIONES.</v>
      </c>
      <c r="E5" s="392"/>
      <c r="F5" s="392"/>
      <c r="G5" s="392"/>
      <c r="H5" s="392"/>
      <c r="I5" s="392"/>
      <c r="J5" s="392"/>
      <c r="K5" s="392"/>
      <c r="L5" s="392"/>
      <c r="M5" s="392"/>
      <c r="N5" s="393"/>
      <c r="O5" s="1"/>
      <c r="P5" s="1"/>
      <c r="Q5" s="1"/>
      <c r="R5" s="1"/>
      <c r="S5" s="1"/>
      <c r="T5" s="1"/>
      <c r="U5" s="1"/>
      <c r="V5" s="189"/>
      <c r="W5" s="189"/>
      <c r="X5" s="189"/>
      <c r="Y5" s="189"/>
      <c r="Z5" s="189"/>
      <c r="AA5" s="189"/>
      <c r="AB5" s="189"/>
      <c r="AC5" s="189"/>
      <c r="AD5" s="189"/>
      <c r="AE5" s="189"/>
      <c r="AF5" s="189"/>
      <c r="AG5" s="189"/>
      <c r="AH5" s="189"/>
      <c r="AI5" s="189"/>
      <c r="AJ5" s="189"/>
      <c r="AK5" s="189"/>
      <c r="AL5" s="189"/>
      <c r="AM5" s="189"/>
      <c r="AN5" s="189"/>
      <c r="AO5" s="189"/>
      <c r="AP5" s="189"/>
      <c r="AQ5" s="189"/>
      <c r="AR5" s="189"/>
      <c r="AS5" s="189"/>
      <c r="AT5" s="189"/>
      <c r="AU5" s="189"/>
      <c r="AV5" s="189"/>
      <c r="AW5" s="189"/>
      <c r="AX5" s="189"/>
      <c r="AY5" s="189"/>
      <c r="AZ5" s="189"/>
      <c r="BA5" s="189"/>
      <c r="BB5" s="189"/>
      <c r="BC5" s="189"/>
      <c r="BD5" s="189"/>
      <c r="BE5" s="189"/>
      <c r="BF5" s="189"/>
      <c r="BG5" s="189"/>
      <c r="BH5" s="189"/>
      <c r="BI5" s="189"/>
      <c r="BJ5" s="189"/>
      <c r="BK5" s="189"/>
      <c r="BL5" s="189"/>
      <c r="BM5" s="189"/>
      <c r="BN5" s="189"/>
      <c r="BO5" s="189"/>
      <c r="BP5" s="189"/>
      <c r="BQ5" s="189"/>
      <c r="BR5" s="189"/>
      <c r="BS5" s="189"/>
      <c r="BT5" s="189"/>
      <c r="BU5" s="189"/>
      <c r="BV5" s="189"/>
      <c r="BW5" s="189"/>
      <c r="BX5" s="189"/>
      <c r="BY5" s="189"/>
      <c r="BZ5" s="189"/>
      <c r="CA5" s="189"/>
      <c r="CB5" s="189"/>
      <c r="CC5" s="189"/>
      <c r="CD5" s="189"/>
      <c r="CE5" s="189"/>
      <c r="CF5" s="189"/>
      <c r="CG5" s="189"/>
      <c r="CH5" s="189"/>
      <c r="CI5" s="189"/>
      <c r="CJ5" s="189"/>
      <c r="CK5" s="189"/>
      <c r="CL5" s="189"/>
      <c r="CM5" s="189"/>
      <c r="CN5" s="189"/>
      <c r="CO5" s="189"/>
      <c r="CP5" s="189"/>
      <c r="CQ5" s="189"/>
      <c r="CR5" s="189"/>
      <c r="CS5" s="189"/>
      <c r="CT5" s="189"/>
      <c r="CU5" s="189"/>
      <c r="CV5" s="189"/>
      <c r="CW5" s="189"/>
      <c r="CX5" s="189"/>
      <c r="CY5" s="189"/>
      <c r="CZ5" s="189"/>
      <c r="DA5" s="189"/>
      <c r="DB5" s="189"/>
      <c r="DC5" s="189"/>
      <c r="DD5" s="189"/>
      <c r="DE5" s="189"/>
      <c r="DF5" s="189"/>
      <c r="DG5" s="189"/>
      <c r="DH5" s="189"/>
      <c r="DI5" s="189"/>
      <c r="DJ5" s="189"/>
      <c r="DK5" s="189"/>
      <c r="DL5" s="189"/>
      <c r="DM5" s="189"/>
      <c r="DN5" s="189"/>
      <c r="DO5" s="189"/>
      <c r="DP5" s="189"/>
      <c r="DQ5" s="189"/>
      <c r="DR5" s="189"/>
      <c r="DS5" s="189"/>
      <c r="DT5" s="189"/>
      <c r="DU5" s="189"/>
      <c r="DV5" s="189"/>
      <c r="DW5" s="189"/>
      <c r="DX5" s="189"/>
      <c r="DY5" s="189"/>
      <c r="DZ5" s="189"/>
      <c r="EA5" s="189"/>
      <c r="EB5" s="189"/>
      <c r="EC5" s="189"/>
      <c r="ED5" s="189"/>
      <c r="EE5" s="189"/>
      <c r="EF5" s="189"/>
      <c r="EG5" s="189"/>
      <c r="EH5" s="189"/>
      <c r="EI5" s="189"/>
      <c r="EJ5" s="189"/>
      <c r="EK5" s="189"/>
      <c r="EL5" s="189"/>
      <c r="EM5" s="189"/>
      <c r="EN5" s="189"/>
      <c r="EO5" s="189"/>
      <c r="EP5" s="189"/>
      <c r="EQ5" s="189"/>
      <c r="ER5" s="189"/>
      <c r="ES5" s="189"/>
      <c r="ET5" s="189"/>
      <c r="EU5" s="189"/>
      <c r="EV5" s="189"/>
      <c r="EW5" s="189"/>
      <c r="EX5" s="189"/>
      <c r="EY5" s="189"/>
      <c r="EZ5" s="189"/>
      <c r="FA5" s="189"/>
      <c r="FB5" s="189"/>
      <c r="FC5" s="189"/>
      <c r="FD5" s="189"/>
      <c r="FE5" s="189"/>
      <c r="FF5" s="189"/>
      <c r="FG5" s="189"/>
      <c r="FH5" s="189"/>
      <c r="FI5" s="189"/>
      <c r="FJ5" s="189"/>
      <c r="FK5" s="189"/>
      <c r="FL5" s="189"/>
      <c r="FM5" s="189"/>
      <c r="FN5" s="189"/>
      <c r="FO5" s="189"/>
      <c r="FP5" s="189"/>
      <c r="FQ5" s="189"/>
      <c r="FR5" s="189"/>
      <c r="FS5" s="189"/>
      <c r="FT5" s="189"/>
      <c r="FU5" s="189"/>
      <c r="FV5" s="189"/>
      <c r="FW5" s="189"/>
      <c r="FX5" s="189"/>
      <c r="FY5" s="189"/>
      <c r="FZ5" s="189"/>
      <c r="GA5" s="189"/>
      <c r="GB5" s="189"/>
      <c r="GC5" s="189"/>
      <c r="GD5" s="189"/>
      <c r="GE5" s="189"/>
      <c r="GF5" s="189"/>
      <c r="GG5" s="189"/>
      <c r="GH5" s="189"/>
      <c r="GI5" s="189"/>
      <c r="GJ5" s="189"/>
      <c r="GK5" s="189"/>
      <c r="GL5" s="189"/>
      <c r="GM5" s="189"/>
      <c r="GN5" s="189"/>
      <c r="GO5" s="189"/>
      <c r="GP5" s="189"/>
      <c r="GQ5" s="189"/>
      <c r="GR5" s="189"/>
      <c r="GS5" s="189"/>
      <c r="GT5" s="189"/>
      <c r="GU5" s="189"/>
      <c r="GV5" s="189"/>
      <c r="GW5" s="189"/>
      <c r="GX5" s="189"/>
      <c r="GY5" s="189"/>
      <c r="GZ5" s="189"/>
      <c r="HA5" s="189"/>
      <c r="HB5" s="189"/>
      <c r="HC5" s="189"/>
      <c r="HD5" s="189"/>
      <c r="HE5" s="189"/>
      <c r="HF5" s="189"/>
      <c r="HG5" s="189"/>
      <c r="HH5" s="189"/>
      <c r="HI5" s="189"/>
      <c r="HJ5" s="189"/>
      <c r="HK5" s="189"/>
      <c r="HL5" s="189"/>
      <c r="HM5" s="189"/>
      <c r="HN5" s="189"/>
      <c r="HO5" s="189"/>
      <c r="HP5" s="189"/>
      <c r="HQ5" s="189"/>
      <c r="HR5" s="189"/>
      <c r="HS5" s="189"/>
      <c r="HT5" s="189"/>
      <c r="HU5" s="189"/>
      <c r="HV5" s="189"/>
      <c r="HW5" s="189"/>
      <c r="HX5" s="189"/>
      <c r="HY5" s="189"/>
      <c r="HZ5" s="189"/>
      <c r="IA5" s="189"/>
      <c r="IB5" s="189"/>
      <c r="IC5" s="189"/>
      <c r="ID5" s="189"/>
      <c r="IE5" s="189"/>
      <c r="IF5" s="189"/>
      <c r="IG5" s="189"/>
      <c r="IH5" s="189"/>
      <c r="II5" s="189"/>
      <c r="IJ5" s="189"/>
      <c r="IK5" s="189"/>
      <c r="IL5" s="189"/>
      <c r="IM5" s="189"/>
      <c r="IN5" s="189"/>
      <c r="IO5" s="189"/>
      <c r="IP5" s="189"/>
      <c r="IQ5" s="189"/>
      <c r="IR5" s="189"/>
      <c r="IS5" s="189"/>
      <c r="IT5" s="189"/>
      <c r="IU5" s="189"/>
      <c r="IV5" s="189"/>
      <c r="IW5" s="189"/>
      <c r="IX5" s="189"/>
      <c r="IY5" s="189"/>
      <c r="IZ5" s="189"/>
      <c r="JA5" s="189"/>
      <c r="JB5" s="189"/>
      <c r="JC5" s="189"/>
      <c r="JD5" s="189"/>
      <c r="JE5" s="189"/>
      <c r="JF5" s="189"/>
      <c r="JG5" s="189"/>
      <c r="JH5" s="189"/>
      <c r="JI5" s="189"/>
      <c r="JJ5" s="189"/>
      <c r="JK5" s="189"/>
      <c r="JL5" s="189"/>
      <c r="JM5" s="189"/>
      <c r="JN5" s="189"/>
      <c r="JO5" s="189"/>
      <c r="JP5" s="189"/>
      <c r="JQ5" s="189"/>
      <c r="JR5" s="189"/>
      <c r="JS5" s="189"/>
    </row>
    <row r="6" spans="1:279" s="190" customFormat="1" ht="57.75" customHeight="1" thickBot="1" x14ac:dyDescent="0.35">
      <c r="A6" s="318" t="s">
        <v>2</v>
      </c>
      <c r="B6" s="319"/>
      <c r="C6" s="320"/>
      <c r="D6" s="391" t="str">
        <f>'Mapa Final'!D6</f>
        <v>TRÁMITES ADELANTADOS EN VIRTUD DE LOS PROCESOS DE LAS ACCIONES CONSTITUCIONALES Y PROCESOS PENALES PARA ADOLESCENTES (CONTROL DE GARANTÍAS Y CONOCIMIENTO), LA PLANEACIÓN Y EJECUCIÓN DE LAS ACTIVIDADES PARA UNA EFECTIVA ATENCIÓN AL USUARIO, POR PARTE DE LOS JUZGADOS PRIMERO PENAL DEL CIRCUITO PARA ADOLESCENTES, PRIMERO PENAL MUNICIPAL PARA ADOLESCENTES, 3 PENAL MUNICIPAL PARA ADOLESCENTES DE MONTERÍA Y CENTRO DE SERVICIOS JUDICIALES</v>
      </c>
      <c r="E6" s="392"/>
      <c r="F6" s="392"/>
      <c r="G6" s="392"/>
      <c r="H6" s="392"/>
      <c r="I6" s="392"/>
      <c r="J6" s="392"/>
      <c r="K6" s="392"/>
      <c r="L6" s="392"/>
      <c r="M6" s="392"/>
      <c r="N6" s="393"/>
      <c r="O6" s="1"/>
      <c r="P6" s="1"/>
      <c r="Q6" s="1"/>
      <c r="R6" s="1"/>
      <c r="S6" s="1"/>
      <c r="T6" s="1"/>
      <c r="U6" s="1"/>
      <c r="V6" s="189"/>
      <c r="W6" s="189"/>
      <c r="X6" s="189"/>
      <c r="Y6" s="189"/>
      <c r="Z6" s="189"/>
      <c r="AA6" s="189"/>
      <c r="AB6" s="189"/>
      <c r="AC6" s="189"/>
      <c r="AD6" s="189"/>
      <c r="AE6" s="189"/>
      <c r="AF6" s="189"/>
      <c r="AG6" s="189"/>
      <c r="AH6" s="189"/>
      <c r="AI6" s="189"/>
      <c r="AJ6" s="189"/>
      <c r="AK6" s="189"/>
      <c r="AL6" s="189"/>
      <c r="AM6" s="189"/>
      <c r="AN6" s="189"/>
      <c r="AO6" s="189"/>
      <c r="AP6" s="189"/>
      <c r="AQ6" s="189"/>
      <c r="AR6" s="189"/>
      <c r="AS6" s="189"/>
      <c r="AT6" s="189"/>
      <c r="AU6" s="189"/>
      <c r="AV6" s="189"/>
      <c r="AW6" s="189"/>
      <c r="AX6" s="189"/>
      <c r="AY6" s="189"/>
      <c r="AZ6" s="189"/>
      <c r="BA6" s="189"/>
      <c r="BB6" s="189"/>
      <c r="BC6" s="189"/>
      <c r="BD6" s="189"/>
      <c r="BE6" s="189"/>
      <c r="BF6" s="189"/>
      <c r="BG6" s="189"/>
      <c r="BH6" s="189"/>
      <c r="BI6" s="189"/>
      <c r="BJ6" s="189"/>
      <c r="BK6" s="189"/>
      <c r="BL6" s="189"/>
      <c r="BM6" s="189"/>
      <c r="BN6" s="189"/>
      <c r="BO6" s="189"/>
      <c r="BP6" s="189"/>
      <c r="BQ6" s="189"/>
      <c r="BR6" s="189"/>
      <c r="BS6" s="189"/>
      <c r="BT6" s="189"/>
      <c r="BU6" s="189"/>
      <c r="BV6" s="189"/>
      <c r="BW6" s="189"/>
      <c r="BX6" s="189"/>
      <c r="BY6" s="189"/>
      <c r="BZ6" s="189"/>
      <c r="CA6" s="189"/>
      <c r="CB6" s="189"/>
      <c r="CC6" s="189"/>
      <c r="CD6" s="189"/>
      <c r="CE6" s="189"/>
      <c r="CF6" s="189"/>
      <c r="CG6" s="189"/>
      <c r="CH6" s="189"/>
      <c r="CI6" s="189"/>
      <c r="CJ6" s="189"/>
      <c r="CK6" s="189"/>
      <c r="CL6" s="189"/>
      <c r="CM6" s="189"/>
      <c r="CN6" s="189"/>
      <c r="CO6" s="189"/>
      <c r="CP6" s="189"/>
      <c r="CQ6" s="189"/>
      <c r="CR6" s="189"/>
      <c r="CS6" s="189"/>
      <c r="CT6" s="189"/>
      <c r="CU6" s="189"/>
      <c r="CV6" s="189"/>
      <c r="CW6" s="189"/>
      <c r="CX6" s="189"/>
      <c r="CY6" s="189"/>
      <c r="CZ6" s="189"/>
      <c r="DA6" s="189"/>
      <c r="DB6" s="189"/>
      <c r="DC6" s="189"/>
      <c r="DD6" s="189"/>
      <c r="DE6" s="189"/>
      <c r="DF6" s="189"/>
      <c r="DG6" s="189"/>
      <c r="DH6" s="189"/>
      <c r="DI6" s="189"/>
      <c r="DJ6" s="189"/>
      <c r="DK6" s="189"/>
      <c r="DL6" s="189"/>
      <c r="DM6" s="189"/>
      <c r="DN6" s="189"/>
      <c r="DO6" s="189"/>
      <c r="DP6" s="189"/>
      <c r="DQ6" s="189"/>
      <c r="DR6" s="189"/>
      <c r="DS6" s="189"/>
      <c r="DT6" s="189"/>
      <c r="DU6" s="189"/>
      <c r="DV6" s="189"/>
      <c r="DW6" s="189"/>
      <c r="DX6" s="189"/>
      <c r="DY6" s="189"/>
      <c r="DZ6" s="189"/>
      <c r="EA6" s="189"/>
      <c r="EB6" s="189"/>
      <c r="EC6" s="189"/>
      <c r="ED6" s="189"/>
      <c r="EE6" s="189"/>
      <c r="EF6" s="189"/>
      <c r="EG6" s="189"/>
      <c r="EH6" s="189"/>
      <c r="EI6" s="189"/>
      <c r="EJ6" s="189"/>
      <c r="EK6" s="189"/>
      <c r="EL6" s="189"/>
      <c r="EM6" s="189"/>
      <c r="EN6" s="189"/>
      <c r="EO6" s="189"/>
      <c r="EP6" s="189"/>
      <c r="EQ6" s="189"/>
      <c r="ER6" s="189"/>
      <c r="ES6" s="189"/>
      <c r="ET6" s="189"/>
      <c r="EU6" s="189"/>
      <c r="EV6" s="189"/>
      <c r="EW6" s="189"/>
      <c r="EX6" s="189"/>
      <c r="EY6" s="189"/>
      <c r="EZ6" s="189"/>
      <c r="FA6" s="189"/>
      <c r="FB6" s="189"/>
      <c r="FC6" s="189"/>
      <c r="FD6" s="189"/>
      <c r="FE6" s="189"/>
      <c r="FF6" s="189"/>
      <c r="FG6" s="189"/>
      <c r="FH6" s="189"/>
      <c r="FI6" s="189"/>
      <c r="FJ6" s="189"/>
      <c r="FK6" s="189"/>
      <c r="FL6" s="189"/>
      <c r="FM6" s="189"/>
      <c r="FN6" s="189"/>
      <c r="FO6" s="189"/>
      <c r="FP6" s="189"/>
      <c r="FQ6" s="189"/>
      <c r="FR6" s="189"/>
      <c r="FS6" s="189"/>
      <c r="FT6" s="189"/>
      <c r="FU6" s="189"/>
      <c r="FV6" s="189"/>
      <c r="FW6" s="189"/>
      <c r="FX6" s="189"/>
      <c r="FY6" s="189"/>
      <c r="FZ6" s="189"/>
      <c r="GA6" s="189"/>
      <c r="GB6" s="189"/>
      <c r="GC6" s="189"/>
      <c r="GD6" s="189"/>
      <c r="GE6" s="189"/>
      <c r="GF6" s="189"/>
      <c r="GG6" s="189"/>
      <c r="GH6" s="189"/>
      <c r="GI6" s="189"/>
      <c r="GJ6" s="189"/>
      <c r="GK6" s="189"/>
      <c r="GL6" s="189"/>
      <c r="GM6" s="189"/>
      <c r="GN6" s="189"/>
      <c r="GO6" s="189"/>
      <c r="GP6" s="189"/>
      <c r="GQ6" s="189"/>
      <c r="GR6" s="189"/>
      <c r="GS6" s="189"/>
      <c r="GT6" s="189"/>
      <c r="GU6" s="189"/>
      <c r="GV6" s="189"/>
      <c r="GW6" s="189"/>
      <c r="GX6" s="189"/>
      <c r="GY6" s="189"/>
      <c r="GZ6" s="189"/>
      <c r="HA6" s="189"/>
      <c r="HB6" s="189"/>
      <c r="HC6" s="189"/>
      <c r="HD6" s="189"/>
      <c r="HE6" s="189"/>
      <c r="HF6" s="189"/>
      <c r="HG6" s="189"/>
      <c r="HH6" s="189"/>
      <c r="HI6" s="189"/>
      <c r="HJ6" s="189"/>
      <c r="HK6" s="189"/>
      <c r="HL6" s="189"/>
      <c r="HM6" s="189"/>
      <c r="HN6" s="189"/>
      <c r="HO6" s="189"/>
      <c r="HP6" s="189"/>
      <c r="HQ6" s="189"/>
      <c r="HR6" s="189"/>
      <c r="HS6" s="189"/>
      <c r="HT6" s="189"/>
      <c r="HU6" s="189"/>
      <c r="HV6" s="189"/>
      <c r="HW6" s="189"/>
      <c r="HX6" s="189"/>
      <c r="HY6" s="189"/>
      <c r="HZ6" s="189"/>
      <c r="IA6" s="189"/>
      <c r="IB6" s="189"/>
      <c r="IC6" s="189"/>
      <c r="ID6" s="189"/>
      <c r="IE6" s="189"/>
      <c r="IF6" s="189"/>
      <c r="IG6" s="189"/>
      <c r="IH6" s="189"/>
      <c r="II6" s="189"/>
      <c r="IJ6" s="189"/>
      <c r="IK6" s="189"/>
      <c r="IL6" s="189"/>
      <c r="IM6" s="189"/>
      <c r="IN6" s="189"/>
      <c r="IO6" s="189"/>
      <c r="IP6" s="189"/>
      <c r="IQ6" s="189"/>
      <c r="IR6" s="189"/>
      <c r="IS6" s="189"/>
      <c r="IT6" s="189"/>
      <c r="IU6" s="189"/>
      <c r="IV6" s="189"/>
      <c r="IW6" s="189"/>
      <c r="IX6" s="189"/>
      <c r="IY6" s="189"/>
      <c r="IZ6" s="189"/>
      <c r="JA6" s="189"/>
      <c r="JB6" s="189"/>
      <c r="JC6" s="189"/>
      <c r="JD6" s="189"/>
      <c r="JE6" s="189"/>
      <c r="JF6" s="189"/>
      <c r="JG6" s="189"/>
      <c r="JH6" s="189"/>
      <c r="JI6" s="189"/>
      <c r="JJ6" s="189"/>
      <c r="JK6" s="189"/>
      <c r="JL6" s="189"/>
      <c r="JM6" s="189"/>
      <c r="JN6" s="189"/>
      <c r="JO6" s="189"/>
      <c r="JP6" s="189"/>
      <c r="JQ6" s="189"/>
      <c r="JR6" s="189"/>
      <c r="JS6" s="189"/>
    </row>
    <row r="7" spans="1:279" s="193" customFormat="1" ht="38.25" customHeight="1" thickTop="1" thickBot="1" x14ac:dyDescent="0.3">
      <c r="A7" s="394" t="s">
        <v>431</v>
      </c>
      <c r="B7" s="395"/>
      <c r="C7" s="395"/>
      <c r="D7" s="395"/>
      <c r="E7" s="395"/>
      <c r="F7" s="396"/>
      <c r="G7" s="191"/>
      <c r="H7" s="397" t="s">
        <v>432</v>
      </c>
      <c r="I7" s="397"/>
      <c r="J7" s="397"/>
      <c r="K7" s="397" t="s">
        <v>433</v>
      </c>
      <c r="L7" s="397"/>
      <c r="M7" s="397"/>
      <c r="N7" s="398" t="s">
        <v>311</v>
      </c>
      <c r="O7" s="403" t="s">
        <v>434</v>
      </c>
      <c r="P7" s="405" t="s">
        <v>435</v>
      </c>
      <c r="Q7" s="408"/>
      <c r="R7" s="406"/>
      <c r="S7" s="405" t="s">
        <v>436</v>
      </c>
      <c r="T7" s="406"/>
      <c r="U7" s="407" t="s">
        <v>447</v>
      </c>
      <c r="V7" s="192"/>
      <c r="W7" s="192"/>
      <c r="X7" s="192"/>
      <c r="Y7" s="192"/>
      <c r="Z7" s="192"/>
      <c r="AA7" s="192"/>
      <c r="AB7" s="192"/>
      <c r="AC7" s="192"/>
      <c r="AD7" s="192"/>
      <c r="AE7" s="192"/>
      <c r="AF7" s="192"/>
      <c r="AG7" s="192"/>
      <c r="AH7" s="192"/>
      <c r="AI7" s="192"/>
      <c r="AJ7" s="192"/>
      <c r="AK7" s="192"/>
      <c r="AL7" s="192"/>
      <c r="AM7" s="192"/>
      <c r="AN7" s="192"/>
      <c r="AO7" s="192"/>
      <c r="AP7" s="192"/>
      <c r="AQ7" s="192"/>
      <c r="AR7" s="192"/>
      <c r="AS7" s="192"/>
      <c r="AT7" s="192"/>
      <c r="AU7" s="192"/>
      <c r="AV7" s="192"/>
      <c r="AW7" s="192"/>
      <c r="AX7" s="192"/>
      <c r="AY7" s="192"/>
      <c r="AZ7" s="192"/>
      <c r="BA7" s="192"/>
      <c r="BB7" s="192"/>
      <c r="BC7" s="192"/>
      <c r="BD7" s="192"/>
      <c r="BE7" s="192"/>
      <c r="BF7" s="192"/>
      <c r="BG7" s="192"/>
      <c r="BH7" s="192"/>
      <c r="BI7" s="192"/>
      <c r="BJ7" s="192"/>
      <c r="BK7" s="192"/>
      <c r="BL7" s="192"/>
      <c r="BM7" s="192"/>
      <c r="BN7" s="192"/>
      <c r="BO7" s="192"/>
      <c r="BP7" s="192"/>
      <c r="BQ7" s="192"/>
      <c r="BR7" s="192"/>
      <c r="BS7" s="192"/>
      <c r="BT7" s="192"/>
      <c r="BU7" s="192"/>
      <c r="BV7" s="192"/>
      <c r="BW7" s="192"/>
      <c r="BX7" s="192"/>
      <c r="BY7" s="192"/>
      <c r="BZ7" s="192"/>
      <c r="CA7" s="192"/>
      <c r="CB7" s="192"/>
      <c r="CC7" s="192"/>
      <c r="CD7" s="192"/>
      <c r="CE7" s="192"/>
      <c r="CF7" s="192"/>
      <c r="CG7" s="192"/>
      <c r="CH7" s="192"/>
      <c r="CI7" s="192"/>
      <c r="CJ7" s="192"/>
      <c r="CK7" s="192"/>
      <c r="CL7" s="192"/>
      <c r="CM7" s="192"/>
      <c r="CN7" s="192"/>
      <c r="CO7" s="192"/>
      <c r="CP7" s="192"/>
      <c r="CQ7" s="192"/>
      <c r="CR7" s="192"/>
      <c r="CS7" s="192"/>
      <c r="CT7" s="192"/>
      <c r="CU7" s="192"/>
      <c r="CV7" s="192"/>
      <c r="CW7" s="192"/>
      <c r="CX7" s="192"/>
      <c r="CY7" s="192"/>
      <c r="CZ7" s="192"/>
      <c r="DA7" s="192"/>
      <c r="DB7" s="192"/>
      <c r="DC7" s="192"/>
      <c r="DD7" s="192"/>
      <c r="DE7" s="192"/>
      <c r="DF7" s="192"/>
      <c r="DG7" s="192"/>
      <c r="DH7" s="192"/>
      <c r="DI7" s="192"/>
      <c r="DJ7" s="192"/>
      <c r="DK7" s="192"/>
      <c r="DL7" s="192"/>
      <c r="DM7" s="192"/>
      <c r="DN7" s="192"/>
      <c r="DO7" s="192"/>
      <c r="DP7" s="192"/>
      <c r="DQ7" s="192"/>
      <c r="DR7" s="192"/>
      <c r="DS7" s="192"/>
      <c r="DT7" s="192"/>
      <c r="DU7" s="192"/>
      <c r="DV7" s="192"/>
      <c r="DW7" s="192"/>
      <c r="DX7" s="192"/>
      <c r="DY7" s="192"/>
      <c r="DZ7" s="192"/>
      <c r="EA7" s="192"/>
      <c r="EB7" s="192"/>
      <c r="EC7" s="192"/>
      <c r="ED7" s="192"/>
      <c r="EE7" s="192"/>
      <c r="EF7" s="192"/>
      <c r="EG7" s="192"/>
      <c r="EH7" s="192"/>
      <c r="EI7" s="192"/>
      <c r="EJ7" s="192"/>
      <c r="EK7" s="192"/>
      <c r="EL7" s="192"/>
      <c r="EM7" s="192"/>
      <c r="EN7" s="192"/>
      <c r="EO7" s="192"/>
      <c r="EP7" s="192"/>
      <c r="EQ7" s="192"/>
      <c r="ER7" s="192"/>
      <c r="ES7" s="192"/>
      <c r="ET7" s="192"/>
      <c r="EU7" s="192"/>
      <c r="EV7" s="192"/>
      <c r="EW7" s="192"/>
      <c r="EX7" s="192"/>
      <c r="EY7" s="192"/>
      <c r="EZ7" s="192"/>
      <c r="FA7" s="192"/>
      <c r="FB7" s="192"/>
      <c r="FC7" s="192"/>
      <c r="FD7" s="192"/>
      <c r="FE7" s="192"/>
      <c r="FF7" s="192"/>
      <c r="FG7" s="192"/>
      <c r="FH7" s="192"/>
      <c r="FI7" s="192"/>
      <c r="FJ7" s="192"/>
      <c r="FK7" s="192"/>
      <c r="FL7" s="192"/>
      <c r="FM7" s="192"/>
      <c r="FN7" s="192"/>
      <c r="FO7" s="192"/>
      <c r="FP7" s="192"/>
      <c r="FQ7" s="192"/>
      <c r="FR7" s="192"/>
      <c r="FS7" s="192"/>
      <c r="FT7" s="192"/>
      <c r="FU7" s="192"/>
    </row>
    <row r="8" spans="1:279" s="201" customFormat="1" ht="81" customHeight="1" thickTop="1" thickBot="1" x14ac:dyDescent="0.3">
      <c r="A8" s="194" t="s">
        <v>205</v>
      </c>
      <c r="B8" s="194" t="s">
        <v>452</v>
      </c>
      <c r="C8" s="195" t="s">
        <v>8</v>
      </c>
      <c r="D8" s="196" t="s">
        <v>438</v>
      </c>
      <c r="E8" s="210" t="s">
        <v>10</v>
      </c>
      <c r="F8" s="210" t="s">
        <v>11</v>
      </c>
      <c r="G8" s="210" t="s">
        <v>12</v>
      </c>
      <c r="H8" s="198" t="s">
        <v>439</v>
      </c>
      <c r="I8" s="198" t="s">
        <v>38</v>
      </c>
      <c r="J8" s="198" t="s">
        <v>440</v>
      </c>
      <c r="K8" s="198" t="s">
        <v>439</v>
      </c>
      <c r="L8" s="198" t="s">
        <v>441</v>
      </c>
      <c r="M8" s="198" t="s">
        <v>440</v>
      </c>
      <c r="N8" s="398"/>
      <c r="O8" s="404"/>
      <c r="P8" s="199" t="s">
        <v>442</v>
      </c>
      <c r="Q8" s="199" t="s">
        <v>443</v>
      </c>
      <c r="R8" s="199" t="s">
        <v>489</v>
      </c>
      <c r="S8" s="199" t="s">
        <v>444</v>
      </c>
      <c r="T8" s="199" t="s">
        <v>445</v>
      </c>
      <c r="U8" s="407"/>
      <c r="V8" s="200"/>
      <c r="W8" s="200"/>
      <c r="X8" s="200"/>
      <c r="Y8" s="200"/>
      <c r="Z8" s="200"/>
      <c r="AA8" s="200"/>
      <c r="AB8" s="200"/>
      <c r="AC8" s="200"/>
      <c r="AD8" s="200"/>
      <c r="AE8" s="200"/>
      <c r="AF8" s="200"/>
      <c r="AG8" s="200"/>
      <c r="AH8" s="200"/>
      <c r="AI8" s="200"/>
      <c r="AJ8" s="200"/>
      <c r="AK8" s="200"/>
      <c r="AL8" s="200"/>
      <c r="AM8" s="200"/>
      <c r="AN8" s="200"/>
      <c r="AO8" s="200"/>
      <c r="AP8" s="200"/>
      <c r="AQ8" s="200"/>
      <c r="AR8" s="200"/>
      <c r="AS8" s="200"/>
      <c r="AT8" s="200"/>
      <c r="AU8" s="200"/>
      <c r="AV8" s="200"/>
      <c r="AW8" s="200"/>
      <c r="AX8" s="200"/>
      <c r="AY8" s="200"/>
      <c r="AZ8" s="200"/>
      <c r="BA8" s="200"/>
      <c r="BB8" s="200"/>
      <c r="BC8" s="200"/>
      <c r="BD8" s="200"/>
      <c r="BE8" s="200"/>
      <c r="BF8" s="200"/>
      <c r="BG8" s="200"/>
      <c r="BH8" s="200"/>
      <c r="BI8" s="200"/>
      <c r="BJ8" s="200"/>
      <c r="BK8" s="200"/>
      <c r="BL8" s="200"/>
      <c r="BM8" s="200"/>
      <c r="BN8" s="200"/>
      <c r="BO8" s="200"/>
      <c r="BP8" s="200"/>
      <c r="BQ8" s="200"/>
      <c r="BR8" s="200"/>
      <c r="BS8" s="200"/>
      <c r="BT8" s="200"/>
      <c r="BU8" s="200"/>
      <c r="BV8" s="200"/>
      <c r="BW8" s="200"/>
      <c r="BX8" s="200"/>
      <c r="BY8" s="200"/>
      <c r="BZ8" s="200"/>
      <c r="CA8" s="200"/>
      <c r="CB8" s="200"/>
      <c r="CC8" s="200"/>
      <c r="CD8" s="200"/>
      <c r="CE8" s="200"/>
      <c r="CF8" s="200"/>
      <c r="CG8" s="200"/>
      <c r="CH8" s="200"/>
      <c r="CI8" s="200"/>
      <c r="CJ8" s="200"/>
      <c r="CK8" s="200"/>
      <c r="CL8" s="200"/>
      <c r="CM8" s="200"/>
      <c r="CN8" s="200"/>
      <c r="CO8" s="200"/>
      <c r="CP8" s="200"/>
      <c r="CQ8" s="200"/>
      <c r="CR8" s="200"/>
      <c r="CS8" s="200"/>
      <c r="CT8" s="200"/>
      <c r="CU8" s="200"/>
      <c r="CV8" s="200"/>
      <c r="CW8" s="200"/>
      <c r="CX8" s="200"/>
      <c r="CY8" s="200"/>
      <c r="CZ8" s="200"/>
      <c r="DA8" s="200"/>
      <c r="DB8" s="200"/>
      <c r="DC8" s="200"/>
      <c r="DD8" s="200"/>
      <c r="DE8" s="200"/>
      <c r="DF8" s="200"/>
      <c r="DG8" s="200"/>
      <c r="DH8" s="200"/>
      <c r="DI8" s="200"/>
      <c r="DJ8" s="200"/>
      <c r="DK8" s="200"/>
      <c r="DL8" s="200"/>
      <c r="DM8" s="200"/>
      <c r="DN8" s="200"/>
      <c r="DO8" s="200"/>
      <c r="DP8" s="200"/>
      <c r="DQ8" s="200"/>
      <c r="DR8" s="200"/>
      <c r="DS8" s="200"/>
      <c r="DT8" s="200"/>
      <c r="DU8" s="200"/>
      <c r="DV8" s="200"/>
      <c r="DW8" s="200"/>
      <c r="DX8" s="200"/>
      <c r="DY8" s="200"/>
      <c r="DZ8" s="200"/>
      <c r="EA8" s="200"/>
      <c r="EB8" s="200"/>
      <c r="EC8" s="200"/>
      <c r="ED8" s="200"/>
      <c r="EE8" s="200"/>
      <c r="EF8" s="200"/>
      <c r="EG8" s="200"/>
      <c r="EH8" s="200"/>
      <c r="EI8" s="200"/>
      <c r="EJ8" s="200"/>
      <c r="EK8" s="200"/>
      <c r="EL8" s="200"/>
      <c r="EM8" s="200"/>
      <c r="EN8" s="200"/>
      <c r="EO8" s="200"/>
      <c r="EP8" s="200"/>
      <c r="EQ8" s="200"/>
      <c r="ER8" s="200"/>
      <c r="ES8" s="200"/>
      <c r="ET8" s="200"/>
      <c r="EU8" s="200"/>
      <c r="EV8" s="200"/>
      <c r="EW8" s="200"/>
      <c r="EX8" s="200"/>
      <c r="EY8" s="200"/>
      <c r="EZ8" s="200"/>
      <c r="FA8" s="200"/>
      <c r="FB8" s="200"/>
      <c r="FC8" s="200"/>
      <c r="FD8" s="200"/>
      <c r="FE8" s="200"/>
      <c r="FF8" s="200"/>
      <c r="FG8" s="200"/>
      <c r="FH8" s="200"/>
      <c r="FI8" s="200"/>
      <c r="FJ8" s="200"/>
      <c r="FK8" s="200"/>
      <c r="FL8" s="200"/>
      <c r="FM8" s="200"/>
      <c r="FN8" s="200"/>
      <c r="FO8" s="200"/>
      <c r="FP8" s="200"/>
      <c r="FQ8" s="200"/>
      <c r="FR8" s="200"/>
      <c r="FS8" s="200"/>
      <c r="FT8" s="200"/>
      <c r="FU8" s="200"/>
    </row>
    <row r="9" spans="1:279" s="202" customFormat="1" ht="10.5" customHeight="1" thickTop="1" thickBot="1" x14ac:dyDescent="0.3">
      <c r="A9" s="386"/>
      <c r="B9" s="387"/>
      <c r="C9" s="387"/>
      <c r="D9" s="387"/>
      <c r="E9" s="387"/>
      <c r="F9" s="387"/>
      <c r="G9" s="387"/>
      <c r="H9" s="387"/>
      <c r="I9" s="387"/>
      <c r="J9" s="387"/>
      <c r="K9" s="387"/>
      <c r="L9" s="387"/>
      <c r="M9" s="387"/>
      <c r="N9" s="387"/>
      <c r="U9" s="203"/>
      <c r="V9" s="204"/>
      <c r="W9" s="204"/>
      <c r="X9" s="204"/>
      <c r="Y9" s="204"/>
      <c r="Z9" s="204"/>
      <c r="AA9" s="204"/>
      <c r="AB9" s="204"/>
      <c r="AC9" s="204"/>
      <c r="AD9" s="204"/>
      <c r="AE9" s="204"/>
      <c r="AF9" s="204"/>
      <c r="AG9" s="204"/>
      <c r="AH9" s="204"/>
      <c r="AI9" s="204"/>
      <c r="AJ9" s="204"/>
      <c r="AK9" s="204"/>
      <c r="AL9" s="204"/>
      <c r="AM9" s="204"/>
      <c r="AN9" s="204"/>
      <c r="AO9" s="204"/>
      <c r="AP9" s="204"/>
      <c r="AQ9" s="204"/>
      <c r="AR9" s="204"/>
      <c r="AS9" s="204"/>
      <c r="AT9" s="204"/>
      <c r="AU9" s="204"/>
      <c r="AV9" s="204"/>
      <c r="AW9" s="204"/>
      <c r="AX9" s="204"/>
      <c r="AY9" s="204"/>
      <c r="AZ9" s="204"/>
      <c r="BA9" s="204"/>
      <c r="BB9" s="204"/>
      <c r="BC9" s="204"/>
      <c r="BD9" s="204"/>
      <c r="BE9" s="204"/>
      <c r="BF9" s="204"/>
      <c r="BG9" s="204"/>
      <c r="BH9" s="204"/>
      <c r="BI9" s="204"/>
      <c r="BJ9" s="204"/>
      <c r="BK9" s="204"/>
      <c r="BL9" s="204"/>
      <c r="BM9" s="204"/>
      <c r="BN9" s="204"/>
      <c r="BO9" s="204"/>
      <c r="BP9" s="204"/>
      <c r="BQ9" s="204"/>
      <c r="BR9" s="204"/>
      <c r="BS9" s="204"/>
      <c r="BT9" s="204"/>
      <c r="BU9" s="204"/>
      <c r="BV9" s="204"/>
      <c r="BW9" s="204"/>
      <c r="BX9" s="204"/>
      <c r="BY9" s="204"/>
      <c r="BZ9" s="204"/>
      <c r="CA9" s="204"/>
      <c r="CB9" s="204"/>
      <c r="CC9" s="204"/>
      <c r="CD9" s="204"/>
      <c r="CE9" s="204"/>
      <c r="CF9" s="204"/>
      <c r="CG9" s="204"/>
      <c r="CH9" s="204"/>
      <c r="CI9" s="204"/>
      <c r="CJ9" s="204"/>
      <c r="CK9" s="204"/>
      <c r="CL9" s="204"/>
      <c r="CM9" s="204"/>
      <c r="CN9" s="204"/>
      <c r="CO9" s="204"/>
      <c r="CP9" s="204"/>
      <c r="CQ9" s="204"/>
      <c r="CR9" s="204"/>
      <c r="CS9" s="204"/>
      <c r="CT9" s="204"/>
      <c r="CU9" s="204"/>
      <c r="CV9" s="204"/>
      <c r="CW9" s="204"/>
      <c r="CX9" s="204"/>
      <c r="CY9" s="204"/>
      <c r="CZ9" s="204"/>
      <c r="DA9" s="204"/>
      <c r="DB9" s="204"/>
      <c r="DC9" s="204"/>
      <c r="DD9" s="204"/>
      <c r="DE9" s="204"/>
      <c r="DF9" s="204"/>
      <c r="DG9" s="204"/>
      <c r="DH9" s="204"/>
      <c r="DI9" s="204"/>
      <c r="DJ9" s="204"/>
      <c r="DK9" s="204"/>
      <c r="DL9" s="204"/>
      <c r="DM9" s="204"/>
      <c r="DN9" s="204"/>
      <c r="DO9" s="204"/>
      <c r="DP9" s="204"/>
      <c r="DQ9" s="204"/>
      <c r="DR9" s="204"/>
      <c r="DS9" s="204"/>
      <c r="DT9" s="204"/>
      <c r="DU9" s="204"/>
      <c r="DV9" s="204"/>
      <c r="DW9" s="204"/>
      <c r="DX9" s="204"/>
      <c r="DY9" s="204"/>
      <c r="DZ9" s="204"/>
      <c r="EA9" s="204"/>
      <c r="EB9" s="204"/>
      <c r="EC9" s="204"/>
      <c r="ED9" s="204"/>
      <c r="EE9" s="204"/>
      <c r="EF9" s="204"/>
      <c r="EG9" s="204"/>
      <c r="EH9" s="204"/>
      <c r="EI9" s="204"/>
      <c r="EJ9" s="204"/>
      <c r="EK9" s="204"/>
      <c r="EL9" s="204"/>
      <c r="EM9" s="204"/>
      <c r="EN9" s="204"/>
      <c r="EO9" s="204"/>
      <c r="EP9" s="204"/>
      <c r="EQ9" s="204"/>
      <c r="ER9" s="204"/>
      <c r="ES9" s="204"/>
      <c r="ET9" s="204"/>
      <c r="EU9" s="204"/>
      <c r="EV9" s="204"/>
      <c r="EW9" s="204"/>
      <c r="EX9" s="204"/>
      <c r="EY9" s="204"/>
      <c r="EZ9" s="204"/>
      <c r="FA9" s="204"/>
      <c r="FB9" s="204"/>
      <c r="FC9" s="204"/>
      <c r="FD9" s="204"/>
      <c r="FE9" s="204"/>
      <c r="FF9" s="204"/>
      <c r="FG9" s="204"/>
      <c r="FH9" s="204"/>
      <c r="FI9" s="204"/>
      <c r="FJ9" s="204"/>
      <c r="FK9" s="204"/>
      <c r="FL9" s="204"/>
      <c r="FM9" s="204"/>
      <c r="FN9" s="204"/>
      <c r="FO9" s="204"/>
      <c r="FP9" s="204"/>
      <c r="FQ9" s="204"/>
      <c r="FR9" s="204"/>
      <c r="FS9" s="204"/>
      <c r="FT9" s="204"/>
      <c r="FU9" s="204"/>
    </row>
    <row r="10" spans="1:279" s="205" customFormat="1" ht="15" customHeight="1" x14ac:dyDescent="0.2">
      <c r="A10" s="375">
        <f>'Mapa Final'!A10</f>
        <v>1</v>
      </c>
      <c r="B10" s="375" t="str">
        <f>'Mapa Final'!B10</f>
        <v>Inconsistencias en el reparto</v>
      </c>
      <c r="C10" s="375" t="str">
        <f>'Mapa Final'!C10</f>
        <v>Incumplimiento de las metas establecidas</v>
      </c>
      <c r="D10" s="375" t="str">
        <f>'Mapa Final'!D10</f>
        <v xml:space="preserve">1.Falta de planeacion y organizacion en el proceso de reparto. 
2. Falta de capacidad instalada para atender el alto volúmen de trabajo debido a la cantidad de expedientes que se recepcionan.           
3.Inconsistencias entre el órden establecido por el administrador del sistema y el órden previsto en los Acuerdos que norman el reparto.
4. No realizar el reparto de los Procesos Penales para Adolescentes entre los Despachos competentes, dentro del término establecido. 
5. Errores en el diligenciamiento del acta de reparto.
</v>
      </c>
      <c r="E10" s="375" t="str">
        <f>'Mapa Final'!E10</f>
        <v>Falencia en la gestión, control y seguimiento del proceso de reparto</v>
      </c>
      <c r="F10" s="375" t="str">
        <f>'Mapa Final'!F10</f>
        <v>Posibilidad de incumplimiento de las metas establecidas debido  a repartos extemporáneos y/o asignaciones erradas en el mismo</v>
      </c>
      <c r="G10" s="375" t="str">
        <f>'Mapa Final'!G10</f>
        <v>Ejecución y Administración de Procesos</v>
      </c>
      <c r="H10" s="378" t="str">
        <f>'Mapa Final'!I10</f>
        <v>Media</v>
      </c>
      <c r="I10" s="378" t="str">
        <f>'Mapa Final'!L10</f>
        <v>Moderado</v>
      </c>
      <c r="J10" s="365" t="str">
        <f>'Mapa Final'!N10</f>
        <v>Moderado</v>
      </c>
      <c r="K10" s="368" t="str">
        <f>'Mapa Final'!AA10</f>
        <v>Baja</v>
      </c>
      <c r="L10" s="368" t="str">
        <f>'Mapa Final'!AE10</f>
        <v>Moderado</v>
      </c>
      <c r="M10" s="365" t="str">
        <f>'Mapa Final'!AG10</f>
        <v>Moderado</v>
      </c>
      <c r="N10" s="368" t="str">
        <f>'Mapa Final'!AH10</f>
        <v>Aceptar</v>
      </c>
      <c r="O10" s="381" t="s">
        <v>644</v>
      </c>
      <c r="P10" s="374"/>
      <c r="Q10" s="374"/>
      <c r="R10" s="374" t="s">
        <v>179</v>
      </c>
      <c r="S10" s="359">
        <v>44652</v>
      </c>
      <c r="T10" s="359">
        <v>44742</v>
      </c>
      <c r="U10" s="362" t="s">
        <v>513</v>
      </c>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row>
    <row r="11" spans="1:279" s="205" customFormat="1" ht="13.5" customHeight="1" x14ac:dyDescent="0.2">
      <c r="A11" s="376"/>
      <c r="B11" s="376"/>
      <c r="C11" s="376"/>
      <c r="D11" s="376"/>
      <c r="E11" s="376"/>
      <c r="F11" s="376"/>
      <c r="G11" s="376"/>
      <c r="H11" s="379"/>
      <c r="I11" s="379"/>
      <c r="J11" s="366"/>
      <c r="K11" s="369"/>
      <c r="L11" s="369"/>
      <c r="M11" s="366"/>
      <c r="N11" s="369"/>
      <c r="O11" s="382"/>
      <c r="P11" s="360"/>
      <c r="Q11" s="360"/>
      <c r="R11" s="360"/>
      <c r="S11" s="360"/>
      <c r="T11" s="360"/>
      <c r="U11" s="363"/>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row>
    <row r="12" spans="1:279" s="205" customFormat="1" ht="13.5" customHeight="1" x14ac:dyDescent="0.2">
      <c r="A12" s="376"/>
      <c r="B12" s="376"/>
      <c r="C12" s="376"/>
      <c r="D12" s="376"/>
      <c r="E12" s="376"/>
      <c r="F12" s="376"/>
      <c r="G12" s="376"/>
      <c r="H12" s="379"/>
      <c r="I12" s="379"/>
      <c r="J12" s="366"/>
      <c r="K12" s="369"/>
      <c r="L12" s="369"/>
      <c r="M12" s="366"/>
      <c r="N12" s="369"/>
      <c r="O12" s="382"/>
      <c r="P12" s="360"/>
      <c r="Q12" s="360"/>
      <c r="R12" s="360"/>
      <c r="S12" s="360"/>
      <c r="T12" s="360"/>
      <c r="U12" s="363"/>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row>
    <row r="13" spans="1:279" s="205" customFormat="1" ht="13.5" customHeight="1" x14ac:dyDescent="0.2">
      <c r="A13" s="376"/>
      <c r="B13" s="376"/>
      <c r="C13" s="376"/>
      <c r="D13" s="376"/>
      <c r="E13" s="376"/>
      <c r="F13" s="376"/>
      <c r="G13" s="376"/>
      <c r="H13" s="379"/>
      <c r="I13" s="379"/>
      <c r="J13" s="366"/>
      <c r="K13" s="369"/>
      <c r="L13" s="369"/>
      <c r="M13" s="366"/>
      <c r="N13" s="369"/>
      <c r="O13" s="382"/>
      <c r="P13" s="360"/>
      <c r="Q13" s="360"/>
      <c r="R13" s="360"/>
      <c r="S13" s="360"/>
      <c r="T13" s="360"/>
      <c r="U13" s="363"/>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row>
    <row r="14" spans="1:279" s="205" customFormat="1" ht="402.75" customHeight="1" thickBot="1" x14ac:dyDescent="0.25">
      <c r="A14" s="377"/>
      <c r="B14" s="377"/>
      <c r="C14" s="377"/>
      <c r="D14" s="377"/>
      <c r="E14" s="377"/>
      <c r="F14" s="377"/>
      <c r="G14" s="377"/>
      <c r="H14" s="380"/>
      <c r="I14" s="380"/>
      <c r="J14" s="367"/>
      <c r="K14" s="370"/>
      <c r="L14" s="370"/>
      <c r="M14" s="367"/>
      <c r="N14" s="370"/>
      <c r="O14" s="383"/>
      <c r="P14" s="361"/>
      <c r="Q14" s="361"/>
      <c r="R14" s="361"/>
      <c r="S14" s="361"/>
      <c r="T14" s="361"/>
      <c r="U14" s="364"/>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row>
    <row r="15" spans="1:279" s="205" customFormat="1" ht="15" customHeight="1" x14ac:dyDescent="0.2">
      <c r="A15" s="375">
        <f>'Mapa Final'!A15</f>
        <v>2</v>
      </c>
      <c r="B15" s="375" t="str">
        <f>'Mapa Final'!B15</f>
        <v>Error en las notificaciones judiicales</v>
      </c>
      <c r="C15" s="375" t="str">
        <f>'Mapa Final'!C15</f>
        <v>Incumplimiento de las metas establecidas</v>
      </c>
      <c r="D15" s="375" t="str">
        <f>'Mapa Final'!D15</f>
        <v>1. Falta de seguimiento y control del cumplimiento efectivo de la actividad asignada. 
2. Falta de informaciòn pertinente para realizar la actividad (correos errados, direcciones erradas de las partes). 
3. Falta de recursos, medios electrònicos y tecnològicos para el cumplimiento de la actividad.  
4.Carencia de vinculaciòn de las partes y terceros que genera nulidades, demoras en el proceso.</v>
      </c>
      <c r="E15" s="375" t="str">
        <f>'Mapa Final'!E15</f>
        <v xml:space="preserve">Inadecuada comunicación de las notificaciones judiciales </v>
      </c>
      <c r="F15" s="375" t="str">
        <f>'Mapa Final'!F15</f>
        <v xml:space="preserve">Posibilidad de incumplimiento de las metas establecidas debido  a la inadecuada comunicación de las notificaciones judiciales </v>
      </c>
      <c r="G15" s="375" t="str">
        <f>'Mapa Final'!G15</f>
        <v>Ejecución y Administración de Procesos</v>
      </c>
      <c r="H15" s="378" t="str">
        <f>'Mapa Final'!I15</f>
        <v>Muy Alta</v>
      </c>
      <c r="I15" s="378" t="str">
        <f>'Mapa Final'!L15</f>
        <v>Mayor</v>
      </c>
      <c r="J15" s="365" t="str">
        <f>'Mapa Final'!N15</f>
        <v xml:space="preserve">Alto </v>
      </c>
      <c r="K15" s="368" t="str">
        <f>'Mapa Final'!AA15</f>
        <v>Baja</v>
      </c>
      <c r="L15" s="368" t="str">
        <f>'Mapa Final'!AE15</f>
        <v>Moderado</v>
      </c>
      <c r="M15" s="365" t="str">
        <f>'Mapa Final'!AG15</f>
        <v>Moderado</v>
      </c>
      <c r="N15" s="368" t="str">
        <f>'Mapa Final'!AH15</f>
        <v>Aceptar</v>
      </c>
      <c r="O15" s="381" t="s">
        <v>648</v>
      </c>
      <c r="P15" s="374"/>
      <c r="Q15" s="374"/>
      <c r="R15" s="374" t="s">
        <v>179</v>
      </c>
      <c r="S15" s="359">
        <v>44652</v>
      </c>
      <c r="T15" s="359">
        <v>44742</v>
      </c>
      <c r="U15" s="362" t="s">
        <v>513</v>
      </c>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row>
    <row r="16" spans="1:279" s="205" customFormat="1" ht="13.5" customHeight="1" x14ac:dyDescent="0.2">
      <c r="A16" s="376"/>
      <c r="B16" s="376"/>
      <c r="C16" s="376"/>
      <c r="D16" s="376"/>
      <c r="E16" s="376"/>
      <c r="F16" s="376"/>
      <c r="G16" s="376"/>
      <c r="H16" s="379"/>
      <c r="I16" s="379"/>
      <c r="J16" s="366"/>
      <c r="K16" s="369"/>
      <c r="L16" s="369"/>
      <c r="M16" s="366"/>
      <c r="N16" s="369"/>
      <c r="O16" s="382"/>
      <c r="P16" s="360"/>
      <c r="Q16" s="360"/>
      <c r="R16" s="360"/>
      <c r="S16" s="360"/>
      <c r="T16" s="360"/>
      <c r="U16" s="363"/>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row>
    <row r="17" spans="1:177" s="205" customFormat="1" ht="13.5" customHeight="1" x14ac:dyDescent="0.2">
      <c r="A17" s="376"/>
      <c r="B17" s="376"/>
      <c r="C17" s="376"/>
      <c r="D17" s="376"/>
      <c r="E17" s="376"/>
      <c r="F17" s="376"/>
      <c r="G17" s="376"/>
      <c r="H17" s="379"/>
      <c r="I17" s="379"/>
      <c r="J17" s="366"/>
      <c r="K17" s="369"/>
      <c r="L17" s="369"/>
      <c r="M17" s="366"/>
      <c r="N17" s="369"/>
      <c r="O17" s="382"/>
      <c r="P17" s="360"/>
      <c r="Q17" s="360"/>
      <c r="R17" s="360"/>
      <c r="S17" s="360"/>
      <c r="T17" s="360"/>
      <c r="U17" s="363"/>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row>
    <row r="18" spans="1:177" s="205" customFormat="1" ht="13.5" customHeight="1" x14ac:dyDescent="0.2">
      <c r="A18" s="376"/>
      <c r="B18" s="376"/>
      <c r="C18" s="376"/>
      <c r="D18" s="376"/>
      <c r="E18" s="376"/>
      <c r="F18" s="376"/>
      <c r="G18" s="376"/>
      <c r="H18" s="379"/>
      <c r="I18" s="379"/>
      <c r="J18" s="366"/>
      <c r="K18" s="369"/>
      <c r="L18" s="369"/>
      <c r="M18" s="366"/>
      <c r="N18" s="369"/>
      <c r="O18" s="382"/>
      <c r="P18" s="360"/>
      <c r="Q18" s="360"/>
      <c r="R18" s="360"/>
      <c r="S18" s="360"/>
      <c r="T18" s="360"/>
      <c r="U18" s="363"/>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row>
    <row r="19" spans="1:177" s="205" customFormat="1" ht="214.5" customHeight="1" thickBot="1" x14ac:dyDescent="0.25">
      <c r="A19" s="377"/>
      <c r="B19" s="377"/>
      <c r="C19" s="377"/>
      <c r="D19" s="377"/>
      <c r="E19" s="377"/>
      <c r="F19" s="377"/>
      <c r="G19" s="377"/>
      <c r="H19" s="380"/>
      <c r="I19" s="380"/>
      <c r="J19" s="367"/>
      <c r="K19" s="370"/>
      <c r="L19" s="370"/>
      <c r="M19" s="367"/>
      <c r="N19" s="370"/>
      <c r="O19" s="383"/>
      <c r="P19" s="361"/>
      <c r="Q19" s="361"/>
      <c r="R19" s="361"/>
      <c r="S19" s="361"/>
      <c r="T19" s="361"/>
      <c r="U19" s="364"/>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row>
    <row r="20" spans="1:177" ht="15" customHeight="1" x14ac:dyDescent="0.25">
      <c r="A20" s="375">
        <f>'Mapa Final'!A20</f>
        <v>3</v>
      </c>
      <c r="B20" s="375" t="str">
        <f>'Mapa Final'!B20</f>
        <v>No realización de las Audiencias Programadas</v>
      </c>
      <c r="C20" s="375" t="str">
        <f>'Mapa Final'!C20</f>
        <v>Incumplimiento de las metas establecidas</v>
      </c>
      <c r="D20" s="375" t="str">
        <f>'Mapa Final'!D20</f>
        <v xml:space="preserve">1.Falta de herramientas tecnológicas que permitan el buen desarrollo de la audiencia (Sistema de Grabación, Software, Hardware, microfonos, diademas entre otros)
2.Programación de audiencias sin tener en cuenta tiempos de duración para su realización.
3.Falta de comunicación oportuna o errores en la notificación a las partes interesadas externas
4.Carencia de internet y  conectividad adecuada para los  equipos en las sedes judiciales y salas de audiencias.
5.Desactualización de la información suministrada por el usuario para la debida citación.
</v>
      </c>
      <c r="E20" s="375" t="str">
        <f>'Mapa Final'!E20</f>
        <v>Incumplimiento en la realización de las audiencias programadas</v>
      </c>
      <c r="F20" s="375" t="str">
        <f>'Mapa Final'!F20</f>
        <v>Posibilidad de vulneración de los derechos fundamentales de los ciudadanos  debido al Incumplimiento en la realización de las audiencias programadas</v>
      </c>
      <c r="G20" s="375" t="str">
        <f>'Mapa Final'!G20</f>
        <v>Usuarios, productos y prácticas organizacionales</v>
      </c>
      <c r="H20" s="378" t="str">
        <f>'Mapa Final'!I20</f>
        <v>Alta</v>
      </c>
      <c r="I20" s="378" t="str">
        <f>'Mapa Final'!L20</f>
        <v>Mayor</v>
      </c>
      <c r="J20" s="365" t="str">
        <f>'Mapa Final'!N20</f>
        <v xml:space="preserve">Alto </v>
      </c>
      <c r="K20" s="368" t="str">
        <f>'Mapa Final'!AA20</f>
        <v>Media</v>
      </c>
      <c r="L20" s="368" t="str">
        <f>'Mapa Final'!AE20</f>
        <v>Mayor</v>
      </c>
      <c r="M20" s="365" t="str">
        <f>'Mapa Final'!AG20</f>
        <v xml:space="preserve">Alto </v>
      </c>
      <c r="N20" s="368" t="str">
        <f>'Mapa Final'!AH20</f>
        <v>Reducir(mitigar)</v>
      </c>
      <c r="O20" s="381" t="s">
        <v>641</v>
      </c>
      <c r="P20" s="374"/>
      <c r="Q20" s="374"/>
      <c r="R20" s="374" t="s">
        <v>179</v>
      </c>
      <c r="S20" s="359">
        <v>44652</v>
      </c>
      <c r="T20" s="359">
        <v>44742</v>
      </c>
      <c r="U20" s="362" t="s">
        <v>643</v>
      </c>
      <c r="V20" s="35"/>
      <c r="W20" s="35"/>
    </row>
    <row r="21" spans="1:177" x14ac:dyDescent="0.25">
      <c r="A21" s="376"/>
      <c r="B21" s="376"/>
      <c r="C21" s="376"/>
      <c r="D21" s="376"/>
      <c r="E21" s="376"/>
      <c r="F21" s="376"/>
      <c r="G21" s="376"/>
      <c r="H21" s="379"/>
      <c r="I21" s="379"/>
      <c r="J21" s="366"/>
      <c r="K21" s="369"/>
      <c r="L21" s="369"/>
      <c r="M21" s="366"/>
      <c r="N21" s="369"/>
      <c r="O21" s="382"/>
      <c r="P21" s="360"/>
      <c r="Q21" s="360"/>
      <c r="R21" s="360"/>
      <c r="S21" s="360"/>
      <c r="T21" s="360"/>
      <c r="U21" s="384"/>
      <c r="V21" s="35"/>
      <c r="W21" s="35"/>
    </row>
    <row r="22" spans="1:177" x14ac:dyDescent="0.25">
      <c r="A22" s="376"/>
      <c r="B22" s="376"/>
      <c r="C22" s="376"/>
      <c r="D22" s="376"/>
      <c r="E22" s="376"/>
      <c r="F22" s="376"/>
      <c r="G22" s="376"/>
      <c r="H22" s="379"/>
      <c r="I22" s="379"/>
      <c r="J22" s="366"/>
      <c r="K22" s="369"/>
      <c r="L22" s="369"/>
      <c r="M22" s="366"/>
      <c r="N22" s="369"/>
      <c r="O22" s="382"/>
      <c r="P22" s="360"/>
      <c r="Q22" s="360"/>
      <c r="R22" s="360"/>
      <c r="S22" s="360"/>
      <c r="T22" s="360"/>
      <c r="U22" s="384"/>
      <c r="V22" s="35"/>
      <c r="W22" s="35"/>
    </row>
    <row r="23" spans="1:177" x14ac:dyDescent="0.25">
      <c r="A23" s="376"/>
      <c r="B23" s="376"/>
      <c r="C23" s="376"/>
      <c r="D23" s="376"/>
      <c r="E23" s="376"/>
      <c r="F23" s="376"/>
      <c r="G23" s="376"/>
      <c r="H23" s="379"/>
      <c r="I23" s="379"/>
      <c r="J23" s="366"/>
      <c r="K23" s="369"/>
      <c r="L23" s="369"/>
      <c r="M23" s="366"/>
      <c r="N23" s="369"/>
      <c r="O23" s="382"/>
      <c r="P23" s="360"/>
      <c r="Q23" s="360"/>
      <c r="R23" s="360"/>
      <c r="S23" s="360"/>
      <c r="T23" s="360"/>
      <c r="U23" s="384"/>
      <c r="V23" s="35"/>
      <c r="W23" s="35"/>
    </row>
    <row r="24" spans="1:177" ht="307.5" customHeight="1" thickBot="1" x14ac:dyDescent="0.3">
      <c r="A24" s="377"/>
      <c r="B24" s="377"/>
      <c r="C24" s="377"/>
      <c r="D24" s="377"/>
      <c r="E24" s="377"/>
      <c r="F24" s="377"/>
      <c r="G24" s="377"/>
      <c r="H24" s="380"/>
      <c r="I24" s="380"/>
      <c r="J24" s="367"/>
      <c r="K24" s="370"/>
      <c r="L24" s="370"/>
      <c r="M24" s="367"/>
      <c r="N24" s="370"/>
      <c r="O24" s="383"/>
      <c r="P24" s="361"/>
      <c r="Q24" s="361"/>
      <c r="R24" s="361"/>
      <c r="S24" s="361"/>
      <c r="T24" s="361"/>
      <c r="U24" s="385"/>
      <c r="V24" s="35"/>
      <c r="W24" s="35"/>
    </row>
    <row r="25" spans="1:177" ht="15" customHeight="1" x14ac:dyDescent="0.25">
      <c r="A25" s="375">
        <f>'Mapa Final'!A25</f>
        <v>4</v>
      </c>
      <c r="B25" s="375" t="str">
        <f>'Mapa Final'!B25</f>
        <v>No realización de los Seguimientos a las Sanciones</v>
      </c>
      <c r="C25" s="375" t="str">
        <f>'Mapa Final'!C25</f>
        <v>Incumplimiento de las metas establecidas</v>
      </c>
      <c r="D25" s="375" t="str">
        <f>'Mapa Final'!D25</f>
        <v>1. Falta de seguimiento y control del cumplimiento efectivo de la actividad asignada. 
2. Falta de informaciòn pertinente para realizar la actividad (correos errados, direcciones erradas de las partes). 
3. Falta de recursos, medios electrònicos y tecnològicos para el cumplimiento de la actividad.  
4.Carencia de vinculaciòn de las partes y terceros que genera nulidades, demoras en el proceso.</v>
      </c>
      <c r="E25" s="375" t="str">
        <f>'Mapa Final'!E25</f>
        <v>Inadecuada realización de los seguimientos a las sanciones</v>
      </c>
      <c r="F25" s="375" t="str">
        <f>'Mapa Final'!F25</f>
        <v>Posibilidad de incumplimiento de las metas establecidas debido al inadecuado seguimientos de las sanciones</v>
      </c>
      <c r="G25" s="375" t="str">
        <f>'Mapa Final'!G25</f>
        <v>Ejecución y Administración de Procesos</v>
      </c>
      <c r="H25" s="378" t="str">
        <f>'Mapa Final'!I25</f>
        <v>Media</v>
      </c>
      <c r="I25" s="378" t="str">
        <f>'Mapa Final'!L25</f>
        <v>Menor</v>
      </c>
      <c r="J25" s="365" t="str">
        <f>'Mapa Final'!N25</f>
        <v>Moderado</v>
      </c>
      <c r="K25" s="368" t="str">
        <f>'Mapa Final'!AA25</f>
        <v>Baja</v>
      </c>
      <c r="L25" s="368" t="str">
        <f>'Mapa Final'!AE25</f>
        <v>Moderado</v>
      </c>
      <c r="M25" s="365" t="str">
        <f>'Mapa Final'!AG25</f>
        <v>Moderado</v>
      </c>
      <c r="N25" s="368" t="str">
        <f>'Mapa Final'!AH25</f>
        <v>Aceptar</v>
      </c>
      <c r="O25" s="381" t="s">
        <v>649</v>
      </c>
      <c r="P25" s="374"/>
      <c r="Q25" s="374"/>
      <c r="R25" s="374" t="s">
        <v>179</v>
      </c>
      <c r="S25" s="359">
        <v>44652</v>
      </c>
      <c r="T25" s="359">
        <v>44742</v>
      </c>
      <c r="U25" s="362" t="s">
        <v>513</v>
      </c>
    </row>
    <row r="26" spans="1:177" x14ac:dyDescent="0.25">
      <c r="A26" s="376"/>
      <c r="B26" s="376"/>
      <c r="C26" s="376"/>
      <c r="D26" s="376"/>
      <c r="E26" s="376"/>
      <c r="F26" s="376"/>
      <c r="G26" s="376"/>
      <c r="H26" s="379"/>
      <c r="I26" s="379"/>
      <c r="J26" s="366"/>
      <c r="K26" s="369"/>
      <c r="L26" s="369"/>
      <c r="M26" s="366"/>
      <c r="N26" s="369"/>
      <c r="O26" s="382"/>
      <c r="P26" s="360"/>
      <c r="Q26" s="360"/>
      <c r="R26" s="360"/>
      <c r="S26" s="360"/>
      <c r="T26" s="360"/>
      <c r="U26" s="363"/>
    </row>
    <row r="27" spans="1:177" x14ac:dyDescent="0.25">
      <c r="A27" s="376"/>
      <c r="B27" s="376"/>
      <c r="C27" s="376"/>
      <c r="D27" s="376"/>
      <c r="E27" s="376"/>
      <c r="F27" s="376"/>
      <c r="G27" s="376"/>
      <c r="H27" s="379"/>
      <c r="I27" s="379"/>
      <c r="J27" s="366"/>
      <c r="K27" s="369"/>
      <c r="L27" s="369"/>
      <c r="M27" s="366"/>
      <c r="N27" s="369"/>
      <c r="O27" s="382"/>
      <c r="P27" s="360"/>
      <c r="Q27" s="360"/>
      <c r="R27" s="360"/>
      <c r="S27" s="360"/>
      <c r="T27" s="360"/>
      <c r="U27" s="363"/>
    </row>
    <row r="28" spans="1:177" x14ac:dyDescent="0.25">
      <c r="A28" s="376"/>
      <c r="B28" s="376"/>
      <c r="C28" s="376"/>
      <c r="D28" s="376"/>
      <c r="E28" s="376"/>
      <c r="F28" s="376"/>
      <c r="G28" s="376"/>
      <c r="H28" s="379"/>
      <c r="I28" s="379"/>
      <c r="J28" s="366"/>
      <c r="K28" s="369"/>
      <c r="L28" s="369"/>
      <c r="M28" s="366"/>
      <c r="N28" s="369"/>
      <c r="O28" s="382"/>
      <c r="P28" s="360"/>
      <c r="Q28" s="360"/>
      <c r="R28" s="360"/>
      <c r="S28" s="360"/>
      <c r="T28" s="360"/>
      <c r="U28" s="363"/>
    </row>
    <row r="29" spans="1:177" ht="254.25" customHeight="1" thickBot="1" x14ac:dyDescent="0.3">
      <c r="A29" s="377"/>
      <c r="B29" s="377"/>
      <c r="C29" s="377"/>
      <c r="D29" s="377"/>
      <c r="E29" s="377"/>
      <c r="F29" s="377"/>
      <c r="G29" s="377"/>
      <c r="H29" s="380"/>
      <c r="I29" s="380"/>
      <c r="J29" s="367"/>
      <c r="K29" s="370"/>
      <c r="L29" s="370"/>
      <c r="M29" s="367"/>
      <c r="N29" s="370"/>
      <c r="O29" s="383"/>
      <c r="P29" s="361"/>
      <c r="Q29" s="361"/>
      <c r="R29" s="361"/>
      <c r="S29" s="361"/>
      <c r="T29" s="361"/>
      <c r="U29" s="364"/>
    </row>
    <row r="30" spans="1:177" ht="15" customHeight="1" x14ac:dyDescent="0.25">
      <c r="A30" s="375">
        <f>'Mapa Final'!A30</f>
        <v>5</v>
      </c>
      <c r="B30" s="375" t="str">
        <f>'Mapa Final'!B30</f>
        <v xml:space="preserve">Inexactitud en el registro de la gestion de los procesos misionales y actuaciones administrativa </v>
      </c>
      <c r="C30" s="375" t="str">
        <f>'Mapa Final'!C30</f>
        <v>Incumplimiento de las metas establecidas</v>
      </c>
      <c r="D30" s="375" t="str">
        <f>'Mapa Final'!D30</f>
        <v xml:space="preserve">1. Errores en la información registrada en el aplicativo Justicia XXI WEB y el expediente digital
2.Insuficiencia de personal para la carga laboral presentada. 
3.Fallas en la funcionalidad de los aplicativos    
4.Incremento de solicitudes  por la  alta demanda judiciales 
5.Inadecuado control de verificación del registro de la información </v>
      </c>
      <c r="E30" s="375" t="str">
        <f>'Mapa Final'!E30</f>
        <v xml:space="preserve">Inadecuado registro de la gestion de los procesos misionales y actuaciones administrativa </v>
      </c>
      <c r="F30" s="375" t="str">
        <f>'Mapa Final'!F30</f>
        <v xml:space="preserve">Posibilidad de incumplimiento de las metas establecidas debido al  inadecuado registro de la gestion de los procesos misionales y actuaciones administrativa </v>
      </c>
      <c r="G30" s="375" t="str">
        <f>'Mapa Final'!G30</f>
        <v>Usuarios, productos y prácticas organizacionales</v>
      </c>
      <c r="H30" s="378" t="str">
        <f>'Mapa Final'!I30</f>
        <v>Alta</v>
      </c>
      <c r="I30" s="378" t="str">
        <f>'Mapa Final'!L30</f>
        <v>Menor</v>
      </c>
      <c r="J30" s="365" t="str">
        <f>'Mapa Final'!N30</f>
        <v>Moderado</v>
      </c>
      <c r="K30" s="368" t="str">
        <f>'Mapa Final'!AA30</f>
        <v>Media</v>
      </c>
      <c r="L30" s="368" t="str">
        <f>'Mapa Final'!AE30</f>
        <v>Menor</v>
      </c>
      <c r="M30" s="365" t="str">
        <f>'Mapa Final'!AG30</f>
        <v>Moderado</v>
      </c>
      <c r="N30" s="368" t="str">
        <f>'Mapa Final'!AH30</f>
        <v>Aceptar</v>
      </c>
      <c r="O30" s="371" t="s">
        <v>645</v>
      </c>
      <c r="P30" s="374"/>
      <c r="Q30" s="374"/>
      <c r="R30" s="374" t="s">
        <v>179</v>
      </c>
      <c r="S30" s="359">
        <v>44652</v>
      </c>
      <c r="T30" s="359">
        <v>44742</v>
      </c>
      <c r="U30" s="362" t="s">
        <v>513</v>
      </c>
    </row>
    <row r="31" spans="1:177" x14ac:dyDescent="0.25">
      <c r="A31" s="376"/>
      <c r="B31" s="376"/>
      <c r="C31" s="376"/>
      <c r="D31" s="376"/>
      <c r="E31" s="376"/>
      <c r="F31" s="376"/>
      <c r="G31" s="376"/>
      <c r="H31" s="379"/>
      <c r="I31" s="379"/>
      <c r="J31" s="366"/>
      <c r="K31" s="369"/>
      <c r="L31" s="369"/>
      <c r="M31" s="366"/>
      <c r="N31" s="369"/>
      <c r="O31" s="372"/>
      <c r="P31" s="360"/>
      <c r="Q31" s="360"/>
      <c r="R31" s="360"/>
      <c r="S31" s="360"/>
      <c r="T31" s="360"/>
      <c r="U31" s="363"/>
    </row>
    <row r="32" spans="1:177" x14ac:dyDescent="0.25">
      <c r="A32" s="376"/>
      <c r="B32" s="376"/>
      <c r="C32" s="376"/>
      <c r="D32" s="376"/>
      <c r="E32" s="376"/>
      <c r="F32" s="376"/>
      <c r="G32" s="376"/>
      <c r="H32" s="379"/>
      <c r="I32" s="379"/>
      <c r="J32" s="366"/>
      <c r="K32" s="369"/>
      <c r="L32" s="369"/>
      <c r="M32" s="366"/>
      <c r="N32" s="369"/>
      <c r="O32" s="372"/>
      <c r="P32" s="360"/>
      <c r="Q32" s="360"/>
      <c r="R32" s="360"/>
      <c r="S32" s="360"/>
      <c r="T32" s="360"/>
      <c r="U32" s="363"/>
    </row>
    <row r="33" spans="1:21" x14ac:dyDescent="0.25">
      <c r="A33" s="376"/>
      <c r="B33" s="376"/>
      <c r="C33" s="376"/>
      <c r="D33" s="376"/>
      <c r="E33" s="376"/>
      <c r="F33" s="376"/>
      <c r="G33" s="376"/>
      <c r="H33" s="379"/>
      <c r="I33" s="379"/>
      <c r="J33" s="366"/>
      <c r="K33" s="369"/>
      <c r="L33" s="369"/>
      <c r="M33" s="366"/>
      <c r="N33" s="369"/>
      <c r="O33" s="372"/>
      <c r="P33" s="360"/>
      <c r="Q33" s="360"/>
      <c r="R33" s="360"/>
      <c r="S33" s="360"/>
      <c r="T33" s="360"/>
      <c r="U33" s="363"/>
    </row>
    <row r="34" spans="1:21" ht="230.25" customHeight="1" thickBot="1" x14ac:dyDescent="0.3">
      <c r="A34" s="377"/>
      <c r="B34" s="377"/>
      <c r="C34" s="377"/>
      <c r="D34" s="377"/>
      <c r="E34" s="377"/>
      <c r="F34" s="377"/>
      <c r="G34" s="377"/>
      <c r="H34" s="380"/>
      <c r="I34" s="380"/>
      <c r="J34" s="367"/>
      <c r="K34" s="370"/>
      <c r="L34" s="370"/>
      <c r="M34" s="367"/>
      <c r="N34" s="370"/>
      <c r="O34" s="373"/>
      <c r="P34" s="361"/>
      <c r="Q34" s="361"/>
      <c r="R34" s="361"/>
      <c r="S34" s="361"/>
      <c r="T34" s="361"/>
      <c r="U34" s="364"/>
    </row>
    <row r="35" spans="1:21" ht="15" customHeight="1" x14ac:dyDescent="0.25">
      <c r="A35" s="375">
        <f>'Mapa Final'!A35</f>
        <v>6</v>
      </c>
      <c r="B35" s="375" t="str">
        <f>'Mapa Final'!B35</f>
        <v>Vencimiento de Términos</v>
      </c>
      <c r="C35" s="375" t="str">
        <f>'Mapa Final'!C35</f>
        <v>Vulneración de los derechos fundamentales de los ciudadanos</v>
      </c>
      <c r="D35" s="375" t="str">
        <f>'Mapa Final'!D35</f>
        <v xml:space="preserve">1. Falta de implementación de modelos operativos de preparación de audiencias (MOPA's) y guías de realización de audiencias para reducir el tiempo de las diligencias.
2.Insuficiencia de personal para la carga laboral presentada.
3.Incremento de solicitudes vía correo electrónico, reparto de demandas y solicitudes judiciales..
4.Demora en la entrega del reparto por parte del centro de sevicios
5.Afectación del orden público, genera mayor demanda y congestión de la justicia.
</v>
      </c>
      <c r="E35" s="375" t="str">
        <f>'Mapa Final'!E35</f>
        <v xml:space="preserve"> Actuaciones procesales después del vencimiento de los términos legales  </v>
      </c>
      <c r="F35" s="375" t="str">
        <f>'Mapa Final'!F35</f>
        <v xml:space="preserve">Posibilidad de vulneración de los derechos fundamentales de los ciudadanos  debido a las  actuaciones procesales después del vencimiento de los términos legales  </v>
      </c>
      <c r="G35" s="375" t="str">
        <f>'Mapa Final'!G35</f>
        <v>Usuarios, productos y prácticas organizacionales</v>
      </c>
      <c r="H35" s="378" t="str">
        <f>'Mapa Final'!I35</f>
        <v>Alta</v>
      </c>
      <c r="I35" s="378" t="str">
        <f>'Mapa Final'!L35</f>
        <v>Mayor</v>
      </c>
      <c r="J35" s="365" t="str">
        <f>'Mapa Final'!N35</f>
        <v xml:space="preserve">Alto </v>
      </c>
      <c r="K35" s="368" t="str">
        <f>'Mapa Final'!AA35</f>
        <v>Media</v>
      </c>
      <c r="L35" s="368" t="str">
        <f>'Mapa Final'!AE35</f>
        <v>Menor</v>
      </c>
      <c r="M35" s="365" t="str">
        <f>'Mapa Final'!AG35</f>
        <v>Moderado</v>
      </c>
      <c r="N35" s="368" t="str">
        <f>'Mapa Final'!AH35</f>
        <v>Reducir(mitigar)</v>
      </c>
      <c r="O35" s="371" t="s">
        <v>646</v>
      </c>
      <c r="P35" s="374"/>
      <c r="Q35" s="374"/>
      <c r="R35" s="374" t="s">
        <v>179</v>
      </c>
      <c r="S35" s="359">
        <v>44652</v>
      </c>
      <c r="T35" s="359">
        <v>44742</v>
      </c>
      <c r="U35" s="362" t="s">
        <v>513</v>
      </c>
    </row>
    <row r="36" spans="1:21" x14ac:dyDescent="0.25">
      <c r="A36" s="376"/>
      <c r="B36" s="376"/>
      <c r="C36" s="376"/>
      <c r="D36" s="376"/>
      <c r="E36" s="376"/>
      <c r="F36" s="376"/>
      <c r="G36" s="376"/>
      <c r="H36" s="379"/>
      <c r="I36" s="379"/>
      <c r="J36" s="366"/>
      <c r="K36" s="369"/>
      <c r="L36" s="369"/>
      <c r="M36" s="366"/>
      <c r="N36" s="369"/>
      <c r="O36" s="372"/>
      <c r="P36" s="360"/>
      <c r="Q36" s="360"/>
      <c r="R36" s="360"/>
      <c r="S36" s="360"/>
      <c r="T36" s="360"/>
      <c r="U36" s="363"/>
    </row>
    <row r="37" spans="1:21" x14ac:dyDescent="0.25">
      <c r="A37" s="376"/>
      <c r="B37" s="376"/>
      <c r="C37" s="376"/>
      <c r="D37" s="376"/>
      <c r="E37" s="376"/>
      <c r="F37" s="376"/>
      <c r="G37" s="376"/>
      <c r="H37" s="379"/>
      <c r="I37" s="379"/>
      <c r="J37" s="366"/>
      <c r="K37" s="369"/>
      <c r="L37" s="369"/>
      <c r="M37" s="366"/>
      <c r="N37" s="369"/>
      <c r="O37" s="372"/>
      <c r="P37" s="360"/>
      <c r="Q37" s="360"/>
      <c r="R37" s="360"/>
      <c r="S37" s="360"/>
      <c r="T37" s="360"/>
      <c r="U37" s="363"/>
    </row>
    <row r="38" spans="1:21" x14ac:dyDescent="0.25">
      <c r="A38" s="376"/>
      <c r="B38" s="376"/>
      <c r="C38" s="376"/>
      <c r="D38" s="376"/>
      <c r="E38" s="376"/>
      <c r="F38" s="376"/>
      <c r="G38" s="376"/>
      <c r="H38" s="379"/>
      <c r="I38" s="379"/>
      <c r="J38" s="366"/>
      <c r="K38" s="369"/>
      <c r="L38" s="369"/>
      <c r="M38" s="366"/>
      <c r="N38" s="369"/>
      <c r="O38" s="372"/>
      <c r="P38" s="360"/>
      <c r="Q38" s="360"/>
      <c r="R38" s="360"/>
      <c r="S38" s="360"/>
      <c r="T38" s="360"/>
      <c r="U38" s="363"/>
    </row>
    <row r="39" spans="1:21" ht="234.75" customHeight="1" thickBot="1" x14ac:dyDescent="0.3">
      <c r="A39" s="377"/>
      <c r="B39" s="377"/>
      <c r="C39" s="377"/>
      <c r="D39" s="377"/>
      <c r="E39" s="377"/>
      <c r="F39" s="377"/>
      <c r="G39" s="377"/>
      <c r="H39" s="380"/>
      <c r="I39" s="380"/>
      <c r="J39" s="367"/>
      <c r="K39" s="370"/>
      <c r="L39" s="370"/>
      <c r="M39" s="367"/>
      <c r="N39" s="370"/>
      <c r="O39" s="373"/>
      <c r="P39" s="361"/>
      <c r="Q39" s="361"/>
      <c r="R39" s="361"/>
      <c r="S39" s="361"/>
      <c r="T39" s="361"/>
      <c r="U39" s="364"/>
    </row>
    <row r="40" spans="1:21" ht="15" customHeight="1" x14ac:dyDescent="0.25">
      <c r="A40" s="375">
        <f>'Mapa Final'!A40</f>
        <v>7</v>
      </c>
      <c r="B40" s="375" t="str">
        <f>'Mapa Final'!B40</f>
        <v>Pérdida de documentos</v>
      </c>
      <c r="C40" s="375" t="str">
        <f>'Mapa Final'!C40</f>
        <v>Afectación en la Prestación del Servicio de Justicia</v>
      </c>
      <c r="D40" s="375" t="str">
        <f>'Mapa Final'!D40</f>
        <v>1. Falta de implementación del expediente electrónico en todas las dependencias y juzgados
2.Falta de software institucional para el control en el archivo de documentos tanto físicos como virtuales.
3.Desconocimiento e inaplicabilidad de las Tablas de Retención Documental (TRD)
4.Volumen excesivo de ingreso de expedientes para el personal asignado,  generando demoras en la organización de los expediente
5. Carencia de organización documental</v>
      </c>
      <c r="E40" s="375" t="str">
        <f>'Mapa Final'!E40</f>
        <v>Extravío de documentos temporal o definitivo de los procesos judiciales</v>
      </c>
      <c r="F40" s="375" t="str">
        <f>'Mapa Final'!F40</f>
        <v>Posibilidad de la afectación en la Prestación del Servicio de Justicia debido al extravío de documentos temporal o definitivo de los procesos judiciales</v>
      </c>
      <c r="G40" s="375" t="str">
        <f>'Mapa Final'!G40</f>
        <v>Usuarios, productos y prácticas organizacionales</v>
      </c>
      <c r="H40" s="378" t="str">
        <f>'Mapa Final'!I40</f>
        <v>Muy Alta</v>
      </c>
      <c r="I40" s="378" t="str">
        <f>'Mapa Final'!L40</f>
        <v>Mayor</v>
      </c>
      <c r="J40" s="365" t="str">
        <f>'Mapa Final'!N40</f>
        <v xml:space="preserve">Alto </v>
      </c>
      <c r="K40" s="368" t="str">
        <f>'Mapa Final'!AA40</f>
        <v>Media</v>
      </c>
      <c r="L40" s="368" t="str">
        <f>'Mapa Final'!AE40</f>
        <v>Mayor</v>
      </c>
      <c r="M40" s="365" t="str">
        <f>'Mapa Final'!AG40</f>
        <v xml:space="preserve">Alto </v>
      </c>
      <c r="N40" s="368" t="str">
        <f>'Mapa Final'!AH40</f>
        <v>Reducir(mitigar)</v>
      </c>
      <c r="O40" s="371" t="s">
        <v>650</v>
      </c>
      <c r="P40" s="374"/>
      <c r="Q40" s="374"/>
      <c r="R40" s="374" t="s">
        <v>179</v>
      </c>
      <c r="S40" s="359">
        <v>44652</v>
      </c>
      <c r="T40" s="359">
        <v>44742</v>
      </c>
      <c r="U40" s="362" t="s">
        <v>513</v>
      </c>
    </row>
    <row r="41" spans="1:21" x14ac:dyDescent="0.25">
      <c r="A41" s="376"/>
      <c r="B41" s="376"/>
      <c r="C41" s="376"/>
      <c r="D41" s="376"/>
      <c r="E41" s="376"/>
      <c r="F41" s="376"/>
      <c r="G41" s="376"/>
      <c r="H41" s="379"/>
      <c r="I41" s="379"/>
      <c r="J41" s="366"/>
      <c r="K41" s="369"/>
      <c r="L41" s="369"/>
      <c r="M41" s="366"/>
      <c r="N41" s="369"/>
      <c r="O41" s="372"/>
      <c r="P41" s="360"/>
      <c r="Q41" s="360"/>
      <c r="R41" s="360"/>
      <c r="S41" s="360"/>
      <c r="T41" s="360"/>
      <c r="U41" s="363"/>
    </row>
    <row r="42" spans="1:21" x14ac:dyDescent="0.25">
      <c r="A42" s="376"/>
      <c r="B42" s="376"/>
      <c r="C42" s="376"/>
      <c r="D42" s="376"/>
      <c r="E42" s="376"/>
      <c r="F42" s="376"/>
      <c r="G42" s="376"/>
      <c r="H42" s="379"/>
      <c r="I42" s="379"/>
      <c r="J42" s="366"/>
      <c r="K42" s="369"/>
      <c r="L42" s="369"/>
      <c r="M42" s="366"/>
      <c r="N42" s="369"/>
      <c r="O42" s="372"/>
      <c r="P42" s="360"/>
      <c r="Q42" s="360"/>
      <c r="R42" s="360"/>
      <c r="S42" s="360"/>
      <c r="T42" s="360"/>
      <c r="U42" s="363"/>
    </row>
    <row r="43" spans="1:21" x14ac:dyDescent="0.25">
      <c r="A43" s="376"/>
      <c r="B43" s="376"/>
      <c r="C43" s="376"/>
      <c r="D43" s="376"/>
      <c r="E43" s="376"/>
      <c r="F43" s="376"/>
      <c r="G43" s="376"/>
      <c r="H43" s="379"/>
      <c r="I43" s="379"/>
      <c r="J43" s="366"/>
      <c r="K43" s="369"/>
      <c r="L43" s="369"/>
      <c r="M43" s="366"/>
      <c r="N43" s="369"/>
      <c r="O43" s="372"/>
      <c r="P43" s="360"/>
      <c r="Q43" s="360"/>
      <c r="R43" s="360"/>
      <c r="S43" s="360"/>
      <c r="T43" s="360"/>
      <c r="U43" s="363"/>
    </row>
    <row r="44" spans="1:21" ht="194.25" customHeight="1" thickBot="1" x14ac:dyDescent="0.3">
      <c r="A44" s="377"/>
      <c r="B44" s="377"/>
      <c r="C44" s="377"/>
      <c r="D44" s="377"/>
      <c r="E44" s="377"/>
      <c r="F44" s="377"/>
      <c r="G44" s="377"/>
      <c r="H44" s="380"/>
      <c r="I44" s="380"/>
      <c r="J44" s="367"/>
      <c r="K44" s="370"/>
      <c r="L44" s="370"/>
      <c r="M44" s="367"/>
      <c r="N44" s="370"/>
      <c r="O44" s="373"/>
      <c r="P44" s="361"/>
      <c r="Q44" s="361"/>
      <c r="R44" s="361"/>
      <c r="S44" s="361"/>
      <c r="T44" s="361"/>
      <c r="U44" s="364"/>
    </row>
    <row r="45" spans="1:21" ht="15" customHeight="1" x14ac:dyDescent="0.25">
      <c r="A45" s="375">
        <f>'Mapa Final'!A45</f>
        <v>8</v>
      </c>
      <c r="B45" s="375" t="str">
        <f>'Mapa Final'!B45</f>
        <v>Corrupción</v>
      </c>
      <c r="C45" s="375" t="str">
        <f>'Mapa Final'!C45</f>
        <v>Reputacional (Corrupción)</v>
      </c>
      <c r="D45" s="375" t="str">
        <f>'Mapa Final'!D45</f>
        <v xml:space="preserve">1.Insuficientes programas de capacitación para la toma de conciencia debido al desconocimiento de l ley antisoborno (ISO 37001:2016)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45" s="375" t="str">
        <f>'Mapa Final'!E45</f>
        <v xml:space="preserve">Carencia en transparencia, etica y valores . </v>
      </c>
      <c r="F45" s="375" t="str">
        <f>'Mapa Final'!F45</f>
        <v xml:space="preserve">Posibilidad de actos indebidos de  los servidores judiciales debido a  la carencia en transparencia, etica y valores </v>
      </c>
      <c r="G45" s="375" t="str">
        <f>'Mapa Final'!G45</f>
        <v>Fraude Interno</v>
      </c>
      <c r="H45" s="378" t="str">
        <f>'Mapa Final'!I45</f>
        <v>Muy Alta</v>
      </c>
      <c r="I45" s="378" t="str">
        <f>'Mapa Final'!L45</f>
        <v>Mayor</v>
      </c>
      <c r="J45" s="365" t="str">
        <f>'Mapa Final'!N45</f>
        <v xml:space="preserve">Alto </v>
      </c>
      <c r="K45" s="368" t="str">
        <f>'Mapa Final'!AA45</f>
        <v>Media</v>
      </c>
      <c r="L45" s="368" t="str">
        <f>'Mapa Final'!AE45</f>
        <v>Mayor</v>
      </c>
      <c r="M45" s="365" t="str">
        <f>'Mapa Final'!AG45</f>
        <v xml:space="preserve">Alto </v>
      </c>
      <c r="N45" s="368" t="str">
        <f>'Mapa Final'!AH45</f>
        <v>Reducir(mitigar)</v>
      </c>
      <c r="O45" s="371" t="s">
        <v>651</v>
      </c>
      <c r="P45" s="374"/>
      <c r="Q45" s="374"/>
      <c r="R45" s="374" t="s">
        <v>179</v>
      </c>
      <c r="S45" s="359">
        <v>44652</v>
      </c>
      <c r="T45" s="359">
        <v>44742</v>
      </c>
      <c r="U45" s="362" t="s">
        <v>513</v>
      </c>
    </row>
    <row r="46" spans="1:21" x14ac:dyDescent="0.25">
      <c r="A46" s="376"/>
      <c r="B46" s="376"/>
      <c r="C46" s="376"/>
      <c r="D46" s="376"/>
      <c r="E46" s="376"/>
      <c r="F46" s="376"/>
      <c r="G46" s="376"/>
      <c r="H46" s="379"/>
      <c r="I46" s="379"/>
      <c r="J46" s="366"/>
      <c r="K46" s="369"/>
      <c r="L46" s="369"/>
      <c r="M46" s="366"/>
      <c r="N46" s="369"/>
      <c r="O46" s="372"/>
      <c r="P46" s="360"/>
      <c r="Q46" s="360"/>
      <c r="R46" s="360"/>
      <c r="S46" s="360"/>
      <c r="T46" s="360"/>
      <c r="U46" s="363"/>
    </row>
    <row r="47" spans="1:21" x14ac:dyDescent="0.25">
      <c r="A47" s="376"/>
      <c r="B47" s="376"/>
      <c r="C47" s="376"/>
      <c r="D47" s="376"/>
      <c r="E47" s="376"/>
      <c r="F47" s="376"/>
      <c r="G47" s="376"/>
      <c r="H47" s="379"/>
      <c r="I47" s="379"/>
      <c r="J47" s="366"/>
      <c r="K47" s="369"/>
      <c r="L47" s="369"/>
      <c r="M47" s="366"/>
      <c r="N47" s="369"/>
      <c r="O47" s="372"/>
      <c r="P47" s="360"/>
      <c r="Q47" s="360"/>
      <c r="R47" s="360"/>
      <c r="S47" s="360"/>
      <c r="T47" s="360"/>
      <c r="U47" s="363"/>
    </row>
    <row r="48" spans="1:21" x14ac:dyDescent="0.25">
      <c r="A48" s="376"/>
      <c r="B48" s="376"/>
      <c r="C48" s="376"/>
      <c r="D48" s="376"/>
      <c r="E48" s="376"/>
      <c r="F48" s="376"/>
      <c r="G48" s="376"/>
      <c r="H48" s="379"/>
      <c r="I48" s="379"/>
      <c r="J48" s="366"/>
      <c r="K48" s="369"/>
      <c r="L48" s="369"/>
      <c r="M48" s="366"/>
      <c r="N48" s="369"/>
      <c r="O48" s="372"/>
      <c r="P48" s="360"/>
      <c r="Q48" s="360"/>
      <c r="R48" s="360"/>
      <c r="S48" s="360"/>
      <c r="T48" s="360"/>
      <c r="U48" s="363"/>
    </row>
    <row r="49" spans="1:21" ht="240.75" customHeight="1" thickBot="1" x14ac:dyDescent="0.3">
      <c r="A49" s="377"/>
      <c r="B49" s="377"/>
      <c r="C49" s="377"/>
      <c r="D49" s="377"/>
      <c r="E49" s="377"/>
      <c r="F49" s="377"/>
      <c r="G49" s="377"/>
      <c r="H49" s="380"/>
      <c r="I49" s="380"/>
      <c r="J49" s="367"/>
      <c r="K49" s="370"/>
      <c r="L49" s="370"/>
      <c r="M49" s="367"/>
      <c r="N49" s="370"/>
      <c r="O49" s="373"/>
      <c r="P49" s="361"/>
      <c r="Q49" s="361"/>
      <c r="R49" s="361"/>
      <c r="S49" s="361"/>
      <c r="T49" s="361"/>
      <c r="U49" s="364"/>
    </row>
    <row r="50" spans="1:21" ht="15" customHeight="1" x14ac:dyDescent="0.25">
      <c r="A50" s="375">
        <f>'Mapa Final'!A50</f>
        <v>9</v>
      </c>
      <c r="B50" s="375" t="str">
        <f>'Mapa Final'!B50</f>
        <v>Interrupción o demora en el Servicio Público de Administrar  Justicia</v>
      </c>
      <c r="C50" s="375" t="str">
        <f>'Mapa Final'!C50</f>
        <v>Afectación en la Prestación del Servicio de Justicia</v>
      </c>
      <c r="D50" s="375" t="str">
        <f>'Mapa Final'!D50</f>
        <v>1. Paro por sindicato
2. Huelgas, protestas ciudadana
3. Disturbios o hechos violentos
4.Pandemia
5.Emergencias Ambientales</v>
      </c>
      <c r="E50" s="375" t="str">
        <f>'Mapa Final'!E50</f>
        <v>Suceso de fuerza mayor que imposibilitan la gestión judicial</v>
      </c>
      <c r="F50" s="375" t="str">
        <f>'Mapa Final'!F50</f>
        <v>Posibilidad de  afectación en la Prestación del Servicio de Justicia debido a un suceso de fuerza mayor que imposibilita la gestión judicial</v>
      </c>
      <c r="G50" s="375" t="str">
        <f>'Mapa Final'!G50</f>
        <v>Usuarios, productos y prácticas organizacionales</v>
      </c>
      <c r="H50" s="378" t="str">
        <f>'Mapa Final'!I50</f>
        <v>Alta</v>
      </c>
      <c r="I50" s="378" t="str">
        <f>'Mapa Final'!L50</f>
        <v>Moderado</v>
      </c>
      <c r="J50" s="365" t="str">
        <f>'Mapa Final'!N50</f>
        <v xml:space="preserve">Alto </v>
      </c>
      <c r="K50" s="368" t="str">
        <f>'Mapa Final'!AA50</f>
        <v>Media</v>
      </c>
      <c r="L50" s="368" t="str">
        <f>'Mapa Final'!AE50</f>
        <v>Moderado</v>
      </c>
      <c r="M50" s="365" t="str">
        <f>'Mapa Final'!AG50</f>
        <v>Moderado</v>
      </c>
      <c r="N50" s="368" t="str">
        <f>'Mapa Final'!AH50</f>
        <v>Aceptar</v>
      </c>
      <c r="O50" s="371" t="s">
        <v>652</v>
      </c>
      <c r="P50" s="374"/>
      <c r="Q50" s="374"/>
      <c r="R50" s="374" t="s">
        <v>179</v>
      </c>
      <c r="S50" s="359">
        <v>44652</v>
      </c>
      <c r="T50" s="359">
        <v>44742</v>
      </c>
      <c r="U50" s="362" t="s">
        <v>513</v>
      </c>
    </row>
    <row r="51" spans="1:21" x14ac:dyDescent="0.25">
      <c r="A51" s="376"/>
      <c r="B51" s="376"/>
      <c r="C51" s="376"/>
      <c r="D51" s="376"/>
      <c r="E51" s="376"/>
      <c r="F51" s="376"/>
      <c r="G51" s="376"/>
      <c r="H51" s="379"/>
      <c r="I51" s="379"/>
      <c r="J51" s="366"/>
      <c r="K51" s="369"/>
      <c r="L51" s="369"/>
      <c r="M51" s="366"/>
      <c r="N51" s="369"/>
      <c r="O51" s="372"/>
      <c r="P51" s="360"/>
      <c r="Q51" s="360"/>
      <c r="R51" s="360"/>
      <c r="S51" s="360"/>
      <c r="T51" s="360"/>
      <c r="U51" s="363"/>
    </row>
    <row r="52" spans="1:21" x14ac:dyDescent="0.25">
      <c r="A52" s="376"/>
      <c r="B52" s="376"/>
      <c r="C52" s="376"/>
      <c r="D52" s="376"/>
      <c r="E52" s="376"/>
      <c r="F52" s="376"/>
      <c r="G52" s="376"/>
      <c r="H52" s="379"/>
      <c r="I52" s="379"/>
      <c r="J52" s="366"/>
      <c r="K52" s="369"/>
      <c r="L52" s="369"/>
      <c r="M52" s="366"/>
      <c r="N52" s="369"/>
      <c r="O52" s="372"/>
      <c r="P52" s="360"/>
      <c r="Q52" s="360"/>
      <c r="R52" s="360"/>
      <c r="S52" s="360"/>
      <c r="T52" s="360"/>
      <c r="U52" s="363"/>
    </row>
    <row r="53" spans="1:21" x14ac:dyDescent="0.25">
      <c r="A53" s="376"/>
      <c r="B53" s="376"/>
      <c r="C53" s="376"/>
      <c r="D53" s="376"/>
      <c r="E53" s="376"/>
      <c r="F53" s="376"/>
      <c r="G53" s="376"/>
      <c r="H53" s="379"/>
      <c r="I53" s="379"/>
      <c r="J53" s="366"/>
      <c r="K53" s="369"/>
      <c r="L53" s="369"/>
      <c r="M53" s="366"/>
      <c r="N53" s="369"/>
      <c r="O53" s="372"/>
      <c r="P53" s="360"/>
      <c r="Q53" s="360"/>
      <c r="R53" s="360"/>
      <c r="S53" s="360"/>
      <c r="T53" s="360"/>
      <c r="U53" s="363"/>
    </row>
    <row r="54" spans="1:21" ht="312" customHeight="1" thickBot="1" x14ac:dyDescent="0.3">
      <c r="A54" s="377"/>
      <c r="B54" s="377"/>
      <c r="C54" s="377"/>
      <c r="D54" s="377"/>
      <c r="E54" s="377"/>
      <c r="F54" s="377"/>
      <c r="G54" s="377"/>
      <c r="H54" s="380"/>
      <c r="I54" s="380"/>
      <c r="J54" s="367"/>
      <c r="K54" s="370"/>
      <c r="L54" s="370"/>
      <c r="M54" s="367"/>
      <c r="N54" s="370"/>
      <c r="O54" s="373"/>
      <c r="P54" s="361"/>
      <c r="Q54" s="361"/>
      <c r="R54" s="361"/>
      <c r="S54" s="361"/>
      <c r="T54" s="361"/>
      <c r="U54" s="364"/>
    </row>
    <row r="55" spans="1:21" ht="15" customHeight="1" x14ac:dyDescent="0.25">
      <c r="A55" s="375">
        <f>'Mapa Final'!A55</f>
        <v>10</v>
      </c>
      <c r="B55" s="375" t="str">
        <f>'Mapa Final'!B55</f>
        <v>Inaplicabilidad de la normavidad ambiental vigente</v>
      </c>
      <c r="C55" s="375" t="str">
        <f>'Mapa Final'!C55</f>
        <v>Afectación Ambiental</v>
      </c>
      <c r="D55" s="375" t="str">
        <f>'Mapa Final'!D55</f>
        <v>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v>
      </c>
      <c r="E55" s="375" t="str">
        <f>'Mapa Final'!E55</f>
        <v>Desconocimiento de los lineamientos ambientales y normatividad vigente ambiental</v>
      </c>
      <c r="F55" s="375" t="str">
        <f>'Mapa Final'!F55</f>
        <v>Posibilidad de afectación ambiental debido al desconocimiento de las lineamientos ambientales y normatividad vigente ambiental</v>
      </c>
      <c r="G55" s="375" t="str">
        <f>'Mapa Final'!G55</f>
        <v>Eventos Ambientales Internos</v>
      </c>
      <c r="H55" s="378" t="str">
        <f>'Mapa Final'!I55</f>
        <v>Media</v>
      </c>
      <c r="I55" s="378" t="str">
        <f>'Mapa Final'!L55</f>
        <v>Moderado</v>
      </c>
      <c r="J55" s="365" t="str">
        <f>'Mapa Final'!N55</f>
        <v>Moderado</v>
      </c>
      <c r="K55" s="368" t="str">
        <f>'Mapa Final'!AA55</f>
        <v>Baja</v>
      </c>
      <c r="L55" s="368" t="str">
        <f>'Mapa Final'!AE55</f>
        <v>Moderado</v>
      </c>
      <c r="M55" s="365" t="str">
        <f>'Mapa Final'!AG55</f>
        <v>Moderado</v>
      </c>
      <c r="N55" s="368" t="str">
        <f>'Mapa Final'!AH55</f>
        <v>Aceptar</v>
      </c>
      <c r="O55" s="371" t="s">
        <v>647</v>
      </c>
      <c r="P55" s="374"/>
      <c r="Q55" s="374"/>
      <c r="R55" s="374" t="s">
        <v>179</v>
      </c>
      <c r="S55" s="359">
        <v>44652</v>
      </c>
      <c r="T55" s="359">
        <v>44742</v>
      </c>
      <c r="U55" s="362" t="s">
        <v>513</v>
      </c>
    </row>
    <row r="56" spans="1:21" x14ac:dyDescent="0.25">
      <c r="A56" s="376"/>
      <c r="B56" s="376"/>
      <c r="C56" s="376"/>
      <c r="D56" s="376"/>
      <c r="E56" s="376"/>
      <c r="F56" s="376"/>
      <c r="G56" s="376"/>
      <c r="H56" s="379"/>
      <c r="I56" s="379"/>
      <c r="J56" s="366"/>
      <c r="K56" s="369"/>
      <c r="L56" s="369"/>
      <c r="M56" s="366"/>
      <c r="N56" s="369"/>
      <c r="O56" s="372"/>
      <c r="P56" s="360"/>
      <c r="Q56" s="360"/>
      <c r="R56" s="360"/>
      <c r="S56" s="360"/>
      <c r="T56" s="360"/>
      <c r="U56" s="363"/>
    </row>
    <row r="57" spans="1:21" x14ac:dyDescent="0.25">
      <c r="A57" s="376"/>
      <c r="B57" s="376"/>
      <c r="C57" s="376"/>
      <c r="D57" s="376"/>
      <c r="E57" s="376"/>
      <c r="F57" s="376"/>
      <c r="G57" s="376"/>
      <c r="H57" s="379"/>
      <c r="I57" s="379"/>
      <c r="J57" s="366"/>
      <c r="K57" s="369"/>
      <c r="L57" s="369"/>
      <c r="M57" s="366"/>
      <c r="N57" s="369"/>
      <c r="O57" s="372"/>
      <c r="P57" s="360"/>
      <c r="Q57" s="360"/>
      <c r="R57" s="360"/>
      <c r="S57" s="360"/>
      <c r="T57" s="360"/>
      <c r="U57" s="363"/>
    </row>
    <row r="58" spans="1:21" x14ac:dyDescent="0.25">
      <c r="A58" s="376"/>
      <c r="B58" s="376"/>
      <c r="C58" s="376"/>
      <c r="D58" s="376"/>
      <c r="E58" s="376"/>
      <c r="F58" s="376"/>
      <c r="G58" s="376"/>
      <c r="H58" s="379"/>
      <c r="I58" s="379"/>
      <c r="J58" s="366"/>
      <c r="K58" s="369"/>
      <c r="L58" s="369"/>
      <c r="M58" s="366"/>
      <c r="N58" s="369"/>
      <c r="O58" s="372"/>
      <c r="P58" s="360"/>
      <c r="Q58" s="360"/>
      <c r="R58" s="360"/>
      <c r="S58" s="360"/>
      <c r="T58" s="360"/>
      <c r="U58" s="363"/>
    </row>
    <row r="59" spans="1:21" ht="279" customHeight="1" thickBot="1" x14ac:dyDescent="0.3">
      <c r="A59" s="377"/>
      <c r="B59" s="377"/>
      <c r="C59" s="377"/>
      <c r="D59" s="377"/>
      <c r="E59" s="377"/>
      <c r="F59" s="377"/>
      <c r="G59" s="377"/>
      <c r="H59" s="380"/>
      <c r="I59" s="380"/>
      <c r="J59" s="367"/>
      <c r="K59" s="370"/>
      <c r="L59" s="370"/>
      <c r="M59" s="367"/>
      <c r="N59" s="370"/>
      <c r="O59" s="373"/>
      <c r="P59" s="361"/>
      <c r="Q59" s="361"/>
      <c r="R59" s="361"/>
      <c r="S59" s="361"/>
      <c r="T59" s="361"/>
      <c r="U59" s="364"/>
    </row>
    <row r="60" spans="1:21" ht="15" customHeight="1" x14ac:dyDescent="0.25">
      <c r="A60" s="375">
        <f>'Mapa Final'!A60</f>
        <v>11</v>
      </c>
      <c r="B60" s="375" t="str">
        <f>'Mapa Final'!B60</f>
        <v>Descertificación</v>
      </c>
      <c r="C60" s="375" t="str">
        <f>'Mapa Final'!C60</f>
        <v>Incumplimiento de las metas establecidas</v>
      </c>
      <c r="D60" s="375" t="str">
        <f>'Mapa Final'!D60</f>
        <v xml:space="preserve">1. ausencia de gestion, liderazgo, planeacion, recursos, medicion y acciones de mejora
2.  Falta de inducción, entrenamiento yo capacitación del personal encargado 
3. Ausencia o desconocimiento del plan de mantenimiento y mejoramiento del sistema
4. Falta de actualización o conocimiento de las normas que aplican para la implementación de sistemas de calidad y control.
5. Falta de unidad de criterio en lo que respecta a la aplicación del sistema.
</v>
      </c>
      <c r="E60" s="375" t="str">
        <f>'Mapa Final'!E60</f>
        <v>Desconocimiento de los lineamientos calidad y normatividad vigente de calidad</v>
      </c>
      <c r="F60" s="375" t="str">
        <f>'Mapa Final'!F60</f>
        <v>Posibilidad de Incumpliemiento en las Metas Establecidas por Desconocimiento de los lineamientos calidad y normatividad vigente de calidad</v>
      </c>
      <c r="G60" s="375" t="str">
        <f>'Mapa Final'!G60</f>
        <v>Ejecución y Administración de Procesos</v>
      </c>
      <c r="H60" s="378" t="str">
        <f>'Mapa Final'!I60</f>
        <v>Muy Baja</v>
      </c>
      <c r="I60" s="378" t="str">
        <f>'Mapa Final'!L60</f>
        <v>Mayor</v>
      </c>
      <c r="J60" s="365" t="str">
        <f>'Mapa Final'!N60</f>
        <v xml:space="preserve">Alto </v>
      </c>
      <c r="K60" s="368" t="str">
        <f>'Mapa Final'!AA60</f>
        <v>Muy Baja</v>
      </c>
      <c r="L60" s="368" t="str">
        <f>'Mapa Final'!AE60</f>
        <v>Moderado</v>
      </c>
      <c r="M60" s="365" t="str">
        <f>'Mapa Final'!AG60</f>
        <v>Moderado</v>
      </c>
      <c r="N60" s="368" t="str">
        <f>'Mapa Final'!AH60</f>
        <v>Aceptar</v>
      </c>
      <c r="O60" s="371" t="s">
        <v>653</v>
      </c>
      <c r="P60" s="374"/>
      <c r="Q60" s="374"/>
      <c r="R60" s="374" t="s">
        <v>179</v>
      </c>
      <c r="S60" s="359">
        <v>44652</v>
      </c>
      <c r="T60" s="359">
        <v>44742</v>
      </c>
      <c r="U60" s="362" t="s">
        <v>513</v>
      </c>
    </row>
    <row r="61" spans="1:21" x14ac:dyDescent="0.25">
      <c r="A61" s="376"/>
      <c r="B61" s="376"/>
      <c r="C61" s="376"/>
      <c r="D61" s="376"/>
      <c r="E61" s="376"/>
      <c r="F61" s="376"/>
      <c r="G61" s="376"/>
      <c r="H61" s="379"/>
      <c r="I61" s="379"/>
      <c r="J61" s="366"/>
      <c r="K61" s="369"/>
      <c r="L61" s="369"/>
      <c r="M61" s="366"/>
      <c r="N61" s="369"/>
      <c r="O61" s="372"/>
      <c r="P61" s="360"/>
      <c r="Q61" s="360"/>
      <c r="R61" s="360"/>
      <c r="S61" s="360"/>
      <c r="T61" s="360"/>
      <c r="U61" s="363"/>
    </row>
    <row r="62" spans="1:21" x14ac:dyDescent="0.25">
      <c r="A62" s="376"/>
      <c r="B62" s="376"/>
      <c r="C62" s="376"/>
      <c r="D62" s="376"/>
      <c r="E62" s="376"/>
      <c r="F62" s="376"/>
      <c r="G62" s="376"/>
      <c r="H62" s="379"/>
      <c r="I62" s="379"/>
      <c r="J62" s="366"/>
      <c r="K62" s="369"/>
      <c r="L62" s="369"/>
      <c r="M62" s="366"/>
      <c r="N62" s="369"/>
      <c r="O62" s="372"/>
      <c r="P62" s="360"/>
      <c r="Q62" s="360"/>
      <c r="R62" s="360"/>
      <c r="S62" s="360"/>
      <c r="T62" s="360"/>
      <c r="U62" s="363"/>
    </row>
    <row r="63" spans="1:21" x14ac:dyDescent="0.25">
      <c r="A63" s="376"/>
      <c r="B63" s="376"/>
      <c r="C63" s="376"/>
      <c r="D63" s="376"/>
      <c r="E63" s="376"/>
      <c r="F63" s="376"/>
      <c r="G63" s="376"/>
      <c r="H63" s="379"/>
      <c r="I63" s="379"/>
      <c r="J63" s="366"/>
      <c r="K63" s="369"/>
      <c r="L63" s="369"/>
      <c r="M63" s="366"/>
      <c r="N63" s="369"/>
      <c r="O63" s="372"/>
      <c r="P63" s="360"/>
      <c r="Q63" s="360"/>
      <c r="R63" s="360"/>
      <c r="S63" s="360"/>
      <c r="T63" s="360"/>
      <c r="U63" s="363"/>
    </row>
    <row r="64" spans="1:21" ht="210" customHeight="1" thickBot="1" x14ac:dyDescent="0.3">
      <c r="A64" s="377"/>
      <c r="B64" s="377"/>
      <c r="C64" s="377"/>
      <c r="D64" s="377"/>
      <c r="E64" s="377"/>
      <c r="F64" s="377"/>
      <c r="G64" s="377"/>
      <c r="H64" s="380"/>
      <c r="I64" s="380"/>
      <c r="J64" s="367"/>
      <c r="K64" s="370"/>
      <c r="L64" s="370"/>
      <c r="M64" s="367"/>
      <c r="N64" s="370"/>
      <c r="O64" s="373"/>
      <c r="P64" s="361"/>
      <c r="Q64" s="361"/>
      <c r="R64" s="361"/>
      <c r="S64" s="361"/>
      <c r="T64" s="361"/>
      <c r="U64" s="364"/>
    </row>
    <row r="76" spans="15:15" ht="15.75" thickBot="1" x14ac:dyDescent="0.3"/>
    <row r="77" spans="15:15" x14ac:dyDescent="0.25">
      <c r="O77" s="371" t="s">
        <v>510</v>
      </c>
    </row>
    <row r="78" spans="15:15" x14ac:dyDescent="0.25">
      <c r="O78" s="372"/>
    </row>
    <row r="79" spans="15:15" x14ac:dyDescent="0.25">
      <c r="O79" s="372"/>
    </row>
    <row r="80" spans="15:15" x14ac:dyDescent="0.25">
      <c r="O80" s="372"/>
    </row>
    <row r="81" spans="15:15" ht="15.75" thickBot="1" x14ac:dyDescent="0.3">
      <c r="O81" s="373"/>
    </row>
  </sheetData>
  <mergeCells count="251">
    <mergeCell ref="A9:N9"/>
    <mergeCell ref="A10:A14"/>
    <mergeCell ref="B10:B14"/>
    <mergeCell ref="C10:C14"/>
    <mergeCell ref="D10:D14"/>
    <mergeCell ref="S1:U3"/>
    <mergeCell ref="A4:C4"/>
    <mergeCell ref="D4:N4"/>
    <mergeCell ref="O4:Q4"/>
    <mergeCell ref="A5:C5"/>
    <mergeCell ref="D5:N5"/>
    <mergeCell ref="A6:C6"/>
    <mergeCell ref="D6:N6"/>
    <mergeCell ref="A7:F7"/>
    <mergeCell ref="H7:J7"/>
    <mergeCell ref="K7:M7"/>
    <mergeCell ref="N7:N8"/>
    <mergeCell ref="A1:C2"/>
    <mergeCell ref="D1:Q3"/>
    <mergeCell ref="O7:O8"/>
    <mergeCell ref="P7:R7"/>
    <mergeCell ref="S7:T7"/>
    <mergeCell ref="U7:U8"/>
    <mergeCell ref="E10:E14"/>
    <mergeCell ref="L15:L19"/>
    <mergeCell ref="R10:R14"/>
    <mergeCell ref="S10:S14"/>
    <mergeCell ref="T10:T14"/>
    <mergeCell ref="U10:U14"/>
    <mergeCell ref="A15:A19"/>
    <mergeCell ref="B15:B19"/>
    <mergeCell ref="C15:C19"/>
    <mergeCell ref="D15:D19"/>
    <mergeCell ref="E15:E19"/>
    <mergeCell ref="F15:F19"/>
    <mergeCell ref="L10:L14"/>
    <mergeCell ref="M10:M14"/>
    <mergeCell ref="N10:N14"/>
    <mergeCell ref="O10:O14"/>
    <mergeCell ref="P10:P14"/>
    <mergeCell ref="Q10:Q14"/>
    <mergeCell ref="F10:F14"/>
    <mergeCell ref="G10:G14"/>
    <mergeCell ref="H10:H14"/>
    <mergeCell ref="I10:I14"/>
    <mergeCell ref="J10:J14"/>
    <mergeCell ref="K10:K14"/>
    <mergeCell ref="K20:K24"/>
    <mergeCell ref="L20:L24"/>
    <mergeCell ref="M20:M24"/>
    <mergeCell ref="S15:S19"/>
    <mergeCell ref="T15:T19"/>
    <mergeCell ref="U15:U19"/>
    <mergeCell ref="A20:A24"/>
    <mergeCell ref="B20:B24"/>
    <mergeCell ref="C20:C24"/>
    <mergeCell ref="D20:D24"/>
    <mergeCell ref="E20:E24"/>
    <mergeCell ref="F20:F24"/>
    <mergeCell ref="G20:G24"/>
    <mergeCell ref="M15:M19"/>
    <mergeCell ref="N15:N19"/>
    <mergeCell ref="O15:O19"/>
    <mergeCell ref="P15:P19"/>
    <mergeCell ref="Q15:Q19"/>
    <mergeCell ref="R15:R19"/>
    <mergeCell ref="G15:G19"/>
    <mergeCell ref="H15:H19"/>
    <mergeCell ref="I15:I19"/>
    <mergeCell ref="J15:J19"/>
    <mergeCell ref="K15:K19"/>
    <mergeCell ref="J25:J29"/>
    <mergeCell ref="K25:K29"/>
    <mergeCell ref="L25:L29"/>
    <mergeCell ref="M25:M29"/>
    <mergeCell ref="N25:N29"/>
    <mergeCell ref="T20:T24"/>
    <mergeCell ref="U20:U24"/>
    <mergeCell ref="A25:A29"/>
    <mergeCell ref="B25:B29"/>
    <mergeCell ref="C25:C29"/>
    <mergeCell ref="D25:D29"/>
    <mergeCell ref="E25:E29"/>
    <mergeCell ref="F25:F29"/>
    <mergeCell ref="G25:G29"/>
    <mergeCell ref="H25:H29"/>
    <mergeCell ref="N20:N24"/>
    <mergeCell ref="O20:O24"/>
    <mergeCell ref="P20:P24"/>
    <mergeCell ref="Q20:Q24"/>
    <mergeCell ref="R20:R24"/>
    <mergeCell ref="S20:S24"/>
    <mergeCell ref="H20:H24"/>
    <mergeCell ref="I20:I24"/>
    <mergeCell ref="J20:J24"/>
    <mergeCell ref="U30:U34"/>
    <mergeCell ref="J30:J34"/>
    <mergeCell ref="K30:K34"/>
    <mergeCell ref="L30:L34"/>
    <mergeCell ref="M30:M34"/>
    <mergeCell ref="N30:N34"/>
    <mergeCell ref="O30:O34"/>
    <mergeCell ref="U25:U29"/>
    <mergeCell ref="A30:A34"/>
    <mergeCell ref="B30:B34"/>
    <mergeCell ref="C30:C34"/>
    <mergeCell ref="D30:D34"/>
    <mergeCell ref="E30:E34"/>
    <mergeCell ref="F30:F34"/>
    <mergeCell ref="G30:G34"/>
    <mergeCell ref="H30:H34"/>
    <mergeCell ref="I30:I34"/>
    <mergeCell ref="O25:O29"/>
    <mergeCell ref="P25:P29"/>
    <mergeCell ref="Q25:Q29"/>
    <mergeCell ref="R25:R29"/>
    <mergeCell ref="S25:S29"/>
    <mergeCell ref="T25:T29"/>
    <mergeCell ref="I25:I29"/>
    <mergeCell ref="C35:C39"/>
    <mergeCell ref="D35:D39"/>
    <mergeCell ref="E35:E39"/>
    <mergeCell ref="F35:F39"/>
    <mergeCell ref="P30:P34"/>
    <mergeCell ref="Q30:Q34"/>
    <mergeCell ref="R30:R34"/>
    <mergeCell ref="S30:S34"/>
    <mergeCell ref="T30:T34"/>
    <mergeCell ref="S35:S39"/>
    <mergeCell ref="T35:T39"/>
    <mergeCell ref="U35:U39"/>
    <mergeCell ref="A40:A44"/>
    <mergeCell ref="B40:B44"/>
    <mergeCell ref="C40:C44"/>
    <mergeCell ref="D40:D44"/>
    <mergeCell ref="E40:E44"/>
    <mergeCell ref="F40:F44"/>
    <mergeCell ref="G40:G44"/>
    <mergeCell ref="M35:M39"/>
    <mergeCell ref="N35:N39"/>
    <mergeCell ref="O35:O39"/>
    <mergeCell ref="P35:P39"/>
    <mergeCell ref="Q35:Q39"/>
    <mergeCell ref="R35:R39"/>
    <mergeCell ref="G35:G39"/>
    <mergeCell ref="H35:H39"/>
    <mergeCell ref="I35:I39"/>
    <mergeCell ref="J35:J39"/>
    <mergeCell ref="K35:K39"/>
    <mergeCell ref="L35:L39"/>
    <mergeCell ref="A35:A39"/>
    <mergeCell ref="B35:B39"/>
    <mergeCell ref="T40:T44"/>
    <mergeCell ref="U40:U44"/>
    <mergeCell ref="A45:A49"/>
    <mergeCell ref="B45:B49"/>
    <mergeCell ref="C45:C49"/>
    <mergeCell ref="D45:D49"/>
    <mergeCell ref="E45:E49"/>
    <mergeCell ref="F45:F49"/>
    <mergeCell ref="G45:G49"/>
    <mergeCell ref="H45:H49"/>
    <mergeCell ref="N40:N44"/>
    <mergeCell ref="O40:O44"/>
    <mergeCell ref="P40:P44"/>
    <mergeCell ref="Q40:Q44"/>
    <mergeCell ref="R40:R44"/>
    <mergeCell ref="S40:S44"/>
    <mergeCell ref="H40:H44"/>
    <mergeCell ref="I40:I44"/>
    <mergeCell ref="J40:J44"/>
    <mergeCell ref="K40:K44"/>
    <mergeCell ref="L40:L44"/>
    <mergeCell ref="M40:M44"/>
    <mergeCell ref="U45:U49"/>
    <mergeCell ref="A50:A54"/>
    <mergeCell ref="B50:B54"/>
    <mergeCell ref="C50:C54"/>
    <mergeCell ref="D50:D54"/>
    <mergeCell ref="E50:E54"/>
    <mergeCell ref="F50:F54"/>
    <mergeCell ref="G50:G54"/>
    <mergeCell ref="H50:H54"/>
    <mergeCell ref="I50:I54"/>
    <mergeCell ref="O45:O49"/>
    <mergeCell ref="P45:P49"/>
    <mergeCell ref="Q45:Q49"/>
    <mergeCell ref="R45:R49"/>
    <mergeCell ref="S45:S49"/>
    <mergeCell ref="T45:T49"/>
    <mergeCell ref="I45:I49"/>
    <mergeCell ref="J45:J49"/>
    <mergeCell ref="K45:K49"/>
    <mergeCell ref="L45:L49"/>
    <mergeCell ref="M45:M49"/>
    <mergeCell ref="N45:N49"/>
    <mergeCell ref="P50:P54"/>
    <mergeCell ref="Q50:Q54"/>
    <mergeCell ref="R50:R54"/>
    <mergeCell ref="S50:S54"/>
    <mergeCell ref="T50:T54"/>
    <mergeCell ref="U50:U54"/>
    <mergeCell ref="J50:J54"/>
    <mergeCell ref="K50:K54"/>
    <mergeCell ref="L50:L54"/>
    <mergeCell ref="M50:M54"/>
    <mergeCell ref="N50:N54"/>
    <mergeCell ref="O50:O54"/>
    <mergeCell ref="G55:G59"/>
    <mergeCell ref="H55:H59"/>
    <mergeCell ref="I55:I59"/>
    <mergeCell ref="J55:J59"/>
    <mergeCell ref="K55:K59"/>
    <mergeCell ref="L55:L59"/>
    <mergeCell ref="A55:A59"/>
    <mergeCell ref="B55:B59"/>
    <mergeCell ref="C55:C59"/>
    <mergeCell ref="D55:D59"/>
    <mergeCell ref="E55:E59"/>
    <mergeCell ref="F55:F59"/>
    <mergeCell ref="S55:S59"/>
    <mergeCell ref="T55:T59"/>
    <mergeCell ref="U55:U59"/>
    <mergeCell ref="M55:M59"/>
    <mergeCell ref="N55:N59"/>
    <mergeCell ref="O55:O59"/>
    <mergeCell ref="P55:P59"/>
    <mergeCell ref="Q55:Q59"/>
    <mergeCell ref="R55:R59"/>
    <mergeCell ref="A60:A64"/>
    <mergeCell ref="B60:B64"/>
    <mergeCell ref="C60:C64"/>
    <mergeCell ref="D60:D64"/>
    <mergeCell ref="E60:E64"/>
    <mergeCell ref="F60:F64"/>
    <mergeCell ref="G60:G64"/>
    <mergeCell ref="H60:H64"/>
    <mergeCell ref="I60:I64"/>
    <mergeCell ref="J60:J64"/>
    <mergeCell ref="K60:K64"/>
    <mergeCell ref="L60:L64"/>
    <mergeCell ref="M60:M64"/>
    <mergeCell ref="N60:N64"/>
    <mergeCell ref="O77:O81"/>
    <mergeCell ref="S60:S64"/>
    <mergeCell ref="T60:T64"/>
    <mergeCell ref="U60:U64"/>
    <mergeCell ref="O60:O64"/>
    <mergeCell ref="P60:P64"/>
    <mergeCell ref="Q60:Q64"/>
    <mergeCell ref="R60:R64"/>
  </mergeCells>
  <conditionalFormatting sqref="D8:G8 H7 H65:J1048576 A7:B7">
    <cfRule type="containsText" dxfId="2279" priority="1517" operator="containsText" text="3- Moderado">
      <formula>NOT(ISERROR(SEARCH("3- Moderado",A7)))</formula>
    </cfRule>
    <cfRule type="containsText" dxfId="2278" priority="1518" operator="containsText" text="6- Moderado">
      <formula>NOT(ISERROR(SEARCH("6- Moderado",A7)))</formula>
    </cfRule>
    <cfRule type="containsText" dxfId="2277" priority="1519" operator="containsText" text="4- Moderado">
      <formula>NOT(ISERROR(SEARCH("4- Moderado",A7)))</formula>
    </cfRule>
    <cfRule type="containsText" dxfId="2276" priority="1520" operator="containsText" text="3- Bajo">
      <formula>NOT(ISERROR(SEARCH("3- Bajo",A7)))</formula>
    </cfRule>
    <cfRule type="containsText" dxfId="2275" priority="1521" operator="containsText" text="4- Bajo">
      <formula>NOT(ISERROR(SEARCH("4- Bajo",A7)))</formula>
    </cfRule>
    <cfRule type="containsText" dxfId="2274" priority="1522" operator="containsText" text="1- Bajo">
      <formula>NOT(ISERROR(SEARCH("1- Bajo",A7)))</formula>
    </cfRule>
  </conditionalFormatting>
  <conditionalFormatting sqref="H8:J8">
    <cfRule type="containsText" dxfId="2273" priority="1510" operator="containsText" text="3- Moderado">
      <formula>NOT(ISERROR(SEARCH("3- Moderado",H8)))</formula>
    </cfRule>
    <cfRule type="containsText" dxfId="2272" priority="1511" operator="containsText" text="6- Moderado">
      <formula>NOT(ISERROR(SEARCH("6- Moderado",H8)))</formula>
    </cfRule>
    <cfRule type="containsText" dxfId="2271" priority="1512" operator="containsText" text="4- Moderado">
      <formula>NOT(ISERROR(SEARCH("4- Moderado",H8)))</formula>
    </cfRule>
    <cfRule type="containsText" dxfId="2270" priority="1513" operator="containsText" text="3- Bajo">
      <formula>NOT(ISERROR(SEARCH("3- Bajo",H8)))</formula>
    </cfRule>
    <cfRule type="containsText" dxfId="2269" priority="1514" operator="containsText" text="4- Bajo">
      <formula>NOT(ISERROR(SEARCH("4- Bajo",H8)))</formula>
    </cfRule>
    <cfRule type="containsText" dxfId="2268" priority="1516" operator="containsText" text="1- Bajo">
      <formula>NOT(ISERROR(SEARCH("1- Bajo",H8)))</formula>
    </cfRule>
  </conditionalFormatting>
  <conditionalFormatting sqref="J8 J65:J1048576">
    <cfRule type="containsText" dxfId="2267" priority="1499" operator="containsText" text="25- Extremo">
      <formula>NOT(ISERROR(SEARCH("25- Extremo",J8)))</formula>
    </cfRule>
    <cfRule type="containsText" dxfId="2266" priority="1500" operator="containsText" text="20- Extremo">
      <formula>NOT(ISERROR(SEARCH("20- Extremo",J8)))</formula>
    </cfRule>
    <cfRule type="containsText" dxfId="2265" priority="1501" operator="containsText" text="15- Extremo">
      <formula>NOT(ISERROR(SEARCH("15- Extremo",J8)))</formula>
    </cfRule>
    <cfRule type="containsText" dxfId="2264" priority="1502" operator="containsText" text="10- Extremo">
      <formula>NOT(ISERROR(SEARCH("10- Extremo",J8)))</formula>
    </cfRule>
    <cfRule type="containsText" dxfId="2263" priority="1503" operator="containsText" text="5- Extremo">
      <formula>NOT(ISERROR(SEARCH("5- Extremo",J8)))</formula>
    </cfRule>
    <cfRule type="containsText" dxfId="2262" priority="1504" operator="containsText" text="12- Alto">
      <formula>NOT(ISERROR(SEARCH("12- Alto",J8)))</formula>
    </cfRule>
    <cfRule type="containsText" dxfId="2261" priority="1505" operator="containsText" text="10- Alto">
      <formula>NOT(ISERROR(SEARCH("10- Alto",J8)))</formula>
    </cfRule>
    <cfRule type="containsText" dxfId="2260" priority="1506" operator="containsText" text="9- Alto">
      <formula>NOT(ISERROR(SEARCH("9- Alto",J8)))</formula>
    </cfRule>
    <cfRule type="containsText" dxfId="2259" priority="1507" operator="containsText" text="8- Alto">
      <formula>NOT(ISERROR(SEARCH("8- Alto",J8)))</formula>
    </cfRule>
    <cfRule type="containsText" dxfId="2258" priority="1508" operator="containsText" text="5- Alto">
      <formula>NOT(ISERROR(SEARCH("5- Alto",J8)))</formula>
    </cfRule>
    <cfRule type="containsText" dxfId="2257" priority="1509" operator="containsText" text="4- Alto">
      <formula>NOT(ISERROR(SEARCH("4- Alto",J8)))</formula>
    </cfRule>
    <cfRule type="containsText" dxfId="2256" priority="1515" operator="containsText" text="2- Bajo">
      <formula>NOT(ISERROR(SEARCH("2- Bajo",J8)))</formula>
    </cfRule>
  </conditionalFormatting>
  <conditionalFormatting sqref="K8">
    <cfRule type="containsText" dxfId="2255" priority="1469" operator="containsText" text="3- Moderado">
      <formula>NOT(ISERROR(SEARCH("3- Moderado",K8)))</formula>
    </cfRule>
    <cfRule type="containsText" dxfId="2254" priority="1470" operator="containsText" text="6- Moderado">
      <formula>NOT(ISERROR(SEARCH("6- Moderado",K8)))</formula>
    </cfRule>
    <cfRule type="containsText" dxfId="2253" priority="1471" operator="containsText" text="4- Moderado">
      <formula>NOT(ISERROR(SEARCH("4- Moderado",K8)))</formula>
    </cfRule>
    <cfRule type="containsText" dxfId="2252" priority="1472" operator="containsText" text="3- Bajo">
      <formula>NOT(ISERROR(SEARCH("3- Bajo",K8)))</formula>
    </cfRule>
    <cfRule type="containsText" dxfId="2251" priority="1473" operator="containsText" text="4- Bajo">
      <formula>NOT(ISERROR(SEARCH("4- Bajo",K8)))</formula>
    </cfRule>
    <cfRule type="containsText" dxfId="2250" priority="1474" operator="containsText" text="1- Bajo">
      <formula>NOT(ISERROR(SEARCH("1- Bajo",K8)))</formula>
    </cfRule>
  </conditionalFormatting>
  <conditionalFormatting sqref="L8">
    <cfRule type="containsText" dxfId="2249" priority="1463" operator="containsText" text="3- Moderado">
      <formula>NOT(ISERROR(SEARCH("3- Moderado",L8)))</formula>
    </cfRule>
    <cfRule type="containsText" dxfId="2248" priority="1464" operator="containsText" text="6- Moderado">
      <formula>NOT(ISERROR(SEARCH("6- Moderado",L8)))</formula>
    </cfRule>
    <cfRule type="containsText" dxfId="2247" priority="1465" operator="containsText" text="4- Moderado">
      <formula>NOT(ISERROR(SEARCH("4- Moderado",L8)))</formula>
    </cfRule>
    <cfRule type="containsText" dxfId="2246" priority="1466" operator="containsText" text="3- Bajo">
      <formula>NOT(ISERROR(SEARCH("3- Bajo",L8)))</formula>
    </cfRule>
    <cfRule type="containsText" dxfId="2245" priority="1467" operator="containsText" text="4- Bajo">
      <formula>NOT(ISERROR(SEARCH("4- Bajo",L8)))</formula>
    </cfRule>
    <cfRule type="containsText" dxfId="2244" priority="1468" operator="containsText" text="1- Bajo">
      <formula>NOT(ISERROR(SEARCH("1- Bajo",L8)))</formula>
    </cfRule>
  </conditionalFormatting>
  <conditionalFormatting sqref="M8">
    <cfRule type="containsText" dxfId="2243" priority="1457" operator="containsText" text="3- Moderado">
      <formula>NOT(ISERROR(SEARCH("3- Moderado",M8)))</formula>
    </cfRule>
    <cfRule type="containsText" dxfId="2242" priority="1458" operator="containsText" text="6- Moderado">
      <formula>NOT(ISERROR(SEARCH("6- Moderado",M8)))</formula>
    </cfRule>
    <cfRule type="containsText" dxfId="2241" priority="1459" operator="containsText" text="4- Moderado">
      <formula>NOT(ISERROR(SEARCH("4- Moderado",M8)))</formula>
    </cfRule>
    <cfRule type="containsText" dxfId="2240" priority="1460" operator="containsText" text="3- Bajo">
      <formula>NOT(ISERROR(SEARCH("3- Bajo",M8)))</formula>
    </cfRule>
    <cfRule type="containsText" dxfId="2239" priority="1461" operator="containsText" text="4- Bajo">
      <formula>NOT(ISERROR(SEARCH("4- Bajo",M8)))</formula>
    </cfRule>
    <cfRule type="containsText" dxfId="2238" priority="1462" operator="containsText" text="1- Bajo">
      <formula>NOT(ISERROR(SEARCH("1- Bajo",M8)))</formula>
    </cfRule>
  </conditionalFormatting>
  <conditionalFormatting sqref="K10:L10">
    <cfRule type="containsText" dxfId="2237" priority="799" operator="containsText" text="3- Moderado">
      <formula>NOT(ISERROR(SEARCH("3- Moderado",K10)))</formula>
    </cfRule>
    <cfRule type="containsText" dxfId="2236" priority="800" operator="containsText" text="6- Moderado">
      <formula>NOT(ISERROR(SEARCH("6- Moderado",K10)))</formula>
    </cfRule>
    <cfRule type="containsText" dxfId="2235" priority="801" operator="containsText" text="4- Moderado">
      <formula>NOT(ISERROR(SEARCH("4- Moderado",K10)))</formula>
    </cfRule>
    <cfRule type="containsText" dxfId="2234" priority="802" operator="containsText" text="3- Bajo">
      <formula>NOT(ISERROR(SEARCH("3- Bajo",K10)))</formula>
    </cfRule>
    <cfRule type="containsText" dxfId="2233" priority="803" operator="containsText" text="4- Bajo">
      <formula>NOT(ISERROR(SEARCH("4- Bajo",K10)))</formula>
    </cfRule>
    <cfRule type="containsText" dxfId="2232" priority="804" operator="containsText" text="1- Bajo">
      <formula>NOT(ISERROR(SEARCH("1- Bajo",K10)))</formula>
    </cfRule>
  </conditionalFormatting>
  <conditionalFormatting sqref="H10:I10">
    <cfRule type="containsText" dxfId="2231" priority="793" operator="containsText" text="3- Moderado">
      <formula>NOT(ISERROR(SEARCH("3- Moderado",H10)))</formula>
    </cfRule>
    <cfRule type="containsText" dxfId="2230" priority="794" operator="containsText" text="6- Moderado">
      <formula>NOT(ISERROR(SEARCH("6- Moderado",H10)))</formula>
    </cfRule>
    <cfRule type="containsText" dxfId="2229" priority="795" operator="containsText" text="4- Moderado">
      <formula>NOT(ISERROR(SEARCH("4- Moderado",H10)))</formula>
    </cfRule>
    <cfRule type="containsText" dxfId="2228" priority="796" operator="containsText" text="3- Bajo">
      <formula>NOT(ISERROR(SEARCH("3- Bajo",H10)))</formula>
    </cfRule>
    <cfRule type="containsText" dxfId="2227" priority="797" operator="containsText" text="4- Bajo">
      <formula>NOT(ISERROR(SEARCH("4- Bajo",H10)))</formula>
    </cfRule>
    <cfRule type="containsText" dxfId="2226" priority="798" operator="containsText" text="1- Bajo">
      <formula>NOT(ISERROR(SEARCH("1- Bajo",H10)))</formula>
    </cfRule>
  </conditionalFormatting>
  <conditionalFormatting sqref="A10">
    <cfRule type="containsText" dxfId="2225" priority="787" operator="containsText" text="3- Moderado">
      <formula>NOT(ISERROR(SEARCH("3- Moderado",A10)))</formula>
    </cfRule>
    <cfRule type="containsText" dxfId="2224" priority="788" operator="containsText" text="6- Moderado">
      <formula>NOT(ISERROR(SEARCH("6- Moderado",A10)))</formula>
    </cfRule>
    <cfRule type="containsText" dxfId="2223" priority="789" operator="containsText" text="4- Moderado">
      <formula>NOT(ISERROR(SEARCH("4- Moderado",A10)))</formula>
    </cfRule>
    <cfRule type="containsText" dxfId="2222" priority="790" operator="containsText" text="3- Bajo">
      <formula>NOT(ISERROR(SEARCH("3- Bajo",A10)))</formula>
    </cfRule>
    <cfRule type="containsText" dxfId="2221" priority="791" operator="containsText" text="4- Bajo">
      <formula>NOT(ISERROR(SEARCH("4- Bajo",A10)))</formula>
    </cfRule>
    <cfRule type="containsText" dxfId="2220" priority="792" operator="containsText" text="1- Bajo">
      <formula>NOT(ISERROR(SEARCH("1- Bajo",A10)))</formula>
    </cfRule>
  </conditionalFormatting>
  <conditionalFormatting sqref="J10:J14">
    <cfRule type="containsText" dxfId="2219" priority="782" operator="containsText" text="Bajo">
      <formula>NOT(ISERROR(SEARCH("Bajo",J10)))</formula>
    </cfRule>
    <cfRule type="containsText" dxfId="2218" priority="783" operator="containsText" text="Moderado">
      <formula>NOT(ISERROR(SEARCH("Moderado",J10)))</formula>
    </cfRule>
    <cfRule type="containsText" dxfId="2217" priority="784" operator="containsText" text="Alto">
      <formula>NOT(ISERROR(SEARCH("Alto",J10)))</formula>
    </cfRule>
    <cfRule type="containsText" dxfId="2216" priority="785" operator="containsText" text="Extremo">
      <formula>NOT(ISERROR(SEARCH("Extremo",J10)))</formula>
    </cfRule>
    <cfRule type="colorScale" priority="786">
      <colorScale>
        <cfvo type="min"/>
        <cfvo type="max"/>
        <color rgb="FFFF7128"/>
        <color rgb="FFFFEF9C"/>
      </colorScale>
    </cfRule>
  </conditionalFormatting>
  <conditionalFormatting sqref="M10:M14">
    <cfRule type="containsText" dxfId="2215" priority="757" operator="containsText" text="Moderado">
      <formula>NOT(ISERROR(SEARCH("Moderado",M10)))</formula>
    </cfRule>
    <cfRule type="containsText" dxfId="2214" priority="777" operator="containsText" text="Bajo">
      <formula>NOT(ISERROR(SEARCH("Bajo",M10)))</formula>
    </cfRule>
    <cfRule type="containsText" dxfId="2213" priority="778" operator="containsText" text="Moderado">
      <formula>NOT(ISERROR(SEARCH("Moderado",M10)))</formula>
    </cfRule>
    <cfRule type="containsText" dxfId="2212" priority="779" operator="containsText" text="Alto">
      <formula>NOT(ISERROR(SEARCH("Alto",M10)))</formula>
    </cfRule>
    <cfRule type="containsText" dxfId="2211" priority="780" operator="containsText" text="Extremo">
      <formula>NOT(ISERROR(SEARCH("Extremo",M10)))</formula>
    </cfRule>
    <cfRule type="colorScale" priority="781">
      <colorScale>
        <cfvo type="min"/>
        <cfvo type="max"/>
        <color rgb="FFFF7128"/>
        <color rgb="FFFFEF9C"/>
      </colorScale>
    </cfRule>
  </conditionalFormatting>
  <conditionalFormatting sqref="N10">
    <cfRule type="containsText" dxfId="2210" priority="771" operator="containsText" text="3- Moderado">
      <formula>NOT(ISERROR(SEARCH("3- Moderado",N10)))</formula>
    </cfRule>
    <cfRule type="containsText" dxfId="2209" priority="772" operator="containsText" text="6- Moderado">
      <formula>NOT(ISERROR(SEARCH("6- Moderado",N10)))</formula>
    </cfRule>
    <cfRule type="containsText" dxfId="2208" priority="773" operator="containsText" text="4- Moderado">
      <formula>NOT(ISERROR(SEARCH("4- Moderado",N10)))</formula>
    </cfRule>
    <cfRule type="containsText" dxfId="2207" priority="774" operator="containsText" text="3- Bajo">
      <formula>NOT(ISERROR(SEARCH("3- Bajo",N10)))</formula>
    </cfRule>
    <cfRule type="containsText" dxfId="2206" priority="775" operator="containsText" text="4- Bajo">
      <formula>NOT(ISERROR(SEARCH("4- Bajo",N10)))</formula>
    </cfRule>
    <cfRule type="containsText" dxfId="2205" priority="776" operator="containsText" text="1- Bajo">
      <formula>NOT(ISERROR(SEARCH("1- Bajo",N10)))</formula>
    </cfRule>
  </conditionalFormatting>
  <conditionalFormatting sqref="H10:H14">
    <cfRule type="containsText" dxfId="2204" priority="758" operator="containsText" text="Muy Alta">
      <formula>NOT(ISERROR(SEARCH("Muy Alta",H10)))</formula>
    </cfRule>
    <cfRule type="containsText" dxfId="2203" priority="759" operator="containsText" text="Alta">
      <formula>NOT(ISERROR(SEARCH("Alta",H10)))</formula>
    </cfRule>
    <cfRule type="containsText" dxfId="2202" priority="760" operator="containsText" text="Muy Alta">
      <formula>NOT(ISERROR(SEARCH("Muy Alta",H10)))</formula>
    </cfRule>
    <cfRule type="containsText" dxfId="2201" priority="765" operator="containsText" text="Muy Baja">
      <formula>NOT(ISERROR(SEARCH("Muy Baja",H10)))</formula>
    </cfRule>
    <cfRule type="containsText" dxfId="2200" priority="766" operator="containsText" text="Baja">
      <formula>NOT(ISERROR(SEARCH("Baja",H10)))</formula>
    </cfRule>
    <cfRule type="containsText" dxfId="2199" priority="767" operator="containsText" text="Media">
      <formula>NOT(ISERROR(SEARCH("Media",H10)))</formula>
    </cfRule>
    <cfRule type="containsText" dxfId="2198" priority="768" operator="containsText" text="Alta">
      <formula>NOT(ISERROR(SEARCH("Alta",H10)))</formula>
    </cfRule>
    <cfRule type="containsText" dxfId="2197" priority="770" operator="containsText" text="Muy Alta">
      <formula>NOT(ISERROR(SEARCH("Muy Alta",H10)))</formula>
    </cfRule>
  </conditionalFormatting>
  <conditionalFormatting sqref="I10:I14">
    <cfRule type="containsText" dxfId="2196" priority="761" operator="containsText" text="Catastrófico">
      <formula>NOT(ISERROR(SEARCH("Catastrófico",I10)))</formula>
    </cfRule>
    <cfRule type="containsText" dxfId="2195" priority="762" operator="containsText" text="Mayor">
      <formula>NOT(ISERROR(SEARCH("Mayor",I10)))</formula>
    </cfRule>
    <cfRule type="containsText" dxfId="2194" priority="763" operator="containsText" text="Menor">
      <formula>NOT(ISERROR(SEARCH("Menor",I10)))</formula>
    </cfRule>
    <cfRule type="containsText" dxfId="2193" priority="764" operator="containsText" text="Leve">
      <formula>NOT(ISERROR(SEARCH("Leve",I10)))</formula>
    </cfRule>
    <cfRule type="containsText" dxfId="2192" priority="769" operator="containsText" text="Moderado">
      <formula>NOT(ISERROR(SEARCH("Moderado",I10)))</formula>
    </cfRule>
  </conditionalFormatting>
  <conditionalFormatting sqref="K10:K14">
    <cfRule type="containsText" dxfId="2191" priority="756" operator="containsText" text="Media">
      <formula>NOT(ISERROR(SEARCH("Media",K10)))</formula>
    </cfRule>
  </conditionalFormatting>
  <conditionalFormatting sqref="L10:L14">
    <cfRule type="containsText" dxfId="2190" priority="755" operator="containsText" text="Moderado">
      <formula>NOT(ISERROR(SEARCH("Moderado",L10)))</formula>
    </cfRule>
  </conditionalFormatting>
  <conditionalFormatting sqref="J10:J14">
    <cfRule type="containsText" dxfId="2189" priority="754" operator="containsText" text="Moderado">
      <formula>NOT(ISERROR(SEARCH("Moderado",J10)))</formula>
    </cfRule>
  </conditionalFormatting>
  <conditionalFormatting sqref="J10:J14">
    <cfRule type="containsText" dxfId="2188" priority="752" operator="containsText" text="Bajo">
      <formula>NOT(ISERROR(SEARCH("Bajo",J10)))</formula>
    </cfRule>
    <cfRule type="containsText" dxfId="2187" priority="753" operator="containsText" text="Extremo">
      <formula>NOT(ISERROR(SEARCH("Extremo",J10)))</formula>
    </cfRule>
  </conditionalFormatting>
  <conditionalFormatting sqref="K10:K14">
    <cfRule type="containsText" dxfId="2186" priority="750" operator="containsText" text="Baja">
      <formula>NOT(ISERROR(SEARCH("Baja",K10)))</formula>
    </cfRule>
    <cfRule type="containsText" dxfId="2185" priority="751" operator="containsText" text="Muy Baja">
      <formula>NOT(ISERROR(SEARCH("Muy Baja",K10)))</formula>
    </cfRule>
  </conditionalFormatting>
  <conditionalFormatting sqref="K10:K14">
    <cfRule type="containsText" dxfId="2184" priority="748" operator="containsText" text="Muy Alta">
      <formula>NOT(ISERROR(SEARCH("Muy Alta",K10)))</formula>
    </cfRule>
    <cfRule type="containsText" dxfId="2183" priority="749" operator="containsText" text="Alta">
      <formula>NOT(ISERROR(SEARCH("Alta",K10)))</formula>
    </cfRule>
  </conditionalFormatting>
  <conditionalFormatting sqref="L10:L14">
    <cfRule type="containsText" dxfId="2182" priority="744" operator="containsText" text="Catastrófico">
      <formula>NOT(ISERROR(SEARCH("Catastrófico",L10)))</formula>
    </cfRule>
    <cfRule type="containsText" dxfId="2181" priority="745" operator="containsText" text="Mayor">
      <formula>NOT(ISERROR(SEARCH("Mayor",L10)))</formula>
    </cfRule>
    <cfRule type="containsText" dxfId="2180" priority="746" operator="containsText" text="Menor">
      <formula>NOT(ISERROR(SEARCH("Menor",L10)))</formula>
    </cfRule>
    <cfRule type="containsText" dxfId="2179" priority="747" operator="containsText" text="Leve">
      <formula>NOT(ISERROR(SEARCH("Leve",L10)))</formula>
    </cfRule>
  </conditionalFormatting>
  <conditionalFormatting sqref="B10:G10">
    <cfRule type="containsText" dxfId="2178" priority="738" operator="containsText" text="3- Moderado">
      <formula>NOT(ISERROR(SEARCH("3- Moderado",B10)))</formula>
    </cfRule>
    <cfRule type="containsText" dxfId="2177" priority="739" operator="containsText" text="6- Moderado">
      <formula>NOT(ISERROR(SEARCH("6- Moderado",B10)))</formula>
    </cfRule>
    <cfRule type="containsText" dxfId="2176" priority="740" operator="containsText" text="4- Moderado">
      <formula>NOT(ISERROR(SEARCH("4- Moderado",B10)))</formula>
    </cfRule>
    <cfRule type="containsText" dxfId="2175" priority="741" operator="containsText" text="3- Bajo">
      <formula>NOT(ISERROR(SEARCH("3- Bajo",B10)))</formula>
    </cfRule>
    <cfRule type="containsText" dxfId="2174" priority="742" operator="containsText" text="4- Bajo">
      <formula>NOT(ISERROR(SEARCH("4- Bajo",B10)))</formula>
    </cfRule>
    <cfRule type="containsText" dxfId="2173" priority="743" operator="containsText" text="1- Bajo">
      <formula>NOT(ISERROR(SEARCH("1- Bajo",B10)))</formula>
    </cfRule>
  </conditionalFormatting>
  <conditionalFormatting sqref="K15:L15">
    <cfRule type="containsText" dxfId="2172" priority="732" operator="containsText" text="3- Moderado">
      <formula>NOT(ISERROR(SEARCH("3- Moderado",K15)))</formula>
    </cfRule>
    <cfRule type="containsText" dxfId="2171" priority="733" operator="containsText" text="6- Moderado">
      <formula>NOT(ISERROR(SEARCH("6- Moderado",K15)))</formula>
    </cfRule>
    <cfRule type="containsText" dxfId="2170" priority="734" operator="containsText" text="4- Moderado">
      <formula>NOT(ISERROR(SEARCH("4- Moderado",K15)))</formula>
    </cfRule>
    <cfRule type="containsText" dxfId="2169" priority="735" operator="containsText" text="3- Bajo">
      <formula>NOT(ISERROR(SEARCH("3- Bajo",K15)))</formula>
    </cfRule>
    <cfRule type="containsText" dxfId="2168" priority="736" operator="containsText" text="4- Bajo">
      <formula>NOT(ISERROR(SEARCH("4- Bajo",K15)))</formula>
    </cfRule>
    <cfRule type="containsText" dxfId="2167" priority="737" operator="containsText" text="1- Bajo">
      <formula>NOT(ISERROR(SEARCH("1- Bajo",K15)))</formula>
    </cfRule>
  </conditionalFormatting>
  <conditionalFormatting sqref="H15:I15">
    <cfRule type="containsText" dxfId="2166" priority="726" operator="containsText" text="3- Moderado">
      <formula>NOT(ISERROR(SEARCH("3- Moderado",H15)))</formula>
    </cfRule>
    <cfRule type="containsText" dxfId="2165" priority="727" operator="containsText" text="6- Moderado">
      <formula>NOT(ISERROR(SEARCH("6- Moderado",H15)))</formula>
    </cfRule>
    <cfRule type="containsText" dxfId="2164" priority="728" operator="containsText" text="4- Moderado">
      <formula>NOT(ISERROR(SEARCH("4- Moderado",H15)))</formula>
    </cfRule>
    <cfRule type="containsText" dxfId="2163" priority="729" operator="containsText" text="3- Bajo">
      <formula>NOT(ISERROR(SEARCH("3- Bajo",H15)))</formula>
    </cfRule>
    <cfRule type="containsText" dxfId="2162" priority="730" operator="containsText" text="4- Bajo">
      <formula>NOT(ISERROR(SEARCH("4- Bajo",H15)))</formula>
    </cfRule>
    <cfRule type="containsText" dxfId="2161" priority="731" operator="containsText" text="1- Bajo">
      <formula>NOT(ISERROR(SEARCH("1- Bajo",H15)))</formula>
    </cfRule>
  </conditionalFormatting>
  <conditionalFormatting sqref="A15">
    <cfRule type="containsText" dxfId="2160" priority="720" operator="containsText" text="3- Moderado">
      <formula>NOT(ISERROR(SEARCH("3- Moderado",A15)))</formula>
    </cfRule>
    <cfRule type="containsText" dxfId="2159" priority="721" operator="containsText" text="6- Moderado">
      <formula>NOT(ISERROR(SEARCH("6- Moderado",A15)))</formula>
    </cfRule>
    <cfRule type="containsText" dxfId="2158" priority="722" operator="containsText" text="4- Moderado">
      <formula>NOT(ISERROR(SEARCH("4- Moderado",A15)))</formula>
    </cfRule>
    <cfRule type="containsText" dxfId="2157" priority="723" operator="containsText" text="3- Bajo">
      <formula>NOT(ISERROR(SEARCH("3- Bajo",A15)))</formula>
    </cfRule>
    <cfRule type="containsText" dxfId="2156" priority="724" operator="containsText" text="4- Bajo">
      <formula>NOT(ISERROR(SEARCH("4- Bajo",A15)))</formula>
    </cfRule>
    <cfRule type="containsText" dxfId="2155" priority="725" operator="containsText" text="1- Bajo">
      <formula>NOT(ISERROR(SEARCH("1- Bajo",A15)))</formula>
    </cfRule>
  </conditionalFormatting>
  <conditionalFormatting sqref="J15:J19">
    <cfRule type="containsText" dxfId="2154" priority="715" operator="containsText" text="Bajo">
      <formula>NOT(ISERROR(SEARCH("Bajo",J15)))</formula>
    </cfRule>
    <cfRule type="containsText" dxfId="2153" priority="716" operator="containsText" text="Moderado">
      <formula>NOT(ISERROR(SEARCH("Moderado",J15)))</formula>
    </cfRule>
    <cfRule type="containsText" dxfId="2152" priority="717" operator="containsText" text="Alto">
      <formula>NOT(ISERROR(SEARCH("Alto",J15)))</formula>
    </cfRule>
    <cfRule type="containsText" dxfId="2151" priority="718" operator="containsText" text="Extremo">
      <formula>NOT(ISERROR(SEARCH("Extremo",J15)))</formula>
    </cfRule>
    <cfRule type="colorScale" priority="719">
      <colorScale>
        <cfvo type="min"/>
        <cfvo type="max"/>
        <color rgb="FFFF7128"/>
        <color rgb="FFFFEF9C"/>
      </colorScale>
    </cfRule>
  </conditionalFormatting>
  <conditionalFormatting sqref="M15:M19">
    <cfRule type="containsText" dxfId="2150" priority="690" operator="containsText" text="Moderado">
      <formula>NOT(ISERROR(SEARCH("Moderado",M15)))</formula>
    </cfRule>
    <cfRule type="containsText" dxfId="2149" priority="710" operator="containsText" text="Bajo">
      <formula>NOT(ISERROR(SEARCH("Bajo",M15)))</formula>
    </cfRule>
    <cfRule type="containsText" dxfId="2148" priority="711" operator="containsText" text="Moderado">
      <formula>NOT(ISERROR(SEARCH("Moderado",M15)))</formula>
    </cfRule>
    <cfRule type="containsText" dxfId="2147" priority="712" operator="containsText" text="Alto">
      <formula>NOT(ISERROR(SEARCH("Alto",M15)))</formula>
    </cfRule>
    <cfRule type="containsText" dxfId="2146" priority="713" operator="containsText" text="Extremo">
      <formula>NOT(ISERROR(SEARCH("Extremo",M15)))</formula>
    </cfRule>
    <cfRule type="colorScale" priority="714">
      <colorScale>
        <cfvo type="min"/>
        <cfvo type="max"/>
        <color rgb="FFFF7128"/>
        <color rgb="FFFFEF9C"/>
      </colorScale>
    </cfRule>
  </conditionalFormatting>
  <conditionalFormatting sqref="N15">
    <cfRule type="containsText" dxfId="2145" priority="704" operator="containsText" text="3- Moderado">
      <formula>NOT(ISERROR(SEARCH("3- Moderado",N15)))</formula>
    </cfRule>
    <cfRule type="containsText" dxfId="2144" priority="705" operator="containsText" text="6- Moderado">
      <formula>NOT(ISERROR(SEARCH("6- Moderado",N15)))</formula>
    </cfRule>
    <cfRule type="containsText" dxfId="2143" priority="706" operator="containsText" text="4- Moderado">
      <formula>NOT(ISERROR(SEARCH("4- Moderado",N15)))</formula>
    </cfRule>
    <cfRule type="containsText" dxfId="2142" priority="707" operator="containsText" text="3- Bajo">
      <formula>NOT(ISERROR(SEARCH("3- Bajo",N15)))</formula>
    </cfRule>
    <cfRule type="containsText" dxfId="2141" priority="708" operator="containsText" text="4- Bajo">
      <formula>NOT(ISERROR(SEARCH("4- Bajo",N15)))</formula>
    </cfRule>
    <cfRule type="containsText" dxfId="2140" priority="709" operator="containsText" text="1- Bajo">
      <formula>NOT(ISERROR(SEARCH("1- Bajo",N15)))</formula>
    </cfRule>
  </conditionalFormatting>
  <conditionalFormatting sqref="H15:H19">
    <cfRule type="containsText" dxfId="2139" priority="691" operator="containsText" text="Muy Alta">
      <formula>NOT(ISERROR(SEARCH("Muy Alta",H15)))</formula>
    </cfRule>
    <cfRule type="containsText" dxfId="2138" priority="692" operator="containsText" text="Alta">
      <formula>NOT(ISERROR(SEARCH("Alta",H15)))</formula>
    </cfRule>
    <cfRule type="containsText" dxfId="2137" priority="693" operator="containsText" text="Muy Alta">
      <formula>NOT(ISERROR(SEARCH("Muy Alta",H15)))</formula>
    </cfRule>
    <cfRule type="containsText" dxfId="2136" priority="698" operator="containsText" text="Muy Baja">
      <formula>NOT(ISERROR(SEARCH("Muy Baja",H15)))</formula>
    </cfRule>
    <cfRule type="containsText" dxfId="2135" priority="699" operator="containsText" text="Baja">
      <formula>NOT(ISERROR(SEARCH("Baja",H15)))</formula>
    </cfRule>
    <cfRule type="containsText" dxfId="2134" priority="700" operator="containsText" text="Media">
      <formula>NOT(ISERROR(SEARCH("Media",H15)))</formula>
    </cfRule>
    <cfRule type="containsText" dxfId="2133" priority="701" operator="containsText" text="Alta">
      <formula>NOT(ISERROR(SEARCH("Alta",H15)))</formula>
    </cfRule>
    <cfRule type="containsText" dxfId="2132" priority="703" operator="containsText" text="Muy Alta">
      <formula>NOT(ISERROR(SEARCH("Muy Alta",H15)))</formula>
    </cfRule>
  </conditionalFormatting>
  <conditionalFormatting sqref="I15:I19">
    <cfRule type="containsText" dxfId="2131" priority="694" operator="containsText" text="Catastrófico">
      <formula>NOT(ISERROR(SEARCH("Catastrófico",I15)))</formula>
    </cfRule>
    <cfRule type="containsText" dxfId="2130" priority="695" operator="containsText" text="Mayor">
      <formula>NOT(ISERROR(SEARCH("Mayor",I15)))</formula>
    </cfRule>
    <cfRule type="containsText" dxfId="2129" priority="696" operator="containsText" text="Menor">
      <formula>NOT(ISERROR(SEARCH("Menor",I15)))</formula>
    </cfRule>
    <cfRule type="containsText" dxfId="2128" priority="697" operator="containsText" text="Leve">
      <formula>NOT(ISERROR(SEARCH("Leve",I15)))</formula>
    </cfRule>
    <cfRule type="containsText" dxfId="2127" priority="702" operator="containsText" text="Moderado">
      <formula>NOT(ISERROR(SEARCH("Moderado",I15)))</formula>
    </cfRule>
  </conditionalFormatting>
  <conditionalFormatting sqref="K15:K19">
    <cfRule type="containsText" dxfId="2126" priority="689" operator="containsText" text="Media">
      <formula>NOT(ISERROR(SEARCH("Media",K15)))</formula>
    </cfRule>
  </conditionalFormatting>
  <conditionalFormatting sqref="L15:L19">
    <cfRule type="containsText" dxfId="2125" priority="688" operator="containsText" text="Moderado">
      <formula>NOT(ISERROR(SEARCH("Moderado",L15)))</formula>
    </cfRule>
  </conditionalFormatting>
  <conditionalFormatting sqref="J15:J19">
    <cfRule type="containsText" dxfId="2124" priority="687" operator="containsText" text="Moderado">
      <formula>NOT(ISERROR(SEARCH("Moderado",J15)))</formula>
    </cfRule>
  </conditionalFormatting>
  <conditionalFormatting sqref="J15:J19">
    <cfRule type="containsText" dxfId="2123" priority="685" operator="containsText" text="Bajo">
      <formula>NOT(ISERROR(SEARCH("Bajo",J15)))</formula>
    </cfRule>
    <cfRule type="containsText" dxfId="2122" priority="686" operator="containsText" text="Extremo">
      <formula>NOT(ISERROR(SEARCH("Extremo",J15)))</formula>
    </cfRule>
  </conditionalFormatting>
  <conditionalFormatting sqref="K15:K19">
    <cfRule type="containsText" dxfId="2121" priority="683" operator="containsText" text="Baja">
      <formula>NOT(ISERROR(SEARCH("Baja",K15)))</formula>
    </cfRule>
    <cfRule type="containsText" dxfId="2120" priority="684" operator="containsText" text="Muy Baja">
      <formula>NOT(ISERROR(SEARCH("Muy Baja",K15)))</formula>
    </cfRule>
  </conditionalFormatting>
  <conditionalFormatting sqref="K15:K19">
    <cfRule type="containsText" dxfId="2119" priority="681" operator="containsText" text="Muy Alta">
      <formula>NOT(ISERROR(SEARCH("Muy Alta",K15)))</formula>
    </cfRule>
    <cfRule type="containsText" dxfId="2118" priority="682" operator="containsText" text="Alta">
      <formula>NOT(ISERROR(SEARCH("Alta",K15)))</formula>
    </cfRule>
  </conditionalFormatting>
  <conditionalFormatting sqref="L15:L19">
    <cfRule type="containsText" dxfId="2117" priority="677" operator="containsText" text="Catastrófico">
      <formula>NOT(ISERROR(SEARCH("Catastrófico",L15)))</formula>
    </cfRule>
    <cfRule type="containsText" dxfId="2116" priority="678" operator="containsText" text="Mayor">
      <formula>NOT(ISERROR(SEARCH("Mayor",L15)))</formula>
    </cfRule>
    <cfRule type="containsText" dxfId="2115" priority="679" operator="containsText" text="Menor">
      <formula>NOT(ISERROR(SEARCH("Menor",L15)))</formula>
    </cfRule>
    <cfRule type="containsText" dxfId="2114" priority="680" operator="containsText" text="Leve">
      <formula>NOT(ISERROR(SEARCH("Leve",L15)))</formula>
    </cfRule>
  </conditionalFormatting>
  <conditionalFormatting sqref="B15:G15">
    <cfRule type="containsText" dxfId="2113" priority="671" operator="containsText" text="3- Moderado">
      <formula>NOT(ISERROR(SEARCH("3- Moderado",B15)))</formula>
    </cfRule>
    <cfRule type="containsText" dxfId="2112" priority="672" operator="containsText" text="6- Moderado">
      <formula>NOT(ISERROR(SEARCH("6- Moderado",B15)))</formula>
    </cfRule>
    <cfRule type="containsText" dxfId="2111" priority="673" operator="containsText" text="4- Moderado">
      <formula>NOT(ISERROR(SEARCH("4- Moderado",B15)))</formula>
    </cfRule>
    <cfRule type="containsText" dxfId="2110" priority="674" operator="containsText" text="3- Bajo">
      <formula>NOT(ISERROR(SEARCH("3- Bajo",B15)))</formula>
    </cfRule>
    <cfRule type="containsText" dxfId="2109" priority="675" operator="containsText" text="4- Bajo">
      <formula>NOT(ISERROR(SEARCH("4- Bajo",B15)))</formula>
    </cfRule>
    <cfRule type="containsText" dxfId="2108" priority="676" operator="containsText" text="1- Bajo">
      <formula>NOT(ISERROR(SEARCH("1- Bajo",B15)))</formula>
    </cfRule>
  </conditionalFormatting>
  <conditionalFormatting sqref="K20:L20">
    <cfRule type="containsText" dxfId="2107" priority="665" operator="containsText" text="3- Moderado">
      <formula>NOT(ISERROR(SEARCH("3- Moderado",K20)))</formula>
    </cfRule>
    <cfRule type="containsText" dxfId="2106" priority="666" operator="containsText" text="6- Moderado">
      <formula>NOT(ISERROR(SEARCH("6- Moderado",K20)))</formula>
    </cfRule>
    <cfRule type="containsText" dxfId="2105" priority="667" operator="containsText" text="4- Moderado">
      <formula>NOT(ISERROR(SEARCH("4- Moderado",K20)))</formula>
    </cfRule>
    <cfRule type="containsText" dxfId="2104" priority="668" operator="containsText" text="3- Bajo">
      <formula>NOT(ISERROR(SEARCH("3- Bajo",K20)))</formula>
    </cfRule>
    <cfRule type="containsText" dxfId="2103" priority="669" operator="containsText" text="4- Bajo">
      <formula>NOT(ISERROR(SEARCH("4- Bajo",K20)))</formula>
    </cfRule>
    <cfRule type="containsText" dxfId="2102" priority="670" operator="containsText" text="1- Bajo">
      <formula>NOT(ISERROR(SEARCH("1- Bajo",K20)))</formula>
    </cfRule>
  </conditionalFormatting>
  <conditionalFormatting sqref="H20:I20">
    <cfRule type="containsText" dxfId="2101" priority="659" operator="containsText" text="3- Moderado">
      <formula>NOT(ISERROR(SEARCH("3- Moderado",H20)))</formula>
    </cfRule>
    <cfRule type="containsText" dxfId="2100" priority="660" operator="containsText" text="6- Moderado">
      <formula>NOT(ISERROR(SEARCH("6- Moderado",H20)))</formula>
    </cfRule>
    <cfRule type="containsText" dxfId="2099" priority="661" operator="containsText" text="4- Moderado">
      <formula>NOT(ISERROR(SEARCH("4- Moderado",H20)))</formula>
    </cfRule>
    <cfRule type="containsText" dxfId="2098" priority="662" operator="containsText" text="3- Bajo">
      <formula>NOT(ISERROR(SEARCH("3- Bajo",H20)))</formula>
    </cfRule>
    <cfRule type="containsText" dxfId="2097" priority="663" operator="containsText" text="4- Bajo">
      <formula>NOT(ISERROR(SEARCH("4- Bajo",H20)))</formula>
    </cfRule>
    <cfRule type="containsText" dxfId="2096" priority="664" operator="containsText" text="1- Bajo">
      <formula>NOT(ISERROR(SEARCH("1- Bajo",H20)))</formula>
    </cfRule>
  </conditionalFormatting>
  <conditionalFormatting sqref="A20">
    <cfRule type="containsText" dxfId="2095" priority="653" operator="containsText" text="3- Moderado">
      <formula>NOT(ISERROR(SEARCH("3- Moderado",A20)))</formula>
    </cfRule>
    <cfRule type="containsText" dxfId="2094" priority="654" operator="containsText" text="6- Moderado">
      <formula>NOT(ISERROR(SEARCH("6- Moderado",A20)))</formula>
    </cfRule>
    <cfRule type="containsText" dxfId="2093" priority="655" operator="containsText" text="4- Moderado">
      <formula>NOT(ISERROR(SEARCH("4- Moderado",A20)))</formula>
    </cfRule>
    <cfRule type="containsText" dxfId="2092" priority="656" operator="containsText" text="3- Bajo">
      <formula>NOT(ISERROR(SEARCH("3- Bajo",A20)))</formula>
    </cfRule>
    <cfRule type="containsText" dxfId="2091" priority="657" operator="containsText" text="4- Bajo">
      <formula>NOT(ISERROR(SEARCH("4- Bajo",A20)))</formula>
    </cfRule>
    <cfRule type="containsText" dxfId="2090" priority="658" operator="containsText" text="1- Bajo">
      <formula>NOT(ISERROR(SEARCH("1- Bajo",A20)))</formula>
    </cfRule>
  </conditionalFormatting>
  <conditionalFormatting sqref="J20:J24">
    <cfRule type="containsText" dxfId="2089" priority="648" operator="containsText" text="Bajo">
      <formula>NOT(ISERROR(SEARCH("Bajo",J20)))</formula>
    </cfRule>
    <cfRule type="containsText" dxfId="2088" priority="649" operator="containsText" text="Moderado">
      <formula>NOT(ISERROR(SEARCH("Moderado",J20)))</formula>
    </cfRule>
    <cfRule type="containsText" dxfId="2087" priority="650" operator="containsText" text="Alto">
      <formula>NOT(ISERROR(SEARCH("Alto",J20)))</formula>
    </cfRule>
    <cfRule type="containsText" dxfId="2086" priority="651" operator="containsText" text="Extremo">
      <formula>NOT(ISERROR(SEARCH("Extremo",J20)))</formula>
    </cfRule>
    <cfRule type="colorScale" priority="652">
      <colorScale>
        <cfvo type="min"/>
        <cfvo type="max"/>
        <color rgb="FFFF7128"/>
        <color rgb="FFFFEF9C"/>
      </colorScale>
    </cfRule>
  </conditionalFormatting>
  <conditionalFormatting sqref="M20:M24">
    <cfRule type="containsText" dxfId="2085" priority="623" operator="containsText" text="Moderado">
      <formula>NOT(ISERROR(SEARCH("Moderado",M20)))</formula>
    </cfRule>
    <cfRule type="containsText" dxfId="2084" priority="643" operator="containsText" text="Bajo">
      <formula>NOT(ISERROR(SEARCH("Bajo",M20)))</formula>
    </cfRule>
    <cfRule type="containsText" dxfId="2083" priority="644" operator="containsText" text="Moderado">
      <formula>NOT(ISERROR(SEARCH("Moderado",M20)))</formula>
    </cfRule>
    <cfRule type="containsText" dxfId="2082" priority="645" operator="containsText" text="Alto">
      <formula>NOT(ISERROR(SEARCH("Alto",M20)))</formula>
    </cfRule>
    <cfRule type="containsText" dxfId="2081" priority="646" operator="containsText" text="Extremo">
      <formula>NOT(ISERROR(SEARCH("Extremo",M20)))</formula>
    </cfRule>
    <cfRule type="colorScale" priority="647">
      <colorScale>
        <cfvo type="min"/>
        <cfvo type="max"/>
        <color rgb="FFFF7128"/>
        <color rgb="FFFFEF9C"/>
      </colorScale>
    </cfRule>
  </conditionalFormatting>
  <conditionalFormatting sqref="N20">
    <cfRule type="containsText" dxfId="2080" priority="637" operator="containsText" text="3- Moderado">
      <formula>NOT(ISERROR(SEARCH("3- Moderado",N20)))</formula>
    </cfRule>
    <cfRule type="containsText" dxfId="2079" priority="638" operator="containsText" text="6- Moderado">
      <formula>NOT(ISERROR(SEARCH("6- Moderado",N20)))</formula>
    </cfRule>
    <cfRule type="containsText" dxfId="2078" priority="639" operator="containsText" text="4- Moderado">
      <formula>NOT(ISERROR(SEARCH("4- Moderado",N20)))</formula>
    </cfRule>
    <cfRule type="containsText" dxfId="2077" priority="640" operator="containsText" text="3- Bajo">
      <formula>NOT(ISERROR(SEARCH("3- Bajo",N20)))</formula>
    </cfRule>
    <cfRule type="containsText" dxfId="2076" priority="641" operator="containsText" text="4- Bajo">
      <formula>NOT(ISERROR(SEARCH("4- Bajo",N20)))</formula>
    </cfRule>
    <cfRule type="containsText" dxfId="2075" priority="642" operator="containsText" text="1- Bajo">
      <formula>NOT(ISERROR(SEARCH("1- Bajo",N20)))</formula>
    </cfRule>
  </conditionalFormatting>
  <conditionalFormatting sqref="H20:H24">
    <cfRule type="containsText" dxfId="2074" priority="624" operator="containsText" text="Muy Alta">
      <formula>NOT(ISERROR(SEARCH("Muy Alta",H20)))</formula>
    </cfRule>
    <cfRule type="containsText" dxfId="2073" priority="625" operator="containsText" text="Alta">
      <formula>NOT(ISERROR(SEARCH("Alta",H20)))</formula>
    </cfRule>
    <cfRule type="containsText" dxfId="2072" priority="626" operator="containsText" text="Muy Alta">
      <formula>NOT(ISERROR(SEARCH("Muy Alta",H20)))</formula>
    </cfRule>
    <cfRule type="containsText" dxfId="2071" priority="631" operator="containsText" text="Muy Baja">
      <formula>NOT(ISERROR(SEARCH("Muy Baja",H20)))</formula>
    </cfRule>
    <cfRule type="containsText" dxfId="2070" priority="632" operator="containsText" text="Baja">
      <formula>NOT(ISERROR(SEARCH("Baja",H20)))</formula>
    </cfRule>
    <cfRule type="containsText" dxfId="2069" priority="633" operator="containsText" text="Media">
      <formula>NOT(ISERROR(SEARCH("Media",H20)))</formula>
    </cfRule>
    <cfRule type="containsText" dxfId="2068" priority="634" operator="containsText" text="Alta">
      <formula>NOT(ISERROR(SEARCH("Alta",H20)))</formula>
    </cfRule>
    <cfRule type="containsText" dxfId="2067" priority="636" operator="containsText" text="Muy Alta">
      <formula>NOT(ISERROR(SEARCH("Muy Alta",H20)))</formula>
    </cfRule>
  </conditionalFormatting>
  <conditionalFormatting sqref="I20:I24">
    <cfRule type="containsText" dxfId="2066" priority="627" operator="containsText" text="Catastrófico">
      <formula>NOT(ISERROR(SEARCH("Catastrófico",I20)))</formula>
    </cfRule>
    <cfRule type="containsText" dxfId="2065" priority="628" operator="containsText" text="Mayor">
      <formula>NOT(ISERROR(SEARCH("Mayor",I20)))</formula>
    </cfRule>
    <cfRule type="containsText" dxfId="2064" priority="629" operator="containsText" text="Menor">
      <formula>NOT(ISERROR(SEARCH("Menor",I20)))</formula>
    </cfRule>
    <cfRule type="containsText" dxfId="2063" priority="630" operator="containsText" text="Leve">
      <formula>NOT(ISERROR(SEARCH("Leve",I20)))</formula>
    </cfRule>
    <cfRule type="containsText" dxfId="2062" priority="635" operator="containsText" text="Moderado">
      <formula>NOT(ISERROR(SEARCH("Moderado",I20)))</formula>
    </cfRule>
  </conditionalFormatting>
  <conditionalFormatting sqref="K20:K24">
    <cfRule type="containsText" dxfId="2061" priority="622" operator="containsText" text="Media">
      <formula>NOT(ISERROR(SEARCH("Media",K20)))</formula>
    </cfRule>
  </conditionalFormatting>
  <conditionalFormatting sqref="L20:L24">
    <cfRule type="containsText" dxfId="2060" priority="621" operator="containsText" text="Moderado">
      <formula>NOT(ISERROR(SEARCH("Moderado",L20)))</formula>
    </cfRule>
  </conditionalFormatting>
  <conditionalFormatting sqref="J20:J24">
    <cfRule type="containsText" dxfId="2059" priority="620" operator="containsText" text="Moderado">
      <formula>NOT(ISERROR(SEARCH("Moderado",J20)))</formula>
    </cfRule>
  </conditionalFormatting>
  <conditionalFormatting sqref="J20:J24">
    <cfRule type="containsText" dxfId="2058" priority="618" operator="containsText" text="Bajo">
      <formula>NOT(ISERROR(SEARCH("Bajo",J20)))</formula>
    </cfRule>
    <cfRule type="containsText" dxfId="2057" priority="619" operator="containsText" text="Extremo">
      <formula>NOT(ISERROR(SEARCH("Extremo",J20)))</formula>
    </cfRule>
  </conditionalFormatting>
  <conditionalFormatting sqref="K20:K24">
    <cfRule type="containsText" dxfId="2056" priority="616" operator="containsText" text="Baja">
      <formula>NOT(ISERROR(SEARCH("Baja",K20)))</formula>
    </cfRule>
    <cfRule type="containsText" dxfId="2055" priority="617" operator="containsText" text="Muy Baja">
      <formula>NOT(ISERROR(SEARCH("Muy Baja",K20)))</formula>
    </cfRule>
  </conditionalFormatting>
  <conditionalFormatting sqref="K20:K24">
    <cfRule type="containsText" dxfId="2054" priority="614" operator="containsText" text="Muy Alta">
      <formula>NOT(ISERROR(SEARCH("Muy Alta",K20)))</formula>
    </cfRule>
    <cfRule type="containsText" dxfId="2053" priority="615" operator="containsText" text="Alta">
      <formula>NOT(ISERROR(SEARCH("Alta",K20)))</formula>
    </cfRule>
  </conditionalFormatting>
  <conditionalFormatting sqref="L20:L24">
    <cfRule type="containsText" dxfId="2052" priority="610" operator="containsText" text="Catastrófico">
      <formula>NOT(ISERROR(SEARCH("Catastrófico",L20)))</formula>
    </cfRule>
    <cfRule type="containsText" dxfId="2051" priority="611" operator="containsText" text="Mayor">
      <formula>NOT(ISERROR(SEARCH("Mayor",L20)))</formula>
    </cfRule>
    <cfRule type="containsText" dxfId="2050" priority="612" operator="containsText" text="Menor">
      <formula>NOT(ISERROR(SEARCH("Menor",L20)))</formula>
    </cfRule>
    <cfRule type="containsText" dxfId="2049" priority="613" operator="containsText" text="Leve">
      <formula>NOT(ISERROR(SEARCH("Leve",L20)))</formula>
    </cfRule>
  </conditionalFormatting>
  <conditionalFormatting sqref="B20:G20">
    <cfRule type="containsText" dxfId="2048" priority="604" operator="containsText" text="3- Moderado">
      <formula>NOT(ISERROR(SEARCH("3- Moderado",B20)))</formula>
    </cfRule>
    <cfRule type="containsText" dxfId="2047" priority="605" operator="containsText" text="6- Moderado">
      <formula>NOT(ISERROR(SEARCH("6- Moderado",B20)))</formula>
    </cfRule>
    <cfRule type="containsText" dxfId="2046" priority="606" operator="containsText" text="4- Moderado">
      <formula>NOT(ISERROR(SEARCH("4- Moderado",B20)))</formula>
    </cfRule>
    <cfRule type="containsText" dxfId="2045" priority="607" operator="containsText" text="3- Bajo">
      <formula>NOT(ISERROR(SEARCH("3- Bajo",B20)))</formula>
    </cfRule>
    <cfRule type="containsText" dxfId="2044" priority="608" operator="containsText" text="4- Bajo">
      <formula>NOT(ISERROR(SEARCH("4- Bajo",B20)))</formula>
    </cfRule>
    <cfRule type="containsText" dxfId="2043" priority="609" operator="containsText" text="1- Bajo">
      <formula>NOT(ISERROR(SEARCH("1- Bajo",B20)))</formula>
    </cfRule>
  </conditionalFormatting>
  <conditionalFormatting sqref="K25:L25">
    <cfRule type="containsText" dxfId="2042" priority="598" operator="containsText" text="3- Moderado">
      <formula>NOT(ISERROR(SEARCH("3- Moderado",K25)))</formula>
    </cfRule>
    <cfRule type="containsText" dxfId="2041" priority="599" operator="containsText" text="6- Moderado">
      <formula>NOT(ISERROR(SEARCH("6- Moderado",K25)))</formula>
    </cfRule>
    <cfRule type="containsText" dxfId="2040" priority="600" operator="containsText" text="4- Moderado">
      <formula>NOT(ISERROR(SEARCH("4- Moderado",K25)))</formula>
    </cfRule>
    <cfRule type="containsText" dxfId="2039" priority="601" operator="containsText" text="3- Bajo">
      <formula>NOT(ISERROR(SEARCH("3- Bajo",K25)))</formula>
    </cfRule>
    <cfRule type="containsText" dxfId="2038" priority="602" operator="containsText" text="4- Bajo">
      <formula>NOT(ISERROR(SEARCH("4- Bajo",K25)))</formula>
    </cfRule>
    <cfRule type="containsText" dxfId="2037" priority="603" operator="containsText" text="1- Bajo">
      <formula>NOT(ISERROR(SEARCH("1- Bajo",K25)))</formula>
    </cfRule>
  </conditionalFormatting>
  <conditionalFormatting sqref="H25:I25">
    <cfRule type="containsText" dxfId="2036" priority="592" operator="containsText" text="3- Moderado">
      <formula>NOT(ISERROR(SEARCH("3- Moderado",H25)))</formula>
    </cfRule>
    <cfRule type="containsText" dxfId="2035" priority="593" operator="containsText" text="6- Moderado">
      <formula>NOT(ISERROR(SEARCH("6- Moderado",H25)))</formula>
    </cfRule>
    <cfRule type="containsText" dxfId="2034" priority="594" operator="containsText" text="4- Moderado">
      <formula>NOT(ISERROR(SEARCH("4- Moderado",H25)))</formula>
    </cfRule>
    <cfRule type="containsText" dxfId="2033" priority="595" operator="containsText" text="3- Bajo">
      <formula>NOT(ISERROR(SEARCH("3- Bajo",H25)))</formula>
    </cfRule>
    <cfRule type="containsText" dxfId="2032" priority="596" operator="containsText" text="4- Bajo">
      <formula>NOT(ISERROR(SEARCH("4- Bajo",H25)))</formula>
    </cfRule>
    <cfRule type="containsText" dxfId="2031" priority="597" operator="containsText" text="1- Bajo">
      <formula>NOT(ISERROR(SEARCH("1- Bajo",H25)))</formula>
    </cfRule>
  </conditionalFormatting>
  <conditionalFormatting sqref="A25">
    <cfRule type="containsText" dxfId="2030" priority="586" operator="containsText" text="3- Moderado">
      <formula>NOT(ISERROR(SEARCH("3- Moderado",A25)))</formula>
    </cfRule>
    <cfRule type="containsText" dxfId="2029" priority="587" operator="containsText" text="6- Moderado">
      <formula>NOT(ISERROR(SEARCH("6- Moderado",A25)))</formula>
    </cfRule>
    <cfRule type="containsText" dxfId="2028" priority="588" operator="containsText" text="4- Moderado">
      <formula>NOT(ISERROR(SEARCH("4- Moderado",A25)))</formula>
    </cfRule>
    <cfRule type="containsText" dxfId="2027" priority="589" operator="containsText" text="3- Bajo">
      <formula>NOT(ISERROR(SEARCH("3- Bajo",A25)))</formula>
    </cfRule>
    <cfRule type="containsText" dxfId="2026" priority="590" operator="containsText" text="4- Bajo">
      <formula>NOT(ISERROR(SEARCH("4- Bajo",A25)))</formula>
    </cfRule>
    <cfRule type="containsText" dxfId="2025" priority="591" operator="containsText" text="1- Bajo">
      <formula>NOT(ISERROR(SEARCH("1- Bajo",A25)))</formula>
    </cfRule>
  </conditionalFormatting>
  <conditionalFormatting sqref="J25:J29">
    <cfRule type="containsText" dxfId="2024" priority="581" operator="containsText" text="Bajo">
      <formula>NOT(ISERROR(SEARCH("Bajo",J25)))</formula>
    </cfRule>
    <cfRule type="containsText" dxfId="2023" priority="582" operator="containsText" text="Moderado">
      <formula>NOT(ISERROR(SEARCH("Moderado",J25)))</formula>
    </cfRule>
    <cfRule type="containsText" dxfId="2022" priority="583" operator="containsText" text="Alto">
      <formula>NOT(ISERROR(SEARCH("Alto",J25)))</formula>
    </cfRule>
    <cfRule type="containsText" dxfId="2021" priority="584" operator="containsText" text="Extremo">
      <formula>NOT(ISERROR(SEARCH("Extremo",J25)))</formula>
    </cfRule>
    <cfRule type="colorScale" priority="585">
      <colorScale>
        <cfvo type="min"/>
        <cfvo type="max"/>
        <color rgb="FFFF7128"/>
        <color rgb="FFFFEF9C"/>
      </colorScale>
    </cfRule>
  </conditionalFormatting>
  <conditionalFormatting sqref="M25:M29">
    <cfRule type="containsText" dxfId="2020" priority="556" operator="containsText" text="Moderado">
      <formula>NOT(ISERROR(SEARCH("Moderado",M25)))</formula>
    </cfRule>
    <cfRule type="containsText" dxfId="2019" priority="576" operator="containsText" text="Bajo">
      <formula>NOT(ISERROR(SEARCH("Bajo",M25)))</formula>
    </cfRule>
    <cfRule type="containsText" dxfId="2018" priority="577" operator="containsText" text="Moderado">
      <formula>NOT(ISERROR(SEARCH("Moderado",M25)))</formula>
    </cfRule>
    <cfRule type="containsText" dxfId="2017" priority="578" operator="containsText" text="Alto">
      <formula>NOT(ISERROR(SEARCH("Alto",M25)))</formula>
    </cfRule>
    <cfRule type="containsText" dxfId="2016" priority="579" operator="containsText" text="Extremo">
      <formula>NOT(ISERROR(SEARCH("Extremo",M25)))</formula>
    </cfRule>
    <cfRule type="colorScale" priority="580">
      <colorScale>
        <cfvo type="min"/>
        <cfvo type="max"/>
        <color rgb="FFFF7128"/>
        <color rgb="FFFFEF9C"/>
      </colorScale>
    </cfRule>
  </conditionalFormatting>
  <conditionalFormatting sqref="N25">
    <cfRule type="containsText" dxfId="2015" priority="570" operator="containsText" text="3- Moderado">
      <formula>NOT(ISERROR(SEARCH("3- Moderado",N25)))</formula>
    </cfRule>
    <cfRule type="containsText" dxfId="2014" priority="571" operator="containsText" text="6- Moderado">
      <formula>NOT(ISERROR(SEARCH("6- Moderado",N25)))</formula>
    </cfRule>
    <cfRule type="containsText" dxfId="2013" priority="572" operator="containsText" text="4- Moderado">
      <formula>NOT(ISERROR(SEARCH("4- Moderado",N25)))</formula>
    </cfRule>
    <cfRule type="containsText" dxfId="2012" priority="573" operator="containsText" text="3- Bajo">
      <formula>NOT(ISERROR(SEARCH("3- Bajo",N25)))</formula>
    </cfRule>
    <cfRule type="containsText" dxfId="2011" priority="574" operator="containsText" text="4- Bajo">
      <formula>NOT(ISERROR(SEARCH("4- Bajo",N25)))</formula>
    </cfRule>
    <cfRule type="containsText" dxfId="2010" priority="575" operator="containsText" text="1- Bajo">
      <formula>NOT(ISERROR(SEARCH("1- Bajo",N25)))</formula>
    </cfRule>
  </conditionalFormatting>
  <conditionalFormatting sqref="H25:H29">
    <cfRule type="containsText" dxfId="2009" priority="557" operator="containsText" text="Muy Alta">
      <formula>NOT(ISERROR(SEARCH("Muy Alta",H25)))</formula>
    </cfRule>
    <cfRule type="containsText" dxfId="2008" priority="558" operator="containsText" text="Alta">
      <formula>NOT(ISERROR(SEARCH("Alta",H25)))</formula>
    </cfRule>
    <cfRule type="containsText" dxfId="2007" priority="559" operator="containsText" text="Muy Alta">
      <formula>NOT(ISERROR(SEARCH("Muy Alta",H25)))</formula>
    </cfRule>
    <cfRule type="containsText" dxfId="2006" priority="564" operator="containsText" text="Muy Baja">
      <formula>NOT(ISERROR(SEARCH("Muy Baja",H25)))</formula>
    </cfRule>
    <cfRule type="containsText" dxfId="2005" priority="565" operator="containsText" text="Baja">
      <formula>NOT(ISERROR(SEARCH("Baja",H25)))</formula>
    </cfRule>
    <cfRule type="containsText" dxfId="2004" priority="566" operator="containsText" text="Media">
      <formula>NOT(ISERROR(SEARCH("Media",H25)))</formula>
    </cfRule>
    <cfRule type="containsText" dxfId="2003" priority="567" operator="containsText" text="Alta">
      <formula>NOT(ISERROR(SEARCH("Alta",H25)))</formula>
    </cfRule>
    <cfRule type="containsText" dxfId="2002" priority="569" operator="containsText" text="Muy Alta">
      <formula>NOT(ISERROR(SEARCH("Muy Alta",H25)))</formula>
    </cfRule>
  </conditionalFormatting>
  <conditionalFormatting sqref="I25:I29">
    <cfRule type="containsText" dxfId="2001" priority="560" operator="containsText" text="Catastrófico">
      <formula>NOT(ISERROR(SEARCH("Catastrófico",I25)))</formula>
    </cfRule>
    <cfRule type="containsText" dxfId="2000" priority="561" operator="containsText" text="Mayor">
      <formula>NOT(ISERROR(SEARCH("Mayor",I25)))</formula>
    </cfRule>
    <cfRule type="containsText" dxfId="1999" priority="562" operator="containsText" text="Menor">
      <formula>NOT(ISERROR(SEARCH("Menor",I25)))</formula>
    </cfRule>
    <cfRule type="containsText" dxfId="1998" priority="563" operator="containsText" text="Leve">
      <formula>NOT(ISERROR(SEARCH("Leve",I25)))</formula>
    </cfRule>
    <cfRule type="containsText" dxfId="1997" priority="568" operator="containsText" text="Moderado">
      <formula>NOT(ISERROR(SEARCH("Moderado",I25)))</formula>
    </cfRule>
  </conditionalFormatting>
  <conditionalFormatting sqref="K25:K29">
    <cfRule type="containsText" dxfId="1996" priority="555" operator="containsText" text="Media">
      <formula>NOT(ISERROR(SEARCH("Media",K25)))</formula>
    </cfRule>
  </conditionalFormatting>
  <conditionalFormatting sqref="L25:L29">
    <cfRule type="containsText" dxfId="1995" priority="554" operator="containsText" text="Moderado">
      <formula>NOT(ISERROR(SEARCH("Moderado",L25)))</formula>
    </cfRule>
  </conditionalFormatting>
  <conditionalFormatting sqref="J25:J29">
    <cfRule type="containsText" dxfId="1994" priority="553" operator="containsText" text="Moderado">
      <formula>NOT(ISERROR(SEARCH("Moderado",J25)))</formula>
    </cfRule>
  </conditionalFormatting>
  <conditionalFormatting sqref="J25:J29">
    <cfRule type="containsText" dxfId="1993" priority="551" operator="containsText" text="Bajo">
      <formula>NOT(ISERROR(SEARCH("Bajo",J25)))</formula>
    </cfRule>
    <cfRule type="containsText" dxfId="1992" priority="552" operator="containsText" text="Extremo">
      <formula>NOT(ISERROR(SEARCH("Extremo",J25)))</formula>
    </cfRule>
  </conditionalFormatting>
  <conditionalFormatting sqref="K25:K29">
    <cfRule type="containsText" dxfId="1991" priority="549" operator="containsText" text="Baja">
      <formula>NOT(ISERROR(SEARCH("Baja",K25)))</formula>
    </cfRule>
    <cfRule type="containsText" dxfId="1990" priority="550" operator="containsText" text="Muy Baja">
      <formula>NOT(ISERROR(SEARCH("Muy Baja",K25)))</formula>
    </cfRule>
  </conditionalFormatting>
  <conditionalFormatting sqref="K25:K29">
    <cfRule type="containsText" dxfId="1989" priority="547" operator="containsText" text="Muy Alta">
      <formula>NOT(ISERROR(SEARCH("Muy Alta",K25)))</formula>
    </cfRule>
    <cfRule type="containsText" dxfId="1988" priority="548" operator="containsText" text="Alta">
      <formula>NOT(ISERROR(SEARCH("Alta",K25)))</formula>
    </cfRule>
  </conditionalFormatting>
  <conditionalFormatting sqref="L25:L29">
    <cfRule type="containsText" dxfId="1987" priority="543" operator="containsText" text="Catastrófico">
      <formula>NOT(ISERROR(SEARCH("Catastrófico",L25)))</formula>
    </cfRule>
    <cfRule type="containsText" dxfId="1986" priority="544" operator="containsText" text="Mayor">
      <formula>NOT(ISERROR(SEARCH("Mayor",L25)))</formula>
    </cfRule>
    <cfRule type="containsText" dxfId="1985" priority="545" operator="containsText" text="Menor">
      <formula>NOT(ISERROR(SEARCH("Menor",L25)))</formula>
    </cfRule>
    <cfRule type="containsText" dxfId="1984" priority="546" operator="containsText" text="Leve">
      <formula>NOT(ISERROR(SEARCH("Leve",L25)))</formula>
    </cfRule>
  </conditionalFormatting>
  <conditionalFormatting sqref="B25:G25">
    <cfRule type="containsText" dxfId="1983" priority="537" operator="containsText" text="3- Moderado">
      <formula>NOT(ISERROR(SEARCH("3- Moderado",B25)))</formula>
    </cfRule>
    <cfRule type="containsText" dxfId="1982" priority="538" operator="containsText" text="6- Moderado">
      <formula>NOT(ISERROR(SEARCH("6- Moderado",B25)))</formula>
    </cfRule>
    <cfRule type="containsText" dxfId="1981" priority="539" operator="containsText" text="4- Moderado">
      <formula>NOT(ISERROR(SEARCH("4- Moderado",B25)))</formula>
    </cfRule>
    <cfRule type="containsText" dxfId="1980" priority="540" operator="containsText" text="3- Bajo">
      <formula>NOT(ISERROR(SEARCH("3- Bajo",B25)))</formula>
    </cfRule>
    <cfRule type="containsText" dxfId="1979" priority="541" operator="containsText" text="4- Bajo">
      <formula>NOT(ISERROR(SEARCH("4- Bajo",B25)))</formula>
    </cfRule>
    <cfRule type="containsText" dxfId="1978" priority="542" operator="containsText" text="1- Bajo">
      <formula>NOT(ISERROR(SEARCH("1- Bajo",B25)))</formula>
    </cfRule>
  </conditionalFormatting>
  <conditionalFormatting sqref="K30:L30">
    <cfRule type="containsText" dxfId="1977" priority="531" operator="containsText" text="3- Moderado">
      <formula>NOT(ISERROR(SEARCH("3- Moderado",K30)))</formula>
    </cfRule>
    <cfRule type="containsText" dxfId="1976" priority="532" operator="containsText" text="6- Moderado">
      <formula>NOT(ISERROR(SEARCH("6- Moderado",K30)))</formula>
    </cfRule>
    <cfRule type="containsText" dxfId="1975" priority="533" operator="containsText" text="4- Moderado">
      <formula>NOT(ISERROR(SEARCH("4- Moderado",K30)))</formula>
    </cfRule>
    <cfRule type="containsText" dxfId="1974" priority="534" operator="containsText" text="3- Bajo">
      <formula>NOT(ISERROR(SEARCH("3- Bajo",K30)))</formula>
    </cfRule>
    <cfRule type="containsText" dxfId="1973" priority="535" operator="containsText" text="4- Bajo">
      <formula>NOT(ISERROR(SEARCH("4- Bajo",K30)))</formula>
    </cfRule>
    <cfRule type="containsText" dxfId="1972" priority="536" operator="containsText" text="1- Bajo">
      <formula>NOT(ISERROR(SEARCH("1- Bajo",K30)))</formula>
    </cfRule>
  </conditionalFormatting>
  <conditionalFormatting sqref="H30:I30">
    <cfRule type="containsText" dxfId="1971" priority="525" operator="containsText" text="3- Moderado">
      <formula>NOT(ISERROR(SEARCH("3- Moderado",H30)))</formula>
    </cfRule>
    <cfRule type="containsText" dxfId="1970" priority="526" operator="containsText" text="6- Moderado">
      <formula>NOT(ISERROR(SEARCH("6- Moderado",H30)))</formula>
    </cfRule>
    <cfRule type="containsText" dxfId="1969" priority="527" operator="containsText" text="4- Moderado">
      <formula>NOT(ISERROR(SEARCH("4- Moderado",H30)))</formula>
    </cfRule>
    <cfRule type="containsText" dxfId="1968" priority="528" operator="containsText" text="3- Bajo">
      <formula>NOT(ISERROR(SEARCH("3- Bajo",H30)))</formula>
    </cfRule>
    <cfRule type="containsText" dxfId="1967" priority="529" operator="containsText" text="4- Bajo">
      <formula>NOT(ISERROR(SEARCH("4- Bajo",H30)))</formula>
    </cfRule>
    <cfRule type="containsText" dxfId="1966" priority="530" operator="containsText" text="1- Bajo">
      <formula>NOT(ISERROR(SEARCH("1- Bajo",H30)))</formula>
    </cfRule>
  </conditionalFormatting>
  <conditionalFormatting sqref="A30">
    <cfRule type="containsText" dxfId="1965" priority="519" operator="containsText" text="3- Moderado">
      <formula>NOT(ISERROR(SEARCH("3- Moderado",A30)))</formula>
    </cfRule>
    <cfRule type="containsText" dxfId="1964" priority="520" operator="containsText" text="6- Moderado">
      <formula>NOT(ISERROR(SEARCH("6- Moderado",A30)))</formula>
    </cfRule>
    <cfRule type="containsText" dxfId="1963" priority="521" operator="containsText" text="4- Moderado">
      <formula>NOT(ISERROR(SEARCH("4- Moderado",A30)))</formula>
    </cfRule>
    <cfRule type="containsText" dxfId="1962" priority="522" operator="containsText" text="3- Bajo">
      <formula>NOT(ISERROR(SEARCH("3- Bajo",A30)))</formula>
    </cfRule>
    <cfRule type="containsText" dxfId="1961" priority="523" operator="containsText" text="4- Bajo">
      <formula>NOT(ISERROR(SEARCH("4- Bajo",A30)))</formula>
    </cfRule>
    <cfRule type="containsText" dxfId="1960" priority="524" operator="containsText" text="1- Bajo">
      <formula>NOT(ISERROR(SEARCH("1- Bajo",A30)))</formula>
    </cfRule>
  </conditionalFormatting>
  <conditionalFormatting sqref="J30:J34">
    <cfRule type="containsText" dxfId="1959" priority="514" operator="containsText" text="Bajo">
      <formula>NOT(ISERROR(SEARCH("Bajo",J30)))</formula>
    </cfRule>
    <cfRule type="containsText" dxfId="1958" priority="515" operator="containsText" text="Moderado">
      <formula>NOT(ISERROR(SEARCH("Moderado",J30)))</formula>
    </cfRule>
    <cfRule type="containsText" dxfId="1957" priority="516" operator="containsText" text="Alto">
      <formula>NOT(ISERROR(SEARCH("Alto",J30)))</formula>
    </cfRule>
    <cfRule type="containsText" dxfId="1956" priority="517" operator="containsText" text="Extremo">
      <formula>NOT(ISERROR(SEARCH("Extremo",J30)))</formula>
    </cfRule>
    <cfRule type="colorScale" priority="518">
      <colorScale>
        <cfvo type="min"/>
        <cfvo type="max"/>
        <color rgb="FFFF7128"/>
        <color rgb="FFFFEF9C"/>
      </colorScale>
    </cfRule>
  </conditionalFormatting>
  <conditionalFormatting sqref="M30:M34">
    <cfRule type="containsText" dxfId="1955" priority="489" operator="containsText" text="Moderado">
      <formula>NOT(ISERROR(SEARCH("Moderado",M30)))</formula>
    </cfRule>
    <cfRule type="containsText" dxfId="1954" priority="509" operator="containsText" text="Bajo">
      <formula>NOT(ISERROR(SEARCH("Bajo",M30)))</formula>
    </cfRule>
    <cfRule type="containsText" dxfId="1953" priority="510" operator="containsText" text="Moderado">
      <formula>NOT(ISERROR(SEARCH("Moderado",M30)))</formula>
    </cfRule>
    <cfRule type="containsText" dxfId="1952" priority="511" operator="containsText" text="Alto">
      <formula>NOT(ISERROR(SEARCH("Alto",M30)))</formula>
    </cfRule>
    <cfRule type="containsText" dxfId="1951" priority="512" operator="containsText" text="Extremo">
      <formula>NOT(ISERROR(SEARCH("Extremo",M30)))</formula>
    </cfRule>
    <cfRule type="colorScale" priority="513">
      <colorScale>
        <cfvo type="min"/>
        <cfvo type="max"/>
        <color rgb="FFFF7128"/>
        <color rgb="FFFFEF9C"/>
      </colorScale>
    </cfRule>
  </conditionalFormatting>
  <conditionalFormatting sqref="N30">
    <cfRule type="containsText" dxfId="1950" priority="503" operator="containsText" text="3- Moderado">
      <formula>NOT(ISERROR(SEARCH("3- Moderado",N30)))</formula>
    </cfRule>
    <cfRule type="containsText" dxfId="1949" priority="504" operator="containsText" text="6- Moderado">
      <formula>NOT(ISERROR(SEARCH("6- Moderado",N30)))</formula>
    </cfRule>
    <cfRule type="containsText" dxfId="1948" priority="505" operator="containsText" text="4- Moderado">
      <formula>NOT(ISERROR(SEARCH("4- Moderado",N30)))</formula>
    </cfRule>
    <cfRule type="containsText" dxfId="1947" priority="506" operator="containsText" text="3- Bajo">
      <formula>NOT(ISERROR(SEARCH("3- Bajo",N30)))</formula>
    </cfRule>
    <cfRule type="containsText" dxfId="1946" priority="507" operator="containsText" text="4- Bajo">
      <formula>NOT(ISERROR(SEARCH("4- Bajo",N30)))</formula>
    </cfRule>
    <cfRule type="containsText" dxfId="1945" priority="508" operator="containsText" text="1- Bajo">
      <formula>NOT(ISERROR(SEARCH("1- Bajo",N30)))</formula>
    </cfRule>
  </conditionalFormatting>
  <conditionalFormatting sqref="H30:H34">
    <cfRule type="containsText" dxfId="1944" priority="490" operator="containsText" text="Muy Alta">
      <formula>NOT(ISERROR(SEARCH("Muy Alta",H30)))</formula>
    </cfRule>
    <cfRule type="containsText" dxfId="1943" priority="491" operator="containsText" text="Alta">
      <formula>NOT(ISERROR(SEARCH("Alta",H30)))</formula>
    </cfRule>
    <cfRule type="containsText" dxfId="1942" priority="492" operator="containsText" text="Muy Alta">
      <formula>NOT(ISERROR(SEARCH("Muy Alta",H30)))</formula>
    </cfRule>
    <cfRule type="containsText" dxfId="1941" priority="497" operator="containsText" text="Muy Baja">
      <formula>NOT(ISERROR(SEARCH("Muy Baja",H30)))</formula>
    </cfRule>
    <cfRule type="containsText" dxfId="1940" priority="498" operator="containsText" text="Baja">
      <formula>NOT(ISERROR(SEARCH("Baja",H30)))</formula>
    </cfRule>
    <cfRule type="containsText" dxfId="1939" priority="499" operator="containsText" text="Media">
      <formula>NOT(ISERROR(SEARCH("Media",H30)))</formula>
    </cfRule>
    <cfRule type="containsText" dxfId="1938" priority="500" operator="containsText" text="Alta">
      <formula>NOT(ISERROR(SEARCH("Alta",H30)))</formula>
    </cfRule>
    <cfRule type="containsText" dxfId="1937" priority="502" operator="containsText" text="Muy Alta">
      <formula>NOT(ISERROR(SEARCH("Muy Alta",H30)))</formula>
    </cfRule>
  </conditionalFormatting>
  <conditionalFormatting sqref="I30:I34">
    <cfRule type="containsText" dxfId="1936" priority="493" operator="containsText" text="Catastrófico">
      <formula>NOT(ISERROR(SEARCH("Catastrófico",I30)))</formula>
    </cfRule>
    <cfRule type="containsText" dxfId="1935" priority="494" operator="containsText" text="Mayor">
      <formula>NOT(ISERROR(SEARCH("Mayor",I30)))</formula>
    </cfRule>
    <cfRule type="containsText" dxfId="1934" priority="495" operator="containsText" text="Menor">
      <formula>NOT(ISERROR(SEARCH("Menor",I30)))</formula>
    </cfRule>
    <cfRule type="containsText" dxfId="1933" priority="496" operator="containsText" text="Leve">
      <formula>NOT(ISERROR(SEARCH("Leve",I30)))</formula>
    </cfRule>
    <cfRule type="containsText" dxfId="1932" priority="501" operator="containsText" text="Moderado">
      <formula>NOT(ISERROR(SEARCH("Moderado",I30)))</formula>
    </cfRule>
  </conditionalFormatting>
  <conditionalFormatting sqref="K30:K34">
    <cfRule type="containsText" dxfId="1931" priority="488" operator="containsText" text="Media">
      <formula>NOT(ISERROR(SEARCH("Media",K30)))</formula>
    </cfRule>
  </conditionalFormatting>
  <conditionalFormatting sqref="L30:L34">
    <cfRule type="containsText" dxfId="1930" priority="487" operator="containsText" text="Moderado">
      <formula>NOT(ISERROR(SEARCH("Moderado",L30)))</formula>
    </cfRule>
  </conditionalFormatting>
  <conditionalFormatting sqref="J30:J34">
    <cfRule type="containsText" dxfId="1929" priority="486" operator="containsText" text="Moderado">
      <formula>NOT(ISERROR(SEARCH("Moderado",J30)))</formula>
    </cfRule>
  </conditionalFormatting>
  <conditionalFormatting sqref="J30:J34">
    <cfRule type="containsText" dxfId="1928" priority="484" operator="containsText" text="Bajo">
      <formula>NOT(ISERROR(SEARCH("Bajo",J30)))</formula>
    </cfRule>
    <cfRule type="containsText" dxfId="1927" priority="485" operator="containsText" text="Extremo">
      <formula>NOT(ISERROR(SEARCH("Extremo",J30)))</formula>
    </cfRule>
  </conditionalFormatting>
  <conditionalFormatting sqref="K30:K34">
    <cfRule type="containsText" dxfId="1926" priority="482" operator="containsText" text="Baja">
      <formula>NOT(ISERROR(SEARCH("Baja",K30)))</formula>
    </cfRule>
    <cfRule type="containsText" dxfId="1925" priority="483" operator="containsText" text="Muy Baja">
      <formula>NOT(ISERROR(SEARCH("Muy Baja",K30)))</formula>
    </cfRule>
  </conditionalFormatting>
  <conditionalFormatting sqref="K30:K34">
    <cfRule type="containsText" dxfId="1924" priority="480" operator="containsText" text="Muy Alta">
      <formula>NOT(ISERROR(SEARCH("Muy Alta",K30)))</formula>
    </cfRule>
    <cfRule type="containsText" dxfId="1923" priority="481" operator="containsText" text="Alta">
      <formula>NOT(ISERROR(SEARCH("Alta",K30)))</formula>
    </cfRule>
  </conditionalFormatting>
  <conditionalFormatting sqref="L30:L34">
    <cfRule type="containsText" dxfId="1922" priority="476" operator="containsText" text="Catastrófico">
      <formula>NOT(ISERROR(SEARCH("Catastrófico",L30)))</formula>
    </cfRule>
    <cfRule type="containsText" dxfId="1921" priority="477" operator="containsText" text="Mayor">
      <formula>NOT(ISERROR(SEARCH("Mayor",L30)))</formula>
    </cfRule>
    <cfRule type="containsText" dxfId="1920" priority="478" operator="containsText" text="Menor">
      <formula>NOT(ISERROR(SEARCH("Menor",L30)))</formula>
    </cfRule>
    <cfRule type="containsText" dxfId="1919" priority="479" operator="containsText" text="Leve">
      <formula>NOT(ISERROR(SEARCH("Leve",L30)))</formula>
    </cfRule>
  </conditionalFormatting>
  <conditionalFormatting sqref="B30:G30">
    <cfRule type="containsText" dxfId="1918" priority="470" operator="containsText" text="3- Moderado">
      <formula>NOT(ISERROR(SEARCH("3- Moderado",B30)))</formula>
    </cfRule>
    <cfRule type="containsText" dxfId="1917" priority="471" operator="containsText" text="6- Moderado">
      <formula>NOT(ISERROR(SEARCH("6- Moderado",B30)))</formula>
    </cfRule>
    <cfRule type="containsText" dxfId="1916" priority="472" operator="containsText" text="4- Moderado">
      <formula>NOT(ISERROR(SEARCH("4- Moderado",B30)))</formula>
    </cfRule>
    <cfRule type="containsText" dxfId="1915" priority="473" operator="containsText" text="3- Bajo">
      <formula>NOT(ISERROR(SEARCH("3- Bajo",B30)))</formula>
    </cfRule>
    <cfRule type="containsText" dxfId="1914" priority="474" operator="containsText" text="4- Bajo">
      <formula>NOT(ISERROR(SEARCH("4- Bajo",B30)))</formula>
    </cfRule>
    <cfRule type="containsText" dxfId="1913" priority="475" operator="containsText" text="1- Bajo">
      <formula>NOT(ISERROR(SEARCH("1- Bajo",B30)))</formula>
    </cfRule>
  </conditionalFormatting>
  <conditionalFormatting sqref="K35:L35">
    <cfRule type="containsText" dxfId="1912" priority="464" operator="containsText" text="3- Moderado">
      <formula>NOT(ISERROR(SEARCH("3- Moderado",K35)))</formula>
    </cfRule>
    <cfRule type="containsText" dxfId="1911" priority="465" operator="containsText" text="6- Moderado">
      <formula>NOT(ISERROR(SEARCH("6- Moderado",K35)))</formula>
    </cfRule>
    <cfRule type="containsText" dxfId="1910" priority="466" operator="containsText" text="4- Moderado">
      <formula>NOT(ISERROR(SEARCH("4- Moderado",K35)))</formula>
    </cfRule>
    <cfRule type="containsText" dxfId="1909" priority="467" operator="containsText" text="3- Bajo">
      <formula>NOT(ISERROR(SEARCH("3- Bajo",K35)))</formula>
    </cfRule>
    <cfRule type="containsText" dxfId="1908" priority="468" operator="containsText" text="4- Bajo">
      <formula>NOT(ISERROR(SEARCH("4- Bajo",K35)))</formula>
    </cfRule>
    <cfRule type="containsText" dxfId="1907" priority="469" operator="containsText" text="1- Bajo">
      <formula>NOT(ISERROR(SEARCH("1- Bajo",K35)))</formula>
    </cfRule>
  </conditionalFormatting>
  <conditionalFormatting sqref="H35:I35">
    <cfRule type="containsText" dxfId="1906" priority="458" operator="containsText" text="3- Moderado">
      <formula>NOT(ISERROR(SEARCH("3- Moderado",H35)))</formula>
    </cfRule>
    <cfRule type="containsText" dxfId="1905" priority="459" operator="containsText" text="6- Moderado">
      <formula>NOT(ISERROR(SEARCH("6- Moderado",H35)))</formula>
    </cfRule>
    <cfRule type="containsText" dxfId="1904" priority="460" operator="containsText" text="4- Moderado">
      <formula>NOT(ISERROR(SEARCH("4- Moderado",H35)))</formula>
    </cfRule>
    <cfRule type="containsText" dxfId="1903" priority="461" operator="containsText" text="3- Bajo">
      <formula>NOT(ISERROR(SEARCH("3- Bajo",H35)))</formula>
    </cfRule>
    <cfRule type="containsText" dxfId="1902" priority="462" operator="containsText" text="4- Bajo">
      <formula>NOT(ISERROR(SEARCH("4- Bajo",H35)))</formula>
    </cfRule>
    <cfRule type="containsText" dxfId="1901" priority="463" operator="containsText" text="1- Bajo">
      <formula>NOT(ISERROR(SEARCH("1- Bajo",H35)))</formula>
    </cfRule>
  </conditionalFormatting>
  <conditionalFormatting sqref="A35">
    <cfRule type="containsText" dxfId="1900" priority="452" operator="containsText" text="3- Moderado">
      <formula>NOT(ISERROR(SEARCH("3- Moderado",A35)))</formula>
    </cfRule>
    <cfRule type="containsText" dxfId="1899" priority="453" operator="containsText" text="6- Moderado">
      <formula>NOT(ISERROR(SEARCH("6- Moderado",A35)))</formula>
    </cfRule>
    <cfRule type="containsText" dxfId="1898" priority="454" operator="containsText" text="4- Moderado">
      <formula>NOT(ISERROR(SEARCH("4- Moderado",A35)))</formula>
    </cfRule>
    <cfRule type="containsText" dxfId="1897" priority="455" operator="containsText" text="3- Bajo">
      <formula>NOT(ISERROR(SEARCH("3- Bajo",A35)))</formula>
    </cfRule>
    <cfRule type="containsText" dxfId="1896" priority="456" operator="containsText" text="4- Bajo">
      <formula>NOT(ISERROR(SEARCH("4- Bajo",A35)))</formula>
    </cfRule>
    <cfRule type="containsText" dxfId="1895" priority="457" operator="containsText" text="1- Bajo">
      <formula>NOT(ISERROR(SEARCH("1- Bajo",A35)))</formula>
    </cfRule>
  </conditionalFormatting>
  <conditionalFormatting sqref="J35:J39">
    <cfRule type="containsText" dxfId="1894" priority="447" operator="containsText" text="Bajo">
      <formula>NOT(ISERROR(SEARCH("Bajo",J35)))</formula>
    </cfRule>
    <cfRule type="containsText" dxfId="1893" priority="448" operator="containsText" text="Moderado">
      <formula>NOT(ISERROR(SEARCH("Moderado",J35)))</formula>
    </cfRule>
    <cfRule type="containsText" dxfId="1892" priority="449" operator="containsText" text="Alto">
      <formula>NOT(ISERROR(SEARCH("Alto",J35)))</formula>
    </cfRule>
    <cfRule type="containsText" dxfId="1891" priority="450" operator="containsText" text="Extremo">
      <formula>NOT(ISERROR(SEARCH("Extremo",J35)))</formula>
    </cfRule>
    <cfRule type="colorScale" priority="451">
      <colorScale>
        <cfvo type="min"/>
        <cfvo type="max"/>
        <color rgb="FFFF7128"/>
        <color rgb="FFFFEF9C"/>
      </colorScale>
    </cfRule>
  </conditionalFormatting>
  <conditionalFormatting sqref="M35:M39">
    <cfRule type="containsText" dxfId="1890" priority="422" operator="containsText" text="Moderado">
      <formula>NOT(ISERROR(SEARCH("Moderado",M35)))</formula>
    </cfRule>
    <cfRule type="containsText" dxfId="1889" priority="442" operator="containsText" text="Bajo">
      <formula>NOT(ISERROR(SEARCH("Bajo",M35)))</formula>
    </cfRule>
    <cfRule type="containsText" dxfId="1888" priority="443" operator="containsText" text="Moderado">
      <formula>NOT(ISERROR(SEARCH("Moderado",M35)))</formula>
    </cfRule>
    <cfRule type="containsText" dxfId="1887" priority="444" operator="containsText" text="Alto">
      <formula>NOT(ISERROR(SEARCH("Alto",M35)))</formula>
    </cfRule>
    <cfRule type="containsText" dxfId="1886" priority="445" operator="containsText" text="Extremo">
      <formula>NOT(ISERROR(SEARCH("Extremo",M35)))</formula>
    </cfRule>
    <cfRule type="colorScale" priority="446">
      <colorScale>
        <cfvo type="min"/>
        <cfvo type="max"/>
        <color rgb="FFFF7128"/>
        <color rgb="FFFFEF9C"/>
      </colorScale>
    </cfRule>
  </conditionalFormatting>
  <conditionalFormatting sqref="N35">
    <cfRule type="containsText" dxfId="1885" priority="436" operator="containsText" text="3- Moderado">
      <formula>NOT(ISERROR(SEARCH("3- Moderado",N35)))</formula>
    </cfRule>
    <cfRule type="containsText" dxfId="1884" priority="437" operator="containsText" text="6- Moderado">
      <formula>NOT(ISERROR(SEARCH("6- Moderado",N35)))</formula>
    </cfRule>
    <cfRule type="containsText" dxfId="1883" priority="438" operator="containsText" text="4- Moderado">
      <formula>NOT(ISERROR(SEARCH("4- Moderado",N35)))</formula>
    </cfRule>
    <cfRule type="containsText" dxfId="1882" priority="439" operator="containsText" text="3- Bajo">
      <formula>NOT(ISERROR(SEARCH("3- Bajo",N35)))</formula>
    </cfRule>
    <cfRule type="containsText" dxfId="1881" priority="440" operator="containsText" text="4- Bajo">
      <formula>NOT(ISERROR(SEARCH("4- Bajo",N35)))</formula>
    </cfRule>
    <cfRule type="containsText" dxfId="1880" priority="441" operator="containsText" text="1- Bajo">
      <formula>NOT(ISERROR(SEARCH("1- Bajo",N35)))</formula>
    </cfRule>
  </conditionalFormatting>
  <conditionalFormatting sqref="H35:H39">
    <cfRule type="containsText" dxfId="1879" priority="423" operator="containsText" text="Muy Alta">
      <formula>NOT(ISERROR(SEARCH("Muy Alta",H35)))</formula>
    </cfRule>
    <cfRule type="containsText" dxfId="1878" priority="424" operator="containsText" text="Alta">
      <formula>NOT(ISERROR(SEARCH("Alta",H35)))</formula>
    </cfRule>
    <cfRule type="containsText" dxfId="1877" priority="425" operator="containsText" text="Muy Alta">
      <formula>NOT(ISERROR(SEARCH("Muy Alta",H35)))</formula>
    </cfRule>
    <cfRule type="containsText" dxfId="1876" priority="430" operator="containsText" text="Muy Baja">
      <formula>NOT(ISERROR(SEARCH("Muy Baja",H35)))</formula>
    </cfRule>
    <cfRule type="containsText" dxfId="1875" priority="431" operator="containsText" text="Baja">
      <formula>NOT(ISERROR(SEARCH("Baja",H35)))</formula>
    </cfRule>
    <cfRule type="containsText" dxfId="1874" priority="432" operator="containsText" text="Media">
      <formula>NOT(ISERROR(SEARCH("Media",H35)))</formula>
    </cfRule>
    <cfRule type="containsText" dxfId="1873" priority="433" operator="containsText" text="Alta">
      <formula>NOT(ISERROR(SEARCH("Alta",H35)))</formula>
    </cfRule>
    <cfRule type="containsText" dxfId="1872" priority="435" operator="containsText" text="Muy Alta">
      <formula>NOT(ISERROR(SEARCH("Muy Alta",H35)))</formula>
    </cfRule>
  </conditionalFormatting>
  <conditionalFormatting sqref="I35:I39">
    <cfRule type="containsText" dxfId="1871" priority="426" operator="containsText" text="Catastrófico">
      <formula>NOT(ISERROR(SEARCH("Catastrófico",I35)))</formula>
    </cfRule>
    <cfRule type="containsText" dxfId="1870" priority="427" operator="containsText" text="Mayor">
      <formula>NOT(ISERROR(SEARCH("Mayor",I35)))</formula>
    </cfRule>
    <cfRule type="containsText" dxfId="1869" priority="428" operator="containsText" text="Menor">
      <formula>NOT(ISERROR(SEARCH("Menor",I35)))</formula>
    </cfRule>
    <cfRule type="containsText" dxfId="1868" priority="429" operator="containsText" text="Leve">
      <formula>NOT(ISERROR(SEARCH("Leve",I35)))</formula>
    </cfRule>
    <cfRule type="containsText" dxfId="1867" priority="434" operator="containsText" text="Moderado">
      <formula>NOT(ISERROR(SEARCH("Moderado",I35)))</formula>
    </cfRule>
  </conditionalFormatting>
  <conditionalFormatting sqref="K35:K39">
    <cfRule type="containsText" dxfId="1866" priority="421" operator="containsText" text="Media">
      <formula>NOT(ISERROR(SEARCH("Media",K35)))</formula>
    </cfRule>
  </conditionalFormatting>
  <conditionalFormatting sqref="L35:L39">
    <cfRule type="containsText" dxfId="1865" priority="420" operator="containsText" text="Moderado">
      <formula>NOT(ISERROR(SEARCH("Moderado",L35)))</formula>
    </cfRule>
  </conditionalFormatting>
  <conditionalFormatting sqref="J35:J39">
    <cfRule type="containsText" dxfId="1864" priority="419" operator="containsText" text="Moderado">
      <formula>NOT(ISERROR(SEARCH("Moderado",J35)))</formula>
    </cfRule>
  </conditionalFormatting>
  <conditionalFormatting sqref="J35:J39">
    <cfRule type="containsText" dxfId="1863" priority="417" operator="containsText" text="Bajo">
      <formula>NOT(ISERROR(SEARCH("Bajo",J35)))</formula>
    </cfRule>
    <cfRule type="containsText" dxfId="1862" priority="418" operator="containsText" text="Extremo">
      <formula>NOT(ISERROR(SEARCH("Extremo",J35)))</formula>
    </cfRule>
  </conditionalFormatting>
  <conditionalFormatting sqref="K35:K39">
    <cfRule type="containsText" dxfId="1861" priority="415" operator="containsText" text="Baja">
      <formula>NOT(ISERROR(SEARCH("Baja",K35)))</formula>
    </cfRule>
    <cfRule type="containsText" dxfId="1860" priority="416" operator="containsText" text="Muy Baja">
      <formula>NOT(ISERROR(SEARCH("Muy Baja",K35)))</formula>
    </cfRule>
  </conditionalFormatting>
  <conditionalFormatting sqref="K35:K39">
    <cfRule type="containsText" dxfId="1859" priority="413" operator="containsText" text="Muy Alta">
      <formula>NOT(ISERROR(SEARCH("Muy Alta",K35)))</formula>
    </cfRule>
    <cfRule type="containsText" dxfId="1858" priority="414" operator="containsText" text="Alta">
      <formula>NOT(ISERROR(SEARCH("Alta",K35)))</formula>
    </cfRule>
  </conditionalFormatting>
  <conditionalFormatting sqref="L35:L39">
    <cfRule type="containsText" dxfId="1857" priority="409" operator="containsText" text="Catastrófico">
      <formula>NOT(ISERROR(SEARCH("Catastrófico",L35)))</formula>
    </cfRule>
    <cfRule type="containsText" dxfId="1856" priority="410" operator="containsText" text="Mayor">
      <formula>NOT(ISERROR(SEARCH("Mayor",L35)))</formula>
    </cfRule>
    <cfRule type="containsText" dxfId="1855" priority="411" operator="containsText" text="Menor">
      <formula>NOT(ISERROR(SEARCH("Menor",L35)))</formula>
    </cfRule>
    <cfRule type="containsText" dxfId="1854" priority="412" operator="containsText" text="Leve">
      <formula>NOT(ISERROR(SEARCH("Leve",L35)))</formula>
    </cfRule>
  </conditionalFormatting>
  <conditionalFormatting sqref="B35:G35">
    <cfRule type="containsText" dxfId="1853" priority="403" operator="containsText" text="3- Moderado">
      <formula>NOT(ISERROR(SEARCH("3- Moderado",B35)))</formula>
    </cfRule>
    <cfRule type="containsText" dxfId="1852" priority="404" operator="containsText" text="6- Moderado">
      <formula>NOT(ISERROR(SEARCH("6- Moderado",B35)))</formula>
    </cfRule>
    <cfRule type="containsText" dxfId="1851" priority="405" operator="containsText" text="4- Moderado">
      <formula>NOT(ISERROR(SEARCH("4- Moderado",B35)))</formula>
    </cfRule>
    <cfRule type="containsText" dxfId="1850" priority="406" operator="containsText" text="3- Bajo">
      <formula>NOT(ISERROR(SEARCH("3- Bajo",B35)))</formula>
    </cfRule>
    <cfRule type="containsText" dxfId="1849" priority="407" operator="containsText" text="4- Bajo">
      <formula>NOT(ISERROR(SEARCH("4- Bajo",B35)))</formula>
    </cfRule>
    <cfRule type="containsText" dxfId="1848" priority="408" operator="containsText" text="1- Bajo">
      <formula>NOT(ISERROR(SEARCH("1- Bajo",B35)))</formula>
    </cfRule>
  </conditionalFormatting>
  <conditionalFormatting sqref="K40:L40">
    <cfRule type="containsText" dxfId="1847" priority="397" operator="containsText" text="3- Moderado">
      <formula>NOT(ISERROR(SEARCH("3- Moderado",K40)))</formula>
    </cfRule>
    <cfRule type="containsText" dxfId="1846" priority="398" operator="containsText" text="6- Moderado">
      <formula>NOT(ISERROR(SEARCH("6- Moderado",K40)))</formula>
    </cfRule>
    <cfRule type="containsText" dxfId="1845" priority="399" operator="containsText" text="4- Moderado">
      <formula>NOT(ISERROR(SEARCH("4- Moderado",K40)))</formula>
    </cfRule>
    <cfRule type="containsText" dxfId="1844" priority="400" operator="containsText" text="3- Bajo">
      <formula>NOT(ISERROR(SEARCH("3- Bajo",K40)))</formula>
    </cfRule>
    <cfRule type="containsText" dxfId="1843" priority="401" operator="containsText" text="4- Bajo">
      <formula>NOT(ISERROR(SEARCH("4- Bajo",K40)))</formula>
    </cfRule>
    <cfRule type="containsText" dxfId="1842" priority="402" operator="containsText" text="1- Bajo">
      <formula>NOT(ISERROR(SEARCH("1- Bajo",K40)))</formula>
    </cfRule>
  </conditionalFormatting>
  <conditionalFormatting sqref="H40:I40">
    <cfRule type="containsText" dxfId="1841" priority="391" operator="containsText" text="3- Moderado">
      <formula>NOT(ISERROR(SEARCH("3- Moderado",H40)))</formula>
    </cfRule>
    <cfRule type="containsText" dxfId="1840" priority="392" operator="containsText" text="6- Moderado">
      <formula>NOT(ISERROR(SEARCH("6- Moderado",H40)))</formula>
    </cfRule>
    <cfRule type="containsText" dxfId="1839" priority="393" operator="containsText" text="4- Moderado">
      <formula>NOT(ISERROR(SEARCH("4- Moderado",H40)))</formula>
    </cfRule>
    <cfRule type="containsText" dxfId="1838" priority="394" operator="containsText" text="3- Bajo">
      <formula>NOT(ISERROR(SEARCH("3- Bajo",H40)))</formula>
    </cfRule>
    <cfRule type="containsText" dxfId="1837" priority="395" operator="containsText" text="4- Bajo">
      <formula>NOT(ISERROR(SEARCH("4- Bajo",H40)))</formula>
    </cfRule>
    <cfRule type="containsText" dxfId="1836" priority="396" operator="containsText" text="1- Bajo">
      <formula>NOT(ISERROR(SEARCH("1- Bajo",H40)))</formula>
    </cfRule>
  </conditionalFormatting>
  <conditionalFormatting sqref="A40">
    <cfRule type="containsText" dxfId="1835" priority="385" operator="containsText" text="3- Moderado">
      <formula>NOT(ISERROR(SEARCH("3- Moderado",A40)))</formula>
    </cfRule>
    <cfRule type="containsText" dxfId="1834" priority="386" operator="containsText" text="6- Moderado">
      <formula>NOT(ISERROR(SEARCH("6- Moderado",A40)))</formula>
    </cfRule>
    <cfRule type="containsText" dxfId="1833" priority="387" operator="containsText" text="4- Moderado">
      <formula>NOT(ISERROR(SEARCH("4- Moderado",A40)))</formula>
    </cfRule>
    <cfRule type="containsText" dxfId="1832" priority="388" operator="containsText" text="3- Bajo">
      <formula>NOT(ISERROR(SEARCH("3- Bajo",A40)))</formula>
    </cfRule>
    <cfRule type="containsText" dxfId="1831" priority="389" operator="containsText" text="4- Bajo">
      <formula>NOT(ISERROR(SEARCH("4- Bajo",A40)))</formula>
    </cfRule>
    <cfRule type="containsText" dxfId="1830" priority="390" operator="containsText" text="1- Bajo">
      <formula>NOT(ISERROR(SEARCH("1- Bajo",A40)))</formula>
    </cfRule>
  </conditionalFormatting>
  <conditionalFormatting sqref="J40:J44">
    <cfRule type="containsText" dxfId="1829" priority="380" operator="containsText" text="Bajo">
      <formula>NOT(ISERROR(SEARCH("Bajo",J40)))</formula>
    </cfRule>
    <cfRule type="containsText" dxfId="1828" priority="381" operator="containsText" text="Moderado">
      <formula>NOT(ISERROR(SEARCH("Moderado",J40)))</formula>
    </cfRule>
    <cfRule type="containsText" dxfId="1827" priority="382" operator="containsText" text="Alto">
      <formula>NOT(ISERROR(SEARCH("Alto",J40)))</formula>
    </cfRule>
    <cfRule type="containsText" dxfId="1826" priority="383" operator="containsText" text="Extremo">
      <formula>NOT(ISERROR(SEARCH("Extremo",J40)))</formula>
    </cfRule>
    <cfRule type="colorScale" priority="384">
      <colorScale>
        <cfvo type="min"/>
        <cfvo type="max"/>
        <color rgb="FFFF7128"/>
        <color rgb="FFFFEF9C"/>
      </colorScale>
    </cfRule>
  </conditionalFormatting>
  <conditionalFormatting sqref="M40:M44">
    <cfRule type="containsText" dxfId="1825" priority="355" operator="containsText" text="Moderado">
      <formula>NOT(ISERROR(SEARCH("Moderado",M40)))</formula>
    </cfRule>
    <cfRule type="containsText" dxfId="1824" priority="375" operator="containsText" text="Bajo">
      <formula>NOT(ISERROR(SEARCH("Bajo",M40)))</formula>
    </cfRule>
    <cfRule type="containsText" dxfId="1823" priority="376" operator="containsText" text="Moderado">
      <formula>NOT(ISERROR(SEARCH("Moderado",M40)))</formula>
    </cfRule>
    <cfRule type="containsText" dxfId="1822" priority="377" operator="containsText" text="Alto">
      <formula>NOT(ISERROR(SEARCH("Alto",M40)))</formula>
    </cfRule>
    <cfRule type="containsText" dxfId="1821" priority="378" operator="containsText" text="Extremo">
      <formula>NOT(ISERROR(SEARCH("Extremo",M40)))</formula>
    </cfRule>
    <cfRule type="colorScale" priority="379">
      <colorScale>
        <cfvo type="min"/>
        <cfvo type="max"/>
        <color rgb="FFFF7128"/>
        <color rgb="FFFFEF9C"/>
      </colorScale>
    </cfRule>
  </conditionalFormatting>
  <conditionalFormatting sqref="N40">
    <cfRule type="containsText" dxfId="1820" priority="369" operator="containsText" text="3- Moderado">
      <formula>NOT(ISERROR(SEARCH("3- Moderado",N40)))</formula>
    </cfRule>
    <cfRule type="containsText" dxfId="1819" priority="370" operator="containsText" text="6- Moderado">
      <formula>NOT(ISERROR(SEARCH("6- Moderado",N40)))</formula>
    </cfRule>
    <cfRule type="containsText" dxfId="1818" priority="371" operator="containsText" text="4- Moderado">
      <formula>NOT(ISERROR(SEARCH("4- Moderado",N40)))</formula>
    </cfRule>
    <cfRule type="containsText" dxfId="1817" priority="372" operator="containsText" text="3- Bajo">
      <formula>NOT(ISERROR(SEARCH("3- Bajo",N40)))</formula>
    </cfRule>
    <cfRule type="containsText" dxfId="1816" priority="373" operator="containsText" text="4- Bajo">
      <formula>NOT(ISERROR(SEARCH("4- Bajo",N40)))</formula>
    </cfRule>
    <cfRule type="containsText" dxfId="1815" priority="374" operator="containsText" text="1- Bajo">
      <formula>NOT(ISERROR(SEARCH("1- Bajo",N40)))</formula>
    </cfRule>
  </conditionalFormatting>
  <conditionalFormatting sqref="H40:H44">
    <cfRule type="containsText" dxfId="1814" priority="356" operator="containsText" text="Muy Alta">
      <formula>NOT(ISERROR(SEARCH("Muy Alta",H40)))</formula>
    </cfRule>
    <cfRule type="containsText" dxfId="1813" priority="357" operator="containsText" text="Alta">
      <formula>NOT(ISERROR(SEARCH("Alta",H40)))</formula>
    </cfRule>
    <cfRule type="containsText" dxfId="1812" priority="358" operator="containsText" text="Muy Alta">
      <formula>NOT(ISERROR(SEARCH("Muy Alta",H40)))</formula>
    </cfRule>
    <cfRule type="containsText" dxfId="1811" priority="363" operator="containsText" text="Muy Baja">
      <formula>NOT(ISERROR(SEARCH("Muy Baja",H40)))</formula>
    </cfRule>
    <cfRule type="containsText" dxfId="1810" priority="364" operator="containsText" text="Baja">
      <formula>NOT(ISERROR(SEARCH("Baja",H40)))</formula>
    </cfRule>
    <cfRule type="containsText" dxfId="1809" priority="365" operator="containsText" text="Media">
      <formula>NOT(ISERROR(SEARCH("Media",H40)))</formula>
    </cfRule>
    <cfRule type="containsText" dxfId="1808" priority="366" operator="containsText" text="Alta">
      <formula>NOT(ISERROR(SEARCH("Alta",H40)))</formula>
    </cfRule>
    <cfRule type="containsText" dxfId="1807" priority="368" operator="containsText" text="Muy Alta">
      <formula>NOT(ISERROR(SEARCH("Muy Alta",H40)))</formula>
    </cfRule>
  </conditionalFormatting>
  <conditionalFormatting sqref="I40:I44">
    <cfRule type="containsText" dxfId="1806" priority="359" operator="containsText" text="Catastrófico">
      <formula>NOT(ISERROR(SEARCH("Catastrófico",I40)))</formula>
    </cfRule>
    <cfRule type="containsText" dxfId="1805" priority="360" operator="containsText" text="Mayor">
      <formula>NOT(ISERROR(SEARCH("Mayor",I40)))</formula>
    </cfRule>
    <cfRule type="containsText" dxfId="1804" priority="361" operator="containsText" text="Menor">
      <formula>NOT(ISERROR(SEARCH("Menor",I40)))</formula>
    </cfRule>
    <cfRule type="containsText" dxfId="1803" priority="362" operator="containsText" text="Leve">
      <formula>NOT(ISERROR(SEARCH("Leve",I40)))</formula>
    </cfRule>
    <cfRule type="containsText" dxfId="1802" priority="367" operator="containsText" text="Moderado">
      <formula>NOT(ISERROR(SEARCH("Moderado",I40)))</formula>
    </cfRule>
  </conditionalFormatting>
  <conditionalFormatting sqref="K40:K44">
    <cfRule type="containsText" dxfId="1801" priority="354" operator="containsText" text="Media">
      <formula>NOT(ISERROR(SEARCH("Media",K40)))</formula>
    </cfRule>
  </conditionalFormatting>
  <conditionalFormatting sqref="L40:L44">
    <cfRule type="containsText" dxfId="1800" priority="353" operator="containsText" text="Moderado">
      <formula>NOT(ISERROR(SEARCH("Moderado",L40)))</formula>
    </cfRule>
  </conditionalFormatting>
  <conditionalFormatting sqref="J40:J44">
    <cfRule type="containsText" dxfId="1799" priority="352" operator="containsText" text="Moderado">
      <formula>NOT(ISERROR(SEARCH("Moderado",J40)))</formula>
    </cfRule>
  </conditionalFormatting>
  <conditionalFormatting sqref="J40:J44">
    <cfRule type="containsText" dxfId="1798" priority="350" operator="containsText" text="Bajo">
      <formula>NOT(ISERROR(SEARCH("Bajo",J40)))</formula>
    </cfRule>
    <cfRule type="containsText" dxfId="1797" priority="351" operator="containsText" text="Extremo">
      <formula>NOT(ISERROR(SEARCH("Extremo",J40)))</formula>
    </cfRule>
  </conditionalFormatting>
  <conditionalFormatting sqref="K40:K44">
    <cfRule type="containsText" dxfId="1796" priority="348" operator="containsText" text="Baja">
      <formula>NOT(ISERROR(SEARCH("Baja",K40)))</formula>
    </cfRule>
    <cfRule type="containsText" dxfId="1795" priority="349" operator="containsText" text="Muy Baja">
      <formula>NOT(ISERROR(SEARCH("Muy Baja",K40)))</formula>
    </cfRule>
  </conditionalFormatting>
  <conditionalFormatting sqref="K40:K44">
    <cfRule type="containsText" dxfId="1794" priority="346" operator="containsText" text="Muy Alta">
      <formula>NOT(ISERROR(SEARCH("Muy Alta",K40)))</formula>
    </cfRule>
    <cfRule type="containsText" dxfId="1793" priority="347" operator="containsText" text="Alta">
      <formula>NOT(ISERROR(SEARCH("Alta",K40)))</formula>
    </cfRule>
  </conditionalFormatting>
  <conditionalFormatting sqref="L40:L44">
    <cfRule type="containsText" dxfId="1792" priority="342" operator="containsText" text="Catastrófico">
      <formula>NOT(ISERROR(SEARCH("Catastrófico",L40)))</formula>
    </cfRule>
    <cfRule type="containsText" dxfId="1791" priority="343" operator="containsText" text="Mayor">
      <formula>NOT(ISERROR(SEARCH("Mayor",L40)))</formula>
    </cfRule>
    <cfRule type="containsText" dxfId="1790" priority="344" operator="containsText" text="Menor">
      <formula>NOT(ISERROR(SEARCH("Menor",L40)))</formula>
    </cfRule>
    <cfRule type="containsText" dxfId="1789" priority="345" operator="containsText" text="Leve">
      <formula>NOT(ISERROR(SEARCH("Leve",L40)))</formula>
    </cfRule>
  </conditionalFormatting>
  <conditionalFormatting sqref="B40:G40">
    <cfRule type="containsText" dxfId="1788" priority="336" operator="containsText" text="3- Moderado">
      <formula>NOT(ISERROR(SEARCH("3- Moderado",B40)))</formula>
    </cfRule>
    <cfRule type="containsText" dxfId="1787" priority="337" operator="containsText" text="6- Moderado">
      <formula>NOT(ISERROR(SEARCH("6- Moderado",B40)))</formula>
    </cfRule>
    <cfRule type="containsText" dxfId="1786" priority="338" operator="containsText" text="4- Moderado">
      <formula>NOT(ISERROR(SEARCH("4- Moderado",B40)))</formula>
    </cfRule>
    <cfRule type="containsText" dxfId="1785" priority="339" operator="containsText" text="3- Bajo">
      <formula>NOT(ISERROR(SEARCH("3- Bajo",B40)))</formula>
    </cfRule>
    <cfRule type="containsText" dxfId="1784" priority="340" operator="containsText" text="4- Bajo">
      <formula>NOT(ISERROR(SEARCH("4- Bajo",B40)))</formula>
    </cfRule>
    <cfRule type="containsText" dxfId="1783" priority="341" operator="containsText" text="1- Bajo">
      <formula>NOT(ISERROR(SEARCH("1- Bajo",B40)))</formula>
    </cfRule>
  </conditionalFormatting>
  <conditionalFormatting sqref="K45:L45">
    <cfRule type="containsText" dxfId="1782" priority="330" operator="containsText" text="3- Moderado">
      <formula>NOT(ISERROR(SEARCH("3- Moderado",K45)))</formula>
    </cfRule>
    <cfRule type="containsText" dxfId="1781" priority="331" operator="containsText" text="6- Moderado">
      <formula>NOT(ISERROR(SEARCH("6- Moderado",K45)))</formula>
    </cfRule>
    <cfRule type="containsText" dxfId="1780" priority="332" operator="containsText" text="4- Moderado">
      <formula>NOT(ISERROR(SEARCH("4- Moderado",K45)))</formula>
    </cfRule>
    <cfRule type="containsText" dxfId="1779" priority="333" operator="containsText" text="3- Bajo">
      <formula>NOT(ISERROR(SEARCH("3- Bajo",K45)))</formula>
    </cfRule>
    <cfRule type="containsText" dxfId="1778" priority="334" operator="containsText" text="4- Bajo">
      <formula>NOT(ISERROR(SEARCH("4- Bajo",K45)))</formula>
    </cfRule>
    <cfRule type="containsText" dxfId="1777" priority="335" operator="containsText" text="1- Bajo">
      <formula>NOT(ISERROR(SEARCH("1- Bajo",K45)))</formula>
    </cfRule>
  </conditionalFormatting>
  <conditionalFormatting sqref="H45:I45">
    <cfRule type="containsText" dxfId="1776" priority="324" operator="containsText" text="3- Moderado">
      <formula>NOT(ISERROR(SEARCH("3- Moderado",H45)))</formula>
    </cfRule>
    <cfRule type="containsText" dxfId="1775" priority="325" operator="containsText" text="6- Moderado">
      <formula>NOT(ISERROR(SEARCH("6- Moderado",H45)))</formula>
    </cfRule>
    <cfRule type="containsText" dxfId="1774" priority="326" operator="containsText" text="4- Moderado">
      <formula>NOT(ISERROR(SEARCH("4- Moderado",H45)))</formula>
    </cfRule>
    <cfRule type="containsText" dxfId="1773" priority="327" operator="containsText" text="3- Bajo">
      <formula>NOT(ISERROR(SEARCH("3- Bajo",H45)))</formula>
    </cfRule>
    <cfRule type="containsText" dxfId="1772" priority="328" operator="containsText" text="4- Bajo">
      <formula>NOT(ISERROR(SEARCH("4- Bajo",H45)))</formula>
    </cfRule>
    <cfRule type="containsText" dxfId="1771" priority="329" operator="containsText" text="1- Bajo">
      <formula>NOT(ISERROR(SEARCH("1- Bajo",H45)))</formula>
    </cfRule>
  </conditionalFormatting>
  <conditionalFormatting sqref="A45">
    <cfRule type="containsText" dxfId="1770" priority="318" operator="containsText" text="3- Moderado">
      <formula>NOT(ISERROR(SEARCH("3- Moderado",A45)))</formula>
    </cfRule>
    <cfRule type="containsText" dxfId="1769" priority="319" operator="containsText" text="6- Moderado">
      <formula>NOT(ISERROR(SEARCH("6- Moderado",A45)))</formula>
    </cfRule>
    <cfRule type="containsText" dxfId="1768" priority="320" operator="containsText" text="4- Moderado">
      <formula>NOT(ISERROR(SEARCH("4- Moderado",A45)))</formula>
    </cfRule>
    <cfRule type="containsText" dxfId="1767" priority="321" operator="containsText" text="3- Bajo">
      <formula>NOT(ISERROR(SEARCH("3- Bajo",A45)))</formula>
    </cfRule>
    <cfRule type="containsText" dxfId="1766" priority="322" operator="containsText" text="4- Bajo">
      <formula>NOT(ISERROR(SEARCH("4- Bajo",A45)))</formula>
    </cfRule>
    <cfRule type="containsText" dxfId="1765" priority="323" operator="containsText" text="1- Bajo">
      <formula>NOT(ISERROR(SEARCH("1- Bajo",A45)))</formula>
    </cfRule>
  </conditionalFormatting>
  <conditionalFormatting sqref="J45:J49">
    <cfRule type="containsText" dxfId="1764" priority="313" operator="containsText" text="Bajo">
      <formula>NOT(ISERROR(SEARCH("Bajo",J45)))</formula>
    </cfRule>
    <cfRule type="containsText" dxfId="1763" priority="314" operator="containsText" text="Moderado">
      <formula>NOT(ISERROR(SEARCH("Moderado",J45)))</formula>
    </cfRule>
    <cfRule type="containsText" dxfId="1762" priority="315" operator="containsText" text="Alto">
      <formula>NOT(ISERROR(SEARCH("Alto",J45)))</formula>
    </cfRule>
    <cfRule type="containsText" dxfId="1761" priority="316" operator="containsText" text="Extremo">
      <formula>NOT(ISERROR(SEARCH("Extremo",J45)))</formula>
    </cfRule>
    <cfRule type="colorScale" priority="317">
      <colorScale>
        <cfvo type="min"/>
        <cfvo type="max"/>
        <color rgb="FFFF7128"/>
        <color rgb="FFFFEF9C"/>
      </colorScale>
    </cfRule>
  </conditionalFormatting>
  <conditionalFormatting sqref="M45:M49">
    <cfRule type="containsText" dxfId="1760" priority="288" operator="containsText" text="Moderado">
      <formula>NOT(ISERROR(SEARCH("Moderado",M45)))</formula>
    </cfRule>
    <cfRule type="containsText" dxfId="1759" priority="308" operator="containsText" text="Bajo">
      <formula>NOT(ISERROR(SEARCH("Bajo",M45)))</formula>
    </cfRule>
    <cfRule type="containsText" dxfId="1758" priority="309" operator="containsText" text="Moderado">
      <formula>NOT(ISERROR(SEARCH("Moderado",M45)))</formula>
    </cfRule>
    <cfRule type="containsText" dxfId="1757" priority="310" operator="containsText" text="Alto">
      <formula>NOT(ISERROR(SEARCH("Alto",M45)))</formula>
    </cfRule>
    <cfRule type="containsText" dxfId="1756" priority="311" operator="containsText" text="Extremo">
      <formula>NOT(ISERROR(SEARCH("Extremo",M45)))</formula>
    </cfRule>
    <cfRule type="colorScale" priority="312">
      <colorScale>
        <cfvo type="min"/>
        <cfvo type="max"/>
        <color rgb="FFFF7128"/>
        <color rgb="FFFFEF9C"/>
      </colorScale>
    </cfRule>
  </conditionalFormatting>
  <conditionalFormatting sqref="N45">
    <cfRule type="containsText" dxfId="1755" priority="302" operator="containsText" text="3- Moderado">
      <formula>NOT(ISERROR(SEARCH("3- Moderado",N45)))</formula>
    </cfRule>
    <cfRule type="containsText" dxfId="1754" priority="303" operator="containsText" text="6- Moderado">
      <formula>NOT(ISERROR(SEARCH("6- Moderado",N45)))</formula>
    </cfRule>
    <cfRule type="containsText" dxfId="1753" priority="304" operator="containsText" text="4- Moderado">
      <formula>NOT(ISERROR(SEARCH("4- Moderado",N45)))</formula>
    </cfRule>
    <cfRule type="containsText" dxfId="1752" priority="305" operator="containsText" text="3- Bajo">
      <formula>NOT(ISERROR(SEARCH("3- Bajo",N45)))</formula>
    </cfRule>
    <cfRule type="containsText" dxfId="1751" priority="306" operator="containsText" text="4- Bajo">
      <formula>NOT(ISERROR(SEARCH("4- Bajo",N45)))</formula>
    </cfRule>
    <cfRule type="containsText" dxfId="1750" priority="307" operator="containsText" text="1- Bajo">
      <formula>NOT(ISERROR(SEARCH("1- Bajo",N45)))</formula>
    </cfRule>
  </conditionalFormatting>
  <conditionalFormatting sqref="H45:H49">
    <cfRule type="containsText" dxfId="1749" priority="289" operator="containsText" text="Muy Alta">
      <formula>NOT(ISERROR(SEARCH("Muy Alta",H45)))</formula>
    </cfRule>
    <cfRule type="containsText" dxfId="1748" priority="290" operator="containsText" text="Alta">
      <formula>NOT(ISERROR(SEARCH("Alta",H45)))</formula>
    </cfRule>
    <cfRule type="containsText" dxfId="1747" priority="291" operator="containsText" text="Muy Alta">
      <formula>NOT(ISERROR(SEARCH("Muy Alta",H45)))</formula>
    </cfRule>
    <cfRule type="containsText" dxfId="1746" priority="296" operator="containsText" text="Muy Baja">
      <formula>NOT(ISERROR(SEARCH("Muy Baja",H45)))</formula>
    </cfRule>
    <cfRule type="containsText" dxfId="1745" priority="297" operator="containsText" text="Baja">
      <formula>NOT(ISERROR(SEARCH("Baja",H45)))</formula>
    </cfRule>
    <cfRule type="containsText" dxfId="1744" priority="298" operator="containsText" text="Media">
      <formula>NOT(ISERROR(SEARCH("Media",H45)))</formula>
    </cfRule>
    <cfRule type="containsText" dxfId="1743" priority="299" operator="containsText" text="Alta">
      <formula>NOT(ISERROR(SEARCH("Alta",H45)))</formula>
    </cfRule>
    <cfRule type="containsText" dxfId="1742" priority="301" operator="containsText" text="Muy Alta">
      <formula>NOT(ISERROR(SEARCH("Muy Alta",H45)))</formula>
    </cfRule>
  </conditionalFormatting>
  <conditionalFormatting sqref="I45:I49">
    <cfRule type="containsText" dxfId="1741" priority="292" operator="containsText" text="Catastrófico">
      <formula>NOT(ISERROR(SEARCH("Catastrófico",I45)))</formula>
    </cfRule>
    <cfRule type="containsText" dxfId="1740" priority="293" operator="containsText" text="Mayor">
      <formula>NOT(ISERROR(SEARCH("Mayor",I45)))</formula>
    </cfRule>
    <cfRule type="containsText" dxfId="1739" priority="294" operator="containsText" text="Menor">
      <formula>NOT(ISERROR(SEARCH("Menor",I45)))</formula>
    </cfRule>
    <cfRule type="containsText" dxfId="1738" priority="295" operator="containsText" text="Leve">
      <formula>NOT(ISERROR(SEARCH("Leve",I45)))</formula>
    </cfRule>
    <cfRule type="containsText" dxfId="1737" priority="300" operator="containsText" text="Moderado">
      <formula>NOT(ISERROR(SEARCH("Moderado",I45)))</formula>
    </cfRule>
  </conditionalFormatting>
  <conditionalFormatting sqref="K45:K49">
    <cfRule type="containsText" dxfId="1736" priority="287" operator="containsText" text="Media">
      <formula>NOT(ISERROR(SEARCH("Media",K45)))</formula>
    </cfRule>
  </conditionalFormatting>
  <conditionalFormatting sqref="L45:L49">
    <cfRule type="containsText" dxfId="1735" priority="286" operator="containsText" text="Moderado">
      <formula>NOT(ISERROR(SEARCH("Moderado",L45)))</formula>
    </cfRule>
  </conditionalFormatting>
  <conditionalFormatting sqref="J45:J49">
    <cfRule type="containsText" dxfId="1734" priority="285" operator="containsText" text="Moderado">
      <formula>NOT(ISERROR(SEARCH("Moderado",J45)))</formula>
    </cfRule>
  </conditionalFormatting>
  <conditionalFormatting sqref="J45:J49">
    <cfRule type="containsText" dxfId="1733" priority="283" operator="containsText" text="Bajo">
      <formula>NOT(ISERROR(SEARCH("Bajo",J45)))</formula>
    </cfRule>
    <cfRule type="containsText" dxfId="1732" priority="284" operator="containsText" text="Extremo">
      <formula>NOT(ISERROR(SEARCH("Extremo",J45)))</formula>
    </cfRule>
  </conditionalFormatting>
  <conditionalFormatting sqref="K45:K49">
    <cfRule type="containsText" dxfId="1731" priority="281" operator="containsText" text="Baja">
      <formula>NOT(ISERROR(SEARCH("Baja",K45)))</formula>
    </cfRule>
    <cfRule type="containsText" dxfId="1730" priority="282" operator="containsText" text="Muy Baja">
      <formula>NOT(ISERROR(SEARCH("Muy Baja",K45)))</formula>
    </cfRule>
  </conditionalFormatting>
  <conditionalFormatting sqref="K45:K49">
    <cfRule type="containsText" dxfId="1729" priority="279" operator="containsText" text="Muy Alta">
      <formula>NOT(ISERROR(SEARCH("Muy Alta",K45)))</formula>
    </cfRule>
    <cfRule type="containsText" dxfId="1728" priority="280" operator="containsText" text="Alta">
      <formula>NOT(ISERROR(SEARCH("Alta",K45)))</formula>
    </cfRule>
  </conditionalFormatting>
  <conditionalFormatting sqref="L45:L49">
    <cfRule type="containsText" dxfId="1727" priority="275" operator="containsText" text="Catastrófico">
      <formula>NOT(ISERROR(SEARCH("Catastrófico",L45)))</formula>
    </cfRule>
    <cfRule type="containsText" dxfId="1726" priority="276" operator="containsText" text="Mayor">
      <formula>NOT(ISERROR(SEARCH("Mayor",L45)))</formula>
    </cfRule>
    <cfRule type="containsText" dxfId="1725" priority="277" operator="containsText" text="Menor">
      <formula>NOT(ISERROR(SEARCH("Menor",L45)))</formula>
    </cfRule>
    <cfRule type="containsText" dxfId="1724" priority="278" operator="containsText" text="Leve">
      <formula>NOT(ISERROR(SEARCH("Leve",L45)))</formula>
    </cfRule>
  </conditionalFormatting>
  <conditionalFormatting sqref="B45:G45">
    <cfRule type="containsText" dxfId="1723" priority="269" operator="containsText" text="3- Moderado">
      <formula>NOT(ISERROR(SEARCH("3- Moderado",B45)))</formula>
    </cfRule>
    <cfRule type="containsText" dxfId="1722" priority="270" operator="containsText" text="6- Moderado">
      <formula>NOT(ISERROR(SEARCH("6- Moderado",B45)))</formula>
    </cfRule>
    <cfRule type="containsText" dxfId="1721" priority="271" operator="containsText" text="4- Moderado">
      <formula>NOT(ISERROR(SEARCH("4- Moderado",B45)))</formula>
    </cfRule>
    <cfRule type="containsText" dxfId="1720" priority="272" operator="containsText" text="3- Bajo">
      <formula>NOT(ISERROR(SEARCH("3- Bajo",B45)))</formula>
    </cfRule>
    <cfRule type="containsText" dxfId="1719" priority="273" operator="containsText" text="4- Bajo">
      <formula>NOT(ISERROR(SEARCH("4- Bajo",B45)))</formula>
    </cfRule>
    <cfRule type="containsText" dxfId="1718" priority="274" operator="containsText" text="1- Bajo">
      <formula>NOT(ISERROR(SEARCH("1- Bajo",B45)))</formula>
    </cfRule>
  </conditionalFormatting>
  <conditionalFormatting sqref="K50:L50">
    <cfRule type="containsText" dxfId="1717" priority="263" operator="containsText" text="3- Moderado">
      <formula>NOT(ISERROR(SEARCH("3- Moderado",K50)))</formula>
    </cfRule>
    <cfRule type="containsText" dxfId="1716" priority="264" operator="containsText" text="6- Moderado">
      <formula>NOT(ISERROR(SEARCH("6- Moderado",K50)))</formula>
    </cfRule>
    <cfRule type="containsText" dxfId="1715" priority="265" operator="containsText" text="4- Moderado">
      <formula>NOT(ISERROR(SEARCH("4- Moderado",K50)))</formula>
    </cfRule>
    <cfRule type="containsText" dxfId="1714" priority="266" operator="containsText" text="3- Bajo">
      <formula>NOT(ISERROR(SEARCH("3- Bajo",K50)))</formula>
    </cfRule>
    <cfRule type="containsText" dxfId="1713" priority="267" operator="containsText" text="4- Bajo">
      <formula>NOT(ISERROR(SEARCH("4- Bajo",K50)))</formula>
    </cfRule>
    <cfRule type="containsText" dxfId="1712" priority="268" operator="containsText" text="1- Bajo">
      <formula>NOT(ISERROR(SEARCH("1- Bajo",K50)))</formula>
    </cfRule>
  </conditionalFormatting>
  <conditionalFormatting sqref="H50:I50">
    <cfRule type="containsText" dxfId="1711" priority="257" operator="containsText" text="3- Moderado">
      <formula>NOT(ISERROR(SEARCH("3- Moderado",H50)))</formula>
    </cfRule>
    <cfRule type="containsText" dxfId="1710" priority="258" operator="containsText" text="6- Moderado">
      <formula>NOT(ISERROR(SEARCH("6- Moderado",H50)))</formula>
    </cfRule>
    <cfRule type="containsText" dxfId="1709" priority="259" operator="containsText" text="4- Moderado">
      <formula>NOT(ISERROR(SEARCH("4- Moderado",H50)))</formula>
    </cfRule>
    <cfRule type="containsText" dxfId="1708" priority="260" operator="containsText" text="3- Bajo">
      <formula>NOT(ISERROR(SEARCH("3- Bajo",H50)))</formula>
    </cfRule>
    <cfRule type="containsText" dxfId="1707" priority="261" operator="containsText" text="4- Bajo">
      <formula>NOT(ISERROR(SEARCH("4- Bajo",H50)))</formula>
    </cfRule>
    <cfRule type="containsText" dxfId="1706" priority="262" operator="containsText" text="1- Bajo">
      <formula>NOT(ISERROR(SEARCH("1- Bajo",H50)))</formula>
    </cfRule>
  </conditionalFormatting>
  <conditionalFormatting sqref="A50">
    <cfRule type="containsText" dxfId="1705" priority="251" operator="containsText" text="3- Moderado">
      <formula>NOT(ISERROR(SEARCH("3- Moderado",A50)))</formula>
    </cfRule>
    <cfRule type="containsText" dxfId="1704" priority="252" operator="containsText" text="6- Moderado">
      <formula>NOT(ISERROR(SEARCH("6- Moderado",A50)))</formula>
    </cfRule>
    <cfRule type="containsText" dxfId="1703" priority="253" operator="containsText" text="4- Moderado">
      <formula>NOT(ISERROR(SEARCH("4- Moderado",A50)))</formula>
    </cfRule>
    <cfRule type="containsText" dxfId="1702" priority="254" operator="containsText" text="3- Bajo">
      <formula>NOT(ISERROR(SEARCH("3- Bajo",A50)))</formula>
    </cfRule>
    <cfRule type="containsText" dxfId="1701" priority="255" operator="containsText" text="4- Bajo">
      <formula>NOT(ISERROR(SEARCH("4- Bajo",A50)))</formula>
    </cfRule>
    <cfRule type="containsText" dxfId="1700" priority="256" operator="containsText" text="1- Bajo">
      <formula>NOT(ISERROR(SEARCH("1- Bajo",A50)))</formula>
    </cfRule>
  </conditionalFormatting>
  <conditionalFormatting sqref="J50:J54">
    <cfRule type="containsText" dxfId="1699" priority="246" operator="containsText" text="Bajo">
      <formula>NOT(ISERROR(SEARCH("Bajo",J50)))</formula>
    </cfRule>
    <cfRule type="containsText" dxfId="1698" priority="247" operator="containsText" text="Moderado">
      <formula>NOT(ISERROR(SEARCH("Moderado",J50)))</formula>
    </cfRule>
    <cfRule type="containsText" dxfId="1697" priority="248" operator="containsText" text="Alto">
      <formula>NOT(ISERROR(SEARCH("Alto",J50)))</formula>
    </cfRule>
    <cfRule type="containsText" dxfId="1696" priority="249" operator="containsText" text="Extremo">
      <formula>NOT(ISERROR(SEARCH("Extremo",J50)))</formula>
    </cfRule>
    <cfRule type="colorScale" priority="250">
      <colorScale>
        <cfvo type="min"/>
        <cfvo type="max"/>
        <color rgb="FFFF7128"/>
        <color rgb="FFFFEF9C"/>
      </colorScale>
    </cfRule>
  </conditionalFormatting>
  <conditionalFormatting sqref="M50:M54">
    <cfRule type="containsText" dxfId="1695" priority="221" operator="containsText" text="Moderado">
      <formula>NOT(ISERROR(SEARCH("Moderado",M50)))</formula>
    </cfRule>
    <cfRule type="containsText" dxfId="1694" priority="241" operator="containsText" text="Bajo">
      <formula>NOT(ISERROR(SEARCH("Bajo",M50)))</formula>
    </cfRule>
    <cfRule type="containsText" dxfId="1693" priority="242" operator="containsText" text="Moderado">
      <formula>NOT(ISERROR(SEARCH("Moderado",M50)))</formula>
    </cfRule>
    <cfRule type="containsText" dxfId="1692" priority="243" operator="containsText" text="Alto">
      <formula>NOT(ISERROR(SEARCH("Alto",M50)))</formula>
    </cfRule>
    <cfRule type="containsText" dxfId="1691" priority="244" operator="containsText" text="Extremo">
      <formula>NOT(ISERROR(SEARCH("Extremo",M50)))</formula>
    </cfRule>
    <cfRule type="colorScale" priority="245">
      <colorScale>
        <cfvo type="min"/>
        <cfvo type="max"/>
        <color rgb="FFFF7128"/>
        <color rgb="FFFFEF9C"/>
      </colorScale>
    </cfRule>
  </conditionalFormatting>
  <conditionalFormatting sqref="N50">
    <cfRule type="containsText" dxfId="1690" priority="235" operator="containsText" text="3- Moderado">
      <formula>NOT(ISERROR(SEARCH("3- Moderado",N50)))</formula>
    </cfRule>
    <cfRule type="containsText" dxfId="1689" priority="236" operator="containsText" text="6- Moderado">
      <formula>NOT(ISERROR(SEARCH("6- Moderado",N50)))</formula>
    </cfRule>
    <cfRule type="containsText" dxfId="1688" priority="237" operator="containsText" text="4- Moderado">
      <formula>NOT(ISERROR(SEARCH("4- Moderado",N50)))</formula>
    </cfRule>
    <cfRule type="containsText" dxfId="1687" priority="238" operator="containsText" text="3- Bajo">
      <formula>NOT(ISERROR(SEARCH("3- Bajo",N50)))</formula>
    </cfRule>
    <cfRule type="containsText" dxfId="1686" priority="239" operator="containsText" text="4- Bajo">
      <formula>NOT(ISERROR(SEARCH("4- Bajo",N50)))</formula>
    </cfRule>
    <cfRule type="containsText" dxfId="1685" priority="240" operator="containsText" text="1- Bajo">
      <formula>NOT(ISERROR(SEARCH("1- Bajo",N50)))</formula>
    </cfRule>
  </conditionalFormatting>
  <conditionalFormatting sqref="H50:H54">
    <cfRule type="containsText" dxfId="1684" priority="222" operator="containsText" text="Muy Alta">
      <formula>NOT(ISERROR(SEARCH("Muy Alta",H50)))</formula>
    </cfRule>
    <cfRule type="containsText" dxfId="1683" priority="223" operator="containsText" text="Alta">
      <formula>NOT(ISERROR(SEARCH("Alta",H50)))</formula>
    </cfRule>
    <cfRule type="containsText" dxfId="1682" priority="224" operator="containsText" text="Muy Alta">
      <formula>NOT(ISERROR(SEARCH("Muy Alta",H50)))</formula>
    </cfRule>
    <cfRule type="containsText" dxfId="1681" priority="229" operator="containsText" text="Muy Baja">
      <formula>NOT(ISERROR(SEARCH("Muy Baja",H50)))</formula>
    </cfRule>
    <cfRule type="containsText" dxfId="1680" priority="230" operator="containsText" text="Baja">
      <formula>NOT(ISERROR(SEARCH("Baja",H50)))</formula>
    </cfRule>
    <cfRule type="containsText" dxfId="1679" priority="231" operator="containsText" text="Media">
      <formula>NOT(ISERROR(SEARCH("Media",H50)))</formula>
    </cfRule>
    <cfRule type="containsText" dxfId="1678" priority="232" operator="containsText" text="Alta">
      <formula>NOT(ISERROR(SEARCH("Alta",H50)))</formula>
    </cfRule>
    <cfRule type="containsText" dxfId="1677" priority="234" operator="containsText" text="Muy Alta">
      <formula>NOT(ISERROR(SEARCH("Muy Alta",H50)))</formula>
    </cfRule>
  </conditionalFormatting>
  <conditionalFormatting sqref="I50:I54">
    <cfRule type="containsText" dxfId="1676" priority="225" operator="containsText" text="Catastrófico">
      <formula>NOT(ISERROR(SEARCH("Catastrófico",I50)))</formula>
    </cfRule>
    <cfRule type="containsText" dxfId="1675" priority="226" operator="containsText" text="Mayor">
      <formula>NOT(ISERROR(SEARCH("Mayor",I50)))</formula>
    </cfRule>
    <cfRule type="containsText" dxfId="1674" priority="227" operator="containsText" text="Menor">
      <formula>NOT(ISERROR(SEARCH("Menor",I50)))</formula>
    </cfRule>
    <cfRule type="containsText" dxfId="1673" priority="228" operator="containsText" text="Leve">
      <formula>NOT(ISERROR(SEARCH("Leve",I50)))</formula>
    </cfRule>
    <cfRule type="containsText" dxfId="1672" priority="233" operator="containsText" text="Moderado">
      <formula>NOT(ISERROR(SEARCH("Moderado",I50)))</formula>
    </cfRule>
  </conditionalFormatting>
  <conditionalFormatting sqref="K50:K54">
    <cfRule type="containsText" dxfId="1671" priority="220" operator="containsText" text="Media">
      <formula>NOT(ISERROR(SEARCH("Media",K50)))</formula>
    </cfRule>
  </conditionalFormatting>
  <conditionalFormatting sqref="L50:L54">
    <cfRule type="containsText" dxfId="1670" priority="219" operator="containsText" text="Moderado">
      <formula>NOT(ISERROR(SEARCH("Moderado",L50)))</formula>
    </cfRule>
  </conditionalFormatting>
  <conditionalFormatting sqref="J50:J54">
    <cfRule type="containsText" dxfId="1669" priority="218" operator="containsText" text="Moderado">
      <formula>NOT(ISERROR(SEARCH("Moderado",J50)))</formula>
    </cfRule>
  </conditionalFormatting>
  <conditionalFormatting sqref="J50:J54">
    <cfRule type="containsText" dxfId="1668" priority="216" operator="containsText" text="Bajo">
      <formula>NOT(ISERROR(SEARCH("Bajo",J50)))</formula>
    </cfRule>
    <cfRule type="containsText" dxfId="1667" priority="217" operator="containsText" text="Extremo">
      <formula>NOT(ISERROR(SEARCH("Extremo",J50)))</formula>
    </cfRule>
  </conditionalFormatting>
  <conditionalFormatting sqref="K50:K54">
    <cfRule type="containsText" dxfId="1666" priority="214" operator="containsText" text="Baja">
      <formula>NOT(ISERROR(SEARCH("Baja",K50)))</formula>
    </cfRule>
    <cfRule type="containsText" dxfId="1665" priority="215" operator="containsText" text="Muy Baja">
      <formula>NOT(ISERROR(SEARCH("Muy Baja",K50)))</formula>
    </cfRule>
  </conditionalFormatting>
  <conditionalFormatting sqref="K50:K54">
    <cfRule type="containsText" dxfId="1664" priority="212" operator="containsText" text="Muy Alta">
      <formula>NOT(ISERROR(SEARCH("Muy Alta",K50)))</formula>
    </cfRule>
    <cfRule type="containsText" dxfId="1663" priority="213" operator="containsText" text="Alta">
      <formula>NOT(ISERROR(SEARCH("Alta",K50)))</formula>
    </cfRule>
  </conditionalFormatting>
  <conditionalFormatting sqref="L50:L54">
    <cfRule type="containsText" dxfId="1662" priority="208" operator="containsText" text="Catastrófico">
      <formula>NOT(ISERROR(SEARCH("Catastrófico",L50)))</formula>
    </cfRule>
    <cfRule type="containsText" dxfId="1661" priority="209" operator="containsText" text="Mayor">
      <formula>NOT(ISERROR(SEARCH("Mayor",L50)))</formula>
    </cfRule>
    <cfRule type="containsText" dxfId="1660" priority="210" operator="containsText" text="Menor">
      <formula>NOT(ISERROR(SEARCH("Menor",L50)))</formula>
    </cfRule>
    <cfRule type="containsText" dxfId="1659" priority="211" operator="containsText" text="Leve">
      <formula>NOT(ISERROR(SEARCH("Leve",L50)))</formula>
    </cfRule>
  </conditionalFormatting>
  <conditionalFormatting sqref="B50:G50">
    <cfRule type="containsText" dxfId="1658" priority="202" operator="containsText" text="3- Moderado">
      <formula>NOT(ISERROR(SEARCH("3- Moderado",B50)))</formula>
    </cfRule>
    <cfRule type="containsText" dxfId="1657" priority="203" operator="containsText" text="6- Moderado">
      <formula>NOT(ISERROR(SEARCH("6- Moderado",B50)))</formula>
    </cfRule>
    <cfRule type="containsText" dxfId="1656" priority="204" operator="containsText" text="4- Moderado">
      <formula>NOT(ISERROR(SEARCH("4- Moderado",B50)))</formula>
    </cfRule>
    <cfRule type="containsText" dxfId="1655" priority="205" operator="containsText" text="3- Bajo">
      <formula>NOT(ISERROR(SEARCH("3- Bajo",B50)))</formula>
    </cfRule>
    <cfRule type="containsText" dxfId="1654" priority="206" operator="containsText" text="4- Bajo">
      <formula>NOT(ISERROR(SEARCH("4- Bajo",B50)))</formula>
    </cfRule>
    <cfRule type="containsText" dxfId="1653" priority="207" operator="containsText" text="1- Bajo">
      <formula>NOT(ISERROR(SEARCH("1- Bajo",B50)))</formula>
    </cfRule>
  </conditionalFormatting>
  <conditionalFormatting sqref="K55:L55">
    <cfRule type="containsText" dxfId="1652" priority="196" operator="containsText" text="3- Moderado">
      <formula>NOT(ISERROR(SEARCH("3- Moderado",K55)))</formula>
    </cfRule>
    <cfRule type="containsText" dxfId="1651" priority="197" operator="containsText" text="6- Moderado">
      <formula>NOT(ISERROR(SEARCH("6- Moderado",K55)))</formula>
    </cfRule>
    <cfRule type="containsText" dxfId="1650" priority="198" operator="containsText" text="4- Moderado">
      <formula>NOT(ISERROR(SEARCH("4- Moderado",K55)))</formula>
    </cfRule>
    <cfRule type="containsText" dxfId="1649" priority="199" operator="containsText" text="3- Bajo">
      <formula>NOT(ISERROR(SEARCH("3- Bajo",K55)))</formula>
    </cfRule>
    <cfRule type="containsText" dxfId="1648" priority="200" operator="containsText" text="4- Bajo">
      <formula>NOT(ISERROR(SEARCH("4- Bajo",K55)))</formula>
    </cfRule>
    <cfRule type="containsText" dxfId="1647" priority="201" operator="containsText" text="1- Bajo">
      <formula>NOT(ISERROR(SEARCH("1- Bajo",K55)))</formula>
    </cfRule>
  </conditionalFormatting>
  <conditionalFormatting sqref="H55:I55">
    <cfRule type="containsText" dxfId="1646" priority="190" operator="containsText" text="3- Moderado">
      <formula>NOT(ISERROR(SEARCH("3- Moderado",H55)))</formula>
    </cfRule>
    <cfRule type="containsText" dxfId="1645" priority="191" operator="containsText" text="6- Moderado">
      <formula>NOT(ISERROR(SEARCH("6- Moderado",H55)))</formula>
    </cfRule>
    <cfRule type="containsText" dxfId="1644" priority="192" operator="containsText" text="4- Moderado">
      <formula>NOT(ISERROR(SEARCH("4- Moderado",H55)))</formula>
    </cfRule>
    <cfRule type="containsText" dxfId="1643" priority="193" operator="containsText" text="3- Bajo">
      <formula>NOT(ISERROR(SEARCH("3- Bajo",H55)))</formula>
    </cfRule>
    <cfRule type="containsText" dxfId="1642" priority="194" operator="containsText" text="4- Bajo">
      <formula>NOT(ISERROR(SEARCH("4- Bajo",H55)))</formula>
    </cfRule>
    <cfRule type="containsText" dxfId="1641" priority="195" operator="containsText" text="1- Bajo">
      <formula>NOT(ISERROR(SEARCH("1- Bajo",H55)))</formula>
    </cfRule>
  </conditionalFormatting>
  <conditionalFormatting sqref="A55">
    <cfRule type="containsText" dxfId="1640" priority="184" operator="containsText" text="3- Moderado">
      <formula>NOT(ISERROR(SEARCH("3- Moderado",A55)))</formula>
    </cfRule>
    <cfRule type="containsText" dxfId="1639" priority="185" operator="containsText" text="6- Moderado">
      <formula>NOT(ISERROR(SEARCH("6- Moderado",A55)))</formula>
    </cfRule>
    <cfRule type="containsText" dxfId="1638" priority="186" operator="containsText" text="4- Moderado">
      <formula>NOT(ISERROR(SEARCH("4- Moderado",A55)))</formula>
    </cfRule>
    <cfRule type="containsText" dxfId="1637" priority="187" operator="containsText" text="3- Bajo">
      <formula>NOT(ISERROR(SEARCH("3- Bajo",A55)))</formula>
    </cfRule>
    <cfRule type="containsText" dxfId="1636" priority="188" operator="containsText" text="4- Bajo">
      <formula>NOT(ISERROR(SEARCH("4- Bajo",A55)))</formula>
    </cfRule>
    <cfRule type="containsText" dxfId="1635" priority="189" operator="containsText" text="1- Bajo">
      <formula>NOT(ISERROR(SEARCH("1- Bajo",A55)))</formula>
    </cfRule>
  </conditionalFormatting>
  <conditionalFormatting sqref="J55:J59">
    <cfRule type="containsText" dxfId="1634" priority="179" operator="containsText" text="Bajo">
      <formula>NOT(ISERROR(SEARCH("Bajo",J55)))</formula>
    </cfRule>
    <cfRule type="containsText" dxfId="1633" priority="180" operator="containsText" text="Moderado">
      <formula>NOT(ISERROR(SEARCH("Moderado",J55)))</formula>
    </cfRule>
    <cfRule type="containsText" dxfId="1632" priority="181" operator="containsText" text="Alto">
      <formula>NOT(ISERROR(SEARCH("Alto",J55)))</formula>
    </cfRule>
    <cfRule type="containsText" dxfId="1631" priority="182" operator="containsText" text="Extremo">
      <formula>NOT(ISERROR(SEARCH("Extremo",J55)))</formula>
    </cfRule>
    <cfRule type="colorScale" priority="183">
      <colorScale>
        <cfvo type="min"/>
        <cfvo type="max"/>
        <color rgb="FFFF7128"/>
        <color rgb="FFFFEF9C"/>
      </colorScale>
    </cfRule>
  </conditionalFormatting>
  <conditionalFormatting sqref="M55:M59">
    <cfRule type="containsText" dxfId="1630" priority="154" operator="containsText" text="Moderado">
      <formula>NOT(ISERROR(SEARCH("Moderado",M55)))</formula>
    </cfRule>
    <cfRule type="containsText" dxfId="1629" priority="174" operator="containsText" text="Bajo">
      <formula>NOT(ISERROR(SEARCH("Bajo",M55)))</formula>
    </cfRule>
    <cfRule type="containsText" dxfId="1628" priority="175" operator="containsText" text="Moderado">
      <formula>NOT(ISERROR(SEARCH("Moderado",M55)))</formula>
    </cfRule>
    <cfRule type="containsText" dxfId="1627" priority="176" operator="containsText" text="Alto">
      <formula>NOT(ISERROR(SEARCH("Alto",M55)))</formula>
    </cfRule>
    <cfRule type="containsText" dxfId="1626" priority="177" operator="containsText" text="Extremo">
      <formula>NOT(ISERROR(SEARCH("Extremo",M55)))</formula>
    </cfRule>
    <cfRule type="colorScale" priority="178">
      <colorScale>
        <cfvo type="min"/>
        <cfvo type="max"/>
        <color rgb="FFFF7128"/>
        <color rgb="FFFFEF9C"/>
      </colorScale>
    </cfRule>
  </conditionalFormatting>
  <conditionalFormatting sqref="N55">
    <cfRule type="containsText" dxfId="1625" priority="168" operator="containsText" text="3- Moderado">
      <formula>NOT(ISERROR(SEARCH("3- Moderado",N55)))</formula>
    </cfRule>
    <cfRule type="containsText" dxfId="1624" priority="169" operator="containsText" text="6- Moderado">
      <formula>NOT(ISERROR(SEARCH("6- Moderado",N55)))</formula>
    </cfRule>
    <cfRule type="containsText" dxfId="1623" priority="170" operator="containsText" text="4- Moderado">
      <formula>NOT(ISERROR(SEARCH("4- Moderado",N55)))</formula>
    </cfRule>
    <cfRule type="containsText" dxfId="1622" priority="171" operator="containsText" text="3- Bajo">
      <formula>NOT(ISERROR(SEARCH("3- Bajo",N55)))</formula>
    </cfRule>
    <cfRule type="containsText" dxfId="1621" priority="172" operator="containsText" text="4- Bajo">
      <formula>NOT(ISERROR(SEARCH("4- Bajo",N55)))</formula>
    </cfRule>
    <cfRule type="containsText" dxfId="1620" priority="173" operator="containsText" text="1- Bajo">
      <formula>NOT(ISERROR(SEARCH("1- Bajo",N55)))</formula>
    </cfRule>
  </conditionalFormatting>
  <conditionalFormatting sqref="H55:H59">
    <cfRule type="containsText" dxfId="1619" priority="155" operator="containsText" text="Muy Alta">
      <formula>NOT(ISERROR(SEARCH("Muy Alta",H55)))</formula>
    </cfRule>
    <cfRule type="containsText" dxfId="1618" priority="156" operator="containsText" text="Alta">
      <formula>NOT(ISERROR(SEARCH("Alta",H55)))</formula>
    </cfRule>
    <cfRule type="containsText" dxfId="1617" priority="157" operator="containsText" text="Muy Alta">
      <formula>NOT(ISERROR(SEARCH("Muy Alta",H55)))</formula>
    </cfRule>
    <cfRule type="containsText" dxfId="1616" priority="162" operator="containsText" text="Muy Baja">
      <formula>NOT(ISERROR(SEARCH("Muy Baja",H55)))</formula>
    </cfRule>
    <cfRule type="containsText" dxfId="1615" priority="163" operator="containsText" text="Baja">
      <formula>NOT(ISERROR(SEARCH("Baja",H55)))</formula>
    </cfRule>
    <cfRule type="containsText" dxfId="1614" priority="164" operator="containsText" text="Media">
      <formula>NOT(ISERROR(SEARCH("Media",H55)))</formula>
    </cfRule>
    <cfRule type="containsText" dxfId="1613" priority="165" operator="containsText" text="Alta">
      <formula>NOT(ISERROR(SEARCH("Alta",H55)))</formula>
    </cfRule>
    <cfRule type="containsText" dxfId="1612" priority="167" operator="containsText" text="Muy Alta">
      <formula>NOT(ISERROR(SEARCH("Muy Alta",H55)))</formula>
    </cfRule>
  </conditionalFormatting>
  <conditionalFormatting sqref="I55:I59">
    <cfRule type="containsText" dxfId="1611" priority="158" operator="containsText" text="Catastrófico">
      <formula>NOT(ISERROR(SEARCH("Catastrófico",I55)))</formula>
    </cfRule>
    <cfRule type="containsText" dxfId="1610" priority="159" operator="containsText" text="Mayor">
      <formula>NOT(ISERROR(SEARCH("Mayor",I55)))</formula>
    </cfRule>
    <cfRule type="containsText" dxfId="1609" priority="160" operator="containsText" text="Menor">
      <formula>NOT(ISERROR(SEARCH("Menor",I55)))</formula>
    </cfRule>
    <cfRule type="containsText" dxfId="1608" priority="161" operator="containsText" text="Leve">
      <formula>NOT(ISERROR(SEARCH("Leve",I55)))</formula>
    </cfRule>
    <cfRule type="containsText" dxfId="1607" priority="166" operator="containsText" text="Moderado">
      <formula>NOT(ISERROR(SEARCH("Moderado",I55)))</formula>
    </cfRule>
  </conditionalFormatting>
  <conditionalFormatting sqref="K55:K59">
    <cfRule type="containsText" dxfId="1606" priority="153" operator="containsText" text="Media">
      <formula>NOT(ISERROR(SEARCH("Media",K55)))</formula>
    </cfRule>
  </conditionalFormatting>
  <conditionalFormatting sqref="L55:L59">
    <cfRule type="containsText" dxfId="1605" priority="152" operator="containsText" text="Moderado">
      <formula>NOT(ISERROR(SEARCH("Moderado",L55)))</formula>
    </cfRule>
  </conditionalFormatting>
  <conditionalFormatting sqref="J55:J59">
    <cfRule type="containsText" dxfId="1604" priority="151" operator="containsText" text="Moderado">
      <formula>NOT(ISERROR(SEARCH("Moderado",J55)))</formula>
    </cfRule>
  </conditionalFormatting>
  <conditionalFormatting sqref="J55:J59">
    <cfRule type="containsText" dxfId="1603" priority="149" operator="containsText" text="Bajo">
      <formula>NOT(ISERROR(SEARCH("Bajo",J55)))</formula>
    </cfRule>
    <cfRule type="containsText" dxfId="1602" priority="150" operator="containsText" text="Extremo">
      <formula>NOT(ISERROR(SEARCH("Extremo",J55)))</formula>
    </cfRule>
  </conditionalFormatting>
  <conditionalFormatting sqref="K55:K59">
    <cfRule type="containsText" dxfId="1601" priority="147" operator="containsText" text="Baja">
      <formula>NOT(ISERROR(SEARCH("Baja",K55)))</formula>
    </cfRule>
    <cfRule type="containsText" dxfId="1600" priority="148" operator="containsText" text="Muy Baja">
      <formula>NOT(ISERROR(SEARCH("Muy Baja",K55)))</formula>
    </cfRule>
  </conditionalFormatting>
  <conditionalFormatting sqref="K55:K59">
    <cfRule type="containsText" dxfId="1599" priority="145" operator="containsText" text="Muy Alta">
      <formula>NOT(ISERROR(SEARCH("Muy Alta",K55)))</formula>
    </cfRule>
    <cfRule type="containsText" dxfId="1598" priority="146" operator="containsText" text="Alta">
      <formula>NOT(ISERROR(SEARCH("Alta",K55)))</formula>
    </cfRule>
  </conditionalFormatting>
  <conditionalFormatting sqref="L55:L59">
    <cfRule type="containsText" dxfId="1597" priority="141" operator="containsText" text="Catastrófico">
      <formula>NOT(ISERROR(SEARCH("Catastrófico",L55)))</formula>
    </cfRule>
    <cfRule type="containsText" dxfId="1596" priority="142" operator="containsText" text="Mayor">
      <formula>NOT(ISERROR(SEARCH("Mayor",L55)))</formula>
    </cfRule>
    <cfRule type="containsText" dxfId="1595" priority="143" operator="containsText" text="Menor">
      <formula>NOT(ISERROR(SEARCH("Menor",L55)))</formula>
    </cfRule>
    <cfRule type="containsText" dxfId="1594" priority="144" operator="containsText" text="Leve">
      <formula>NOT(ISERROR(SEARCH("Leve",L55)))</formula>
    </cfRule>
  </conditionalFormatting>
  <conditionalFormatting sqref="B55:G55">
    <cfRule type="containsText" dxfId="1593" priority="135" operator="containsText" text="3- Moderado">
      <formula>NOT(ISERROR(SEARCH("3- Moderado",B55)))</formula>
    </cfRule>
    <cfRule type="containsText" dxfId="1592" priority="136" operator="containsText" text="6- Moderado">
      <formula>NOT(ISERROR(SEARCH("6- Moderado",B55)))</formula>
    </cfRule>
    <cfRule type="containsText" dxfId="1591" priority="137" operator="containsText" text="4- Moderado">
      <formula>NOT(ISERROR(SEARCH("4- Moderado",B55)))</formula>
    </cfRule>
    <cfRule type="containsText" dxfId="1590" priority="138" operator="containsText" text="3- Bajo">
      <formula>NOT(ISERROR(SEARCH("3- Bajo",B55)))</formula>
    </cfRule>
    <cfRule type="containsText" dxfId="1589" priority="139" operator="containsText" text="4- Bajo">
      <formula>NOT(ISERROR(SEARCH("4- Bajo",B55)))</formula>
    </cfRule>
    <cfRule type="containsText" dxfId="1588" priority="140" operator="containsText" text="1- Bajo">
      <formula>NOT(ISERROR(SEARCH("1- Bajo",B55)))</formula>
    </cfRule>
  </conditionalFormatting>
  <conditionalFormatting sqref="K60:L60">
    <cfRule type="containsText" dxfId="1587" priority="129" operator="containsText" text="3- Moderado">
      <formula>NOT(ISERROR(SEARCH("3- Moderado",K60)))</formula>
    </cfRule>
    <cfRule type="containsText" dxfId="1586" priority="130" operator="containsText" text="6- Moderado">
      <formula>NOT(ISERROR(SEARCH("6- Moderado",K60)))</formula>
    </cfRule>
    <cfRule type="containsText" dxfId="1585" priority="131" operator="containsText" text="4- Moderado">
      <formula>NOT(ISERROR(SEARCH("4- Moderado",K60)))</formula>
    </cfRule>
    <cfRule type="containsText" dxfId="1584" priority="132" operator="containsText" text="3- Bajo">
      <formula>NOT(ISERROR(SEARCH("3- Bajo",K60)))</formula>
    </cfRule>
    <cfRule type="containsText" dxfId="1583" priority="133" operator="containsText" text="4- Bajo">
      <formula>NOT(ISERROR(SEARCH("4- Bajo",K60)))</formula>
    </cfRule>
    <cfRule type="containsText" dxfId="1582" priority="134" operator="containsText" text="1- Bajo">
      <formula>NOT(ISERROR(SEARCH("1- Bajo",K60)))</formula>
    </cfRule>
  </conditionalFormatting>
  <conditionalFormatting sqref="H60:I60">
    <cfRule type="containsText" dxfId="1581" priority="123" operator="containsText" text="3- Moderado">
      <formula>NOT(ISERROR(SEARCH("3- Moderado",H60)))</formula>
    </cfRule>
    <cfRule type="containsText" dxfId="1580" priority="124" operator="containsText" text="6- Moderado">
      <formula>NOT(ISERROR(SEARCH("6- Moderado",H60)))</formula>
    </cfRule>
    <cfRule type="containsText" dxfId="1579" priority="125" operator="containsText" text="4- Moderado">
      <formula>NOT(ISERROR(SEARCH("4- Moderado",H60)))</formula>
    </cfRule>
    <cfRule type="containsText" dxfId="1578" priority="126" operator="containsText" text="3- Bajo">
      <formula>NOT(ISERROR(SEARCH("3- Bajo",H60)))</formula>
    </cfRule>
    <cfRule type="containsText" dxfId="1577" priority="127" operator="containsText" text="4- Bajo">
      <formula>NOT(ISERROR(SEARCH("4- Bajo",H60)))</formula>
    </cfRule>
    <cfRule type="containsText" dxfId="1576" priority="128" operator="containsText" text="1- Bajo">
      <formula>NOT(ISERROR(SEARCH("1- Bajo",H60)))</formula>
    </cfRule>
  </conditionalFormatting>
  <conditionalFormatting sqref="A60">
    <cfRule type="containsText" dxfId="1575" priority="117" operator="containsText" text="3- Moderado">
      <formula>NOT(ISERROR(SEARCH("3- Moderado",A60)))</formula>
    </cfRule>
    <cfRule type="containsText" dxfId="1574" priority="118" operator="containsText" text="6- Moderado">
      <formula>NOT(ISERROR(SEARCH("6- Moderado",A60)))</formula>
    </cfRule>
    <cfRule type="containsText" dxfId="1573" priority="119" operator="containsText" text="4- Moderado">
      <formula>NOT(ISERROR(SEARCH("4- Moderado",A60)))</formula>
    </cfRule>
    <cfRule type="containsText" dxfId="1572" priority="120" operator="containsText" text="3- Bajo">
      <formula>NOT(ISERROR(SEARCH("3- Bajo",A60)))</formula>
    </cfRule>
    <cfRule type="containsText" dxfId="1571" priority="121" operator="containsText" text="4- Bajo">
      <formula>NOT(ISERROR(SEARCH("4- Bajo",A60)))</formula>
    </cfRule>
    <cfRule type="containsText" dxfId="1570" priority="122" operator="containsText" text="1- Bajo">
      <formula>NOT(ISERROR(SEARCH("1- Bajo",A60)))</formula>
    </cfRule>
  </conditionalFormatting>
  <conditionalFormatting sqref="J60:J64">
    <cfRule type="containsText" dxfId="1569" priority="112" operator="containsText" text="Bajo">
      <formula>NOT(ISERROR(SEARCH("Bajo",J60)))</formula>
    </cfRule>
    <cfRule type="containsText" dxfId="1568" priority="113" operator="containsText" text="Moderado">
      <formula>NOT(ISERROR(SEARCH("Moderado",J60)))</formula>
    </cfRule>
    <cfRule type="containsText" dxfId="1567" priority="114" operator="containsText" text="Alto">
      <formula>NOT(ISERROR(SEARCH("Alto",J60)))</formula>
    </cfRule>
    <cfRule type="containsText" dxfId="1566" priority="115" operator="containsText" text="Extremo">
      <formula>NOT(ISERROR(SEARCH("Extremo",J60)))</formula>
    </cfRule>
    <cfRule type="colorScale" priority="116">
      <colorScale>
        <cfvo type="min"/>
        <cfvo type="max"/>
        <color rgb="FFFF7128"/>
        <color rgb="FFFFEF9C"/>
      </colorScale>
    </cfRule>
  </conditionalFormatting>
  <conditionalFormatting sqref="M60:M64">
    <cfRule type="containsText" dxfId="1565" priority="87" operator="containsText" text="Moderado">
      <formula>NOT(ISERROR(SEARCH("Moderado",M60)))</formula>
    </cfRule>
    <cfRule type="containsText" dxfId="1564" priority="107" operator="containsText" text="Bajo">
      <formula>NOT(ISERROR(SEARCH("Bajo",M60)))</formula>
    </cfRule>
    <cfRule type="containsText" dxfId="1563" priority="108" operator="containsText" text="Moderado">
      <formula>NOT(ISERROR(SEARCH("Moderado",M60)))</formula>
    </cfRule>
    <cfRule type="containsText" dxfId="1562" priority="109" operator="containsText" text="Alto">
      <formula>NOT(ISERROR(SEARCH("Alto",M60)))</formula>
    </cfRule>
    <cfRule type="containsText" dxfId="1561" priority="110" operator="containsText" text="Extremo">
      <formula>NOT(ISERROR(SEARCH("Extremo",M60)))</formula>
    </cfRule>
    <cfRule type="colorScale" priority="111">
      <colorScale>
        <cfvo type="min"/>
        <cfvo type="max"/>
        <color rgb="FFFF7128"/>
        <color rgb="FFFFEF9C"/>
      </colorScale>
    </cfRule>
  </conditionalFormatting>
  <conditionalFormatting sqref="N60">
    <cfRule type="containsText" dxfId="1560" priority="101" operator="containsText" text="3- Moderado">
      <formula>NOT(ISERROR(SEARCH("3- Moderado",N60)))</formula>
    </cfRule>
    <cfRule type="containsText" dxfId="1559" priority="102" operator="containsText" text="6- Moderado">
      <formula>NOT(ISERROR(SEARCH("6- Moderado",N60)))</formula>
    </cfRule>
    <cfRule type="containsText" dxfId="1558" priority="103" operator="containsText" text="4- Moderado">
      <formula>NOT(ISERROR(SEARCH("4- Moderado",N60)))</formula>
    </cfRule>
    <cfRule type="containsText" dxfId="1557" priority="104" operator="containsText" text="3- Bajo">
      <formula>NOT(ISERROR(SEARCH("3- Bajo",N60)))</formula>
    </cfRule>
    <cfRule type="containsText" dxfId="1556" priority="105" operator="containsText" text="4- Bajo">
      <formula>NOT(ISERROR(SEARCH("4- Bajo",N60)))</formula>
    </cfRule>
    <cfRule type="containsText" dxfId="1555" priority="106" operator="containsText" text="1- Bajo">
      <formula>NOT(ISERROR(SEARCH("1- Bajo",N60)))</formula>
    </cfRule>
  </conditionalFormatting>
  <conditionalFormatting sqref="H60:H64">
    <cfRule type="containsText" dxfId="1554" priority="88" operator="containsText" text="Muy Alta">
      <formula>NOT(ISERROR(SEARCH("Muy Alta",H60)))</formula>
    </cfRule>
    <cfRule type="containsText" dxfId="1553" priority="89" operator="containsText" text="Alta">
      <formula>NOT(ISERROR(SEARCH("Alta",H60)))</formula>
    </cfRule>
    <cfRule type="containsText" dxfId="1552" priority="90" operator="containsText" text="Muy Alta">
      <formula>NOT(ISERROR(SEARCH("Muy Alta",H60)))</formula>
    </cfRule>
    <cfRule type="containsText" dxfId="1551" priority="95" operator="containsText" text="Muy Baja">
      <formula>NOT(ISERROR(SEARCH("Muy Baja",H60)))</formula>
    </cfRule>
    <cfRule type="containsText" dxfId="1550" priority="96" operator="containsText" text="Baja">
      <formula>NOT(ISERROR(SEARCH("Baja",H60)))</formula>
    </cfRule>
    <cfRule type="containsText" dxfId="1549" priority="97" operator="containsText" text="Media">
      <formula>NOT(ISERROR(SEARCH("Media",H60)))</formula>
    </cfRule>
    <cfRule type="containsText" dxfId="1548" priority="98" operator="containsText" text="Alta">
      <formula>NOT(ISERROR(SEARCH("Alta",H60)))</formula>
    </cfRule>
    <cfRule type="containsText" dxfId="1547" priority="100" operator="containsText" text="Muy Alta">
      <formula>NOT(ISERROR(SEARCH("Muy Alta",H60)))</formula>
    </cfRule>
  </conditionalFormatting>
  <conditionalFormatting sqref="I60:I64">
    <cfRule type="containsText" dxfId="1546" priority="91" operator="containsText" text="Catastrófico">
      <formula>NOT(ISERROR(SEARCH("Catastrófico",I60)))</formula>
    </cfRule>
    <cfRule type="containsText" dxfId="1545" priority="92" operator="containsText" text="Mayor">
      <formula>NOT(ISERROR(SEARCH("Mayor",I60)))</formula>
    </cfRule>
    <cfRule type="containsText" dxfId="1544" priority="93" operator="containsText" text="Menor">
      <formula>NOT(ISERROR(SEARCH("Menor",I60)))</formula>
    </cfRule>
    <cfRule type="containsText" dxfId="1543" priority="94" operator="containsText" text="Leve">
      <formula>NOT(ISERROR(SEARCH("Leve",I60)))</formula>
    </cfRule>
    <cfRule type="containsText" dxfId="1542" priority="99" operator="containsText" text="Moderado">
      <formula>NOT(ISERROR(SEARCH("Moderado",I60)))</formula>
    </cfRule>
  </conditionalFormatting>
  <conditionalFormatting sqref="K60:K64">
    <cfRule type="containsText" dxfId="1541" priority="86" operator="containsText" text="Media">
      <formula>NOT(ISERROR(SEARCH("Media",K60)))</formula>
    </cfRule>
  </conditionalFormatting>
  <conditionalFormatting sqref="L60:L64">
    <cfRule type="containsText" dxfId="1540" priority="85" operator="containsText" text="Moderado">
      <formula>NOT(ISERROR(SEARCH("Moderado",L60)))</formula>
    </cfRule>
  </conditionalFormatting>
  <conditionalFormatting sqref="J60:J64">
    <cfRule type="containsText" dxfId="1539" priority="84" operator="containsText" text="Moderado">
      <formula>NOT(ISERROR(SEARCH("Moderado",J60)))</formula>
    </cfRule>
  </conditionalFormatting>
  <conditionalFormatting sqref="J60:J64">
    <cfRule type="containsText" dxfId="1538" priority="82" operator="containsText" text="Bajo">
      <formula>NOT(ISERROR(SEARCH("Bajo",J60)))</formula>
    </cfRule>
    <cfRule type="containsText" dxfId="1537" priority="83" operator="containsText" text="Extremo">
      <formula>NOT(ISERROR(SEARCH("Extremo",J60)))</formula>
    </cfRule>
  </conditionalFormatting>
  <conditionalFormatting sqref="K60:K64">
    <cfRule type="containsText" dxfId="1536" priority="80" operator="containsText" text="Baja">
      <formula>NOT(ISERROR(SEARCH("Baja",K60)))</formula>
    </cfRule>
    <cfRule type="containsText" dxfId="1535" priority="81" operator="containsText" text="Muy Baja">
      <formula>NOT(ISERROR(SEARCH("Muy Baja",K60)))</formula>
    </cfRule>
  </conditionalFormatting>
  <conditionalFormatting sqref="K60:K64">
    <cfRule type="containsText" dxfId="1534" priority="78" operator="containsText" text="Muy Alta">
      <formula>NOT(ISERROR(SEARCH("Muy Alta",K60)))</formula>
    </cfRule>
    <cfRule type="containsText" dxfId="1533" priority="79" operator="containsText" text="Alta">
      <formula>NOT(ISERROR(SEARCH("Alta",K60)))</formula>
    </cfRule>
  </conditionalFormatting>
  <conditionalFormatting sqref="L60:L64">
    <cfRule type="containsText" dxfId="1532" priority="74" operator="containsText" text="Catastrófico">
      <formula>NOT(ISERROR(SEARCH("Catastrófico",L60)))</formula>
    </cfRule>
    <cfRule type="containsText" dxfId="1531" priority="75" operator="containsText" text="Mayor">
      <formula>NOT(ISERROR(SEARCH("Mayor",L60)))</formula>
    </cfRule>
    <cfRule type="containsText" dxfId="1530" priority="76" operator="containsText" text="Menor">
      <formula>NOT(ISERROR(SEARCH("Menor",L60)))</formula>
    </cfRule>
    <cfRule type="containsText" dxfId="1529" priority="77" operator="containsText" text="Leve">
      <formula>NOT(ISERROR(SEARCH("Leve",L60)))</formula>
    </cfRule>
  </conditionalFormatting>
  <conditionalFormatting sqref="B60:G60">
    <cfRule type="containsText" dxfId="1528" priority="68" operator="containsText" text="3- Moderado">
      <formula>NOT(ISERROR(SEARCH("3- Moderado",B60)))</formula>
    </cfRule>
    <cfRule type="containsText" dxfId="1527" priority="69" operator="containsText" text="6- Moderado">
      <formula>NOT(ISERROR(SEARCH("6- Moderado",B60)))</formula>
    </cfRule>
    <cfRule type="containsText" dxfId="1526" priority="70" operator="containsText" text="4- Moderado">
      <formula>NOT(ISERROR(SEARCH("4- Moderado",B60)))</formula>
    </cfRule>
    <cfRule type="containsText" dxfId="1525" priority="71" operator="containsText" text="3- Bajo">
      <formula>NOT(ISERROR(SEARCH("3- Bajo",B60)))</formula>
    </cfRule>
    <cfRule type="containsText" dxfId="1524" priority="72" operator="containsText" text="4- Bajo">
      <formula>NOT(ISERROR(SEARCH("4- Bajo",B60)))</formula>
    </cfRule>
    <cfRule type="containsText" dxfId="1523" priority="73" operator="containsText" text="1- Bajo">
      <formula>NOT(ISERROR(SEARCH("1- Bajo",B60)))</formula>
    </cfRule>
  </conditionalFormatting>
  <dataValidations count="7">
    <dataValidation allowBlank="1" showInputMessage="1" showErrorMessage="1" prompt="seleccionar si el responsable de ejecutar las acciones es el nivel central" sqref="Q8:R8" xr:uid="{00000000-0002-0000-0D00-000000000000}"/>
    <dataValidation allowBlank="1" showInputMessage="1" showErrorMessage="1" prompt="Seleccionar si el responsable es el responsable de las acciones es el nivel central" sqref="P7:P8" xr:uid="{00000000-0002-0000-0D00-000001000000}"/>
    <dataValidation allowBlank="1" showInputMessage="1" showErrorMessage="1" prompt="Describir las actividades que se van a desarrollar para el proyecto" sqref="O7" xr:uid="{00000000-0002-0000-0D00-000002000000}"/>
    <dataValidation allowBlank="1" showInputMessage="1" showErrorMessage="1" prompt="El grado de afectación puede ser " sqref="I8" xr:uid="{00000000-0002-0000-0D00-000003000000}"/>
    <dataValidation allowBlank="1" showInputMessage="1" showErrorMessage="1" prompt="Que tan factible es que materialize el riesgo?" sqref="H8" xr:uid="{00000000-0002-0000-0D00-000004000000}"/>
    <dataValidation allowBlank="1" showInputMessage="1" showErrorMessage="1" prompt="Registrar qué factor  que ocasina el riesgo: un facot identtficado el contexto._x000a_O  personas, recursos, estilo de direccion , factores externos, , codiciones ambientales" sqref="F8:G8" xr:uid="{00000000-0002-0000-0D00-000005000000}"/>
    <dataValidation allowBlank="1" showInputMessage="1" showErrorMessage="1" prompt="Seleccionar el tipo de riesgo teniendo en cuenta que  factor organizaconal afecta. Ver explicacion en hoja " sqref="E8" xr:uid="{00000000-0002-0000-0D00-000006000000}"/>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A1:JS64"/>
  <sheetViews>
    <sheetView tabSelected="1" zoomScale="71" zoomScaleNormal="71" workbookViewId="0">
      <pane ySplit="7" topLeftCell="A8" activePane="bottomLeft" state="frozen"/>
      <selection pane="bottomLeft" activeCell="A8" sqref="A8"/>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206" customWidth="1"/>
    <col min="6" max="6" width="40.140625" customWidth="1"/>
    <col min="7" max="7" width="20.42578125" customWidth="1"/>
    <col min="8" max="8" width="10.42578125" style="207" customWidth="1"/>
    <col min="9" max="9" width="11.42578125" style="207" customWidth="1"/>
    <col min="10" max="10" width="10.140625" style="208" customWidth="1"/>
    <col min="11" max="11" width="11.42578125" style="207" customWidth="1"/>
    <col min="12" max="12" width="10.85546875" style="207" customWidth="1"/>
    <col min="13" max="13" width="18.28515625" style="207" bestFit="1" customWidth="1"/>
    <col min="14" max="14" width="18.28515625" bestFit="1" customWidth="1"/>
    <col min="15" max="15" width="32.85546875" customWidth="1"/>
    <col min="16" max="16" width="16.5703125" customWidth="1"/>
    <col min="17" max="18" width="14.28515625" customWidth="1"/>
    <col min="19" max="19" width="17.85546875" customWidth="1"/>
    <col min="20" max="20" width="15.140625" customWidth="1"/>
    <col min="21" max="21" width="16.140625" customWidth="1"/>
    <col min="22" max="177" width="11.42578125" style="7"/>
  </cols>
  <sheetData>
    <row r="1" spans="1:279" s="190" customFormat="1" ht="16.5" customHeight="1" x14ac:dyDescent="0.3">
      <c r="A1" s="325"/>
      <c r="B1" s="326"/>
      <c r="C1" s="326"/>
      <c r="D1" s="399" t="s">
        <v>448</v>
      </c>
      <c r="E1" s="399"/>
      <c r="F1" s="399"/>
      <c r="G1" s="399"/>
      <c r="H1" s="399"/>
      <c r="I1" s="399"/>
      <c r="J1" s="399"/>
      <c r="K1" s="399"/>
      <c r="L1" s="399"/>
      <c r="M1" s="399"/>
      <c r="N1" s="399"/>
      <c r="O1" s="399"/>
      <c r="P1" s="399"/>
      <c r="Q1" s="400"/>
      <c r="R1" s="211"/>
      <c r="S1" s="317" t="s">
        <v>67</v>
      </c>
      <c r="T1" s="317"/>
      <c r="U1" s="317"/>
      <c r="V1" s="189"/>
      <c r="W1" s="189"/>
      <c r="X1" s="189"/>
      <c r="Y1" s="189"/>
      <c r="Z1" s="189"/>
      <c r="AA1" s="189"/>
      <c r="AB1" s="189"/>
      <c r="AC1" s="189"/>
      <c r="AD1" s="189"/>
      <c r="AE1" s="189"/>
      <c r="AF1" s="189"/>
      <c r="AG1" s="189"/>
      <c r="AH1" s="189"/>
      <c r="AI1" s="189"/>
      <c r="AJ1" s="189"/>
      <c r="AK1" s="189"/>
      <c r="AL1" s="189"/>
      <c r="AM1" s="189"/>
      <c r="AN1" s="189"/>
      <c r="AO1" s="189"/>
      <c r="AP1" s="189"/>
      <c r="AQ1" s="189"/>
      <c r="AR1" s="189"/>
      <c r="AS1" s="189"/>
      <c r="AT1" s="189"/>
      <c r="AU1" s="189"/>
      <c r="AV1" s="189"/>
      <c r="AW1" s="189"/>
      <c r="AX1" s="189"/>
      <c r="AY1" s="189"/>
      <c r="AZ1" s="189"/>
      <c r="BA1" s="189"/>
      <c r="BB1" s="189"/>
      <c r="BC1" s="189"/>
      <c r="BD1" s="189"/>
      <c r="BE1" s="189"/>
      <c r="BF1" s="189"/>
      <c r="BG1" s="189"/>
      <c r="BH1" s="189"/>
      <c r="BI1" s="189"/>
      <c r="BJ1" s="189"/>
      <c r="BK1" s="189"/>
      <c r="BL1" s="189"/>
      <c r="BM1" s="189"/>
      <c r="BN1" s="189"/>
      <c r="BO1" s="189"/>
      <c r="BP1" s="189"/>
      <c r="BQ1" s="189"/>
      <c r="BR1" s="189"/>
      <c r="BS1" s="189"/>
      <c r="BT1" s="189"/>
      <c r="BU1" s="189"/>
      <c r="BV1" s="189"/>
      <c r="BW1" s="189"/>
      <c r="BX1" s="189"/>
      <c r="BY1" s="189"/>
      <c r="BZ1" s="189"/>
      <c r="CA1" s="189"/>
      <c r="CB1" s="189"/>
      <c r="CC1" s="189"/>
      <c r="CD1" s="189"/>
      <c r="CE1" s="189"/>
      <c r="CF1" s="189"/>
      <c r="CG1" s="189"/>
      <c r="CH1" s="189"/>
      <c r="CI1" s="189"/>
      <c r="CJ1" s="189"/>
      <c r="CK1" s="189"/>
      <c r="CL1" s="189"/>
      <c r="CM1" s="189"/>
      <c r="CN1" s="189"/>
      <c r="CO1" s="189"/>
      <c r="CP1" s="189"/>
      <c r="CQ1" s="189"/>
      <c r="CR1" s="189"/>
      <c r="CS1" s="189"/>
      <c r="CT1" s="189"/>
      <c r="CU1" s="189"/>
      <c r="CV1" s="189"/>
      <c r="CW1" s="189"/>
      <c r="CX1" s="189"/>
      <c r="CY1" s="189"/>
      <c r="CZ1" s="189"/>
      <c r="DA1" s="189"/>
      <c r="DB1" s="189"/>
      <c r="DC1" s="189"/>
      <c r="DD1" s="189"/>
      <c r="DE1" s="189"/>
      <c r="DF1" s="189"/>
      <c r="DG1" s="189"/>
      <c r="DH1" s="189"/>
      <c r="DI1" s="189"/>
      <c r="DJ1" s="189"/>
      <c r="DK1" s="189"/>
      <c r="DL1" s="189"/>
      <c r="DM1" s="189"/>
      <c r="DN1" s="189"/>
      <c r="DO1" s="189"/>
      <c r="DP1" s="189"/>
      <c r="DQ1" s="189"/>
      <c r="DR1" s="189"/>
      <c r="DS1" s="189"/>
      <c r="DT1" s="189"/>
      <c r="DU1" s="189"/>
      <c r="DV1" s="189"/>
      <c r="DW1" s="189"/>
      <c r="DX1" s="189"/>
      <c r="DY1" s="189"/>
      <c r="DZ1" s="189"/>
      <c r="EA1" s="189"/>
      <c r="EB1" s="189"/>
      <c r="EC1" s="189"/>
      <c r="ED1" s="189"/>
      <c r="EE1" s="189"/>
      <c r="EF1" s="189"/>
      <c r="EG1" s="189"/>
      <c r="EH1" s="189"/>
      <c r="EI1" s="189"/>
      <c r="EJ1" s="189"/>
      <c r="EK1" s="189"/>
      <c r="EL1" s="189"/>
      <c r="EM1" s="189"/>
      <c r="EN1" s="189"/>
      <c r="EO1" s="189"/>
      <c r="EP1" s="189"/>
      <c r="EQ1" s="189"/>
      <c r="ER1" s="189"/>
      <c r="ES1" s="189"/>
      <c r="ET1" s="189"/>
      <c r="EU1" s="189"/>
      <c r="EV1" s="189"/>
      <c r="EW1" s="189"/>
      <c r="EX1" s="189"/>
      <c r="EY1" s="189"/>
      <c r="EZ1" s="189"/>
      <c r="FA1" s="189"/>
      <c r="FB1" s="189"/>
      <c r="FC1" s="189"/>
      <c r="FD1" s="189"/>
      <c r="FE1" s="189"/>
      <c r="FF1" s="189"/>
      <c r="FG1" s="189"/>
      <c r="FH1" s="189"/>
      <c r="FI1" s="189"/>
      <c r="FJ1" s="189"/>
      <c r="FK1" s="189"/>
      <c r="FL1" s="189"/>
      <c r="FM1" s="189"/>
      <c r="FN1" s="189"/>
      <c r="FO1" s="189"/>
      <c r="FP1" s="189"/>
      <c r="FQ1" s="189"/>
      <c r="FR1" s="189"/>
      <c r="FS1" s="189"/>
      <c r="FT1" s="189"/>
      <c r="FU1" s="189"/>
      <c r="FV1" s="189"/>
      <c r="FW1" s="189"/>
      <c r="FX1" s="189"/>
      <c r="FY1" s="189"/>
      <c r="FZ1" s="189"/>
      <c r="GA1" s="189"/>
      <c r="GB1" s="189"/>
      <c r="GC1" s="189"/>
      <c r="GD1" s="189"/>
      <c r="GE1" s="189"/>
      <c r="GF1" s="189"/>
      <c r="GG1" s="189"/>
      <c r="GH1" s="189"/>
      <c r="GI1" s="189"/>
      <c r="GJ1" s="189"/>
      <c r="GK1" s="189"/>
      <c r="GL1" s="189"/>
      <c r="GM1" s="189"/>
      <c r="GN1" s="189"/>
      <c r="GO1" s="189"/>
      <c r="GP1" s="189"/>
      <c r="GQ1" s="189"/>
      <c r="GR1" s="189"/>
      <c r="GS1" s="189"/>
      <c r="GT1" s="189"/>
      <c r="GU1" s="189"/>
      <c r="GV1" s="189"/>
      <c r="GW1" s="189"/>
      <c r="GX1" s="189"/>
      <c r="GY1" s="189"/>
      <c r="GZ1" s="189"/>
      <c r="HA1" s="189"/>
      <c r="HB1" s="189"/>
      <c r="HC1" s="189"/>
      <c r="HD1" s="189"/>
      <c r="HE1" s="189"/>
      <c r="HF1" s="189"/>
      <c r="HG1" s="189"/>
      <c r="HH1" s="189"/>
      <c r="HI1" s="189"/>
      <c r="HJ1" s="189"/>
      <c r="HK1" s="189"/>
      <c r="HL1" s="189"/>
      <c r="HM1" s="189"/>
      <c r="HN1" s="189"/>
      <c r="HO1" s="189"/>
      <c r="HP1" s="189"/>
      <c r="HQ1" s="189"/>
      <c r="HR1" s="189"/>
      <c r="HS1" s="189"/>
      <c r="HT1" s="189"/>
      <c r="HU1" s="189"/>
      <c r="HV1" s="189"/>
      <c r="HW1" s="189"/>
      <c r="HX1" s="189"/>
      <c r="HY1" s="189"/>
      <c r="HZ1" s="189"/>
      <c r="IA1" s="189"/>
      <c r="IB1" s="189"/>
      <c r="IC1" s="189"/>
      <c r="ID1" s="189"/>
      <c r="IE1" s="189"/>
      <c r="IF1" s="189"/>
      <c r="IG1" s="189"/>
      <c r="IH1" s="189"/>
      <c r="II1" s="189"/>
      <c r="IJ1" s="189"/>
      <c r="IK1" s="189"/>
      <c r="IL1" s="189"/>
      <c r="IM1" s="189"/>
      <c r="IN1" s="189"/>
      <c r="IO1" s="189"/>
      <c r="IP1" s="189"/>
      <c r="IQ1" s="189"/>
      <c r="IR1" s="189"/>
      <c r="IS1" s="189"/>
      <c r="IT1" s="189"/>
      <c r="IU1" s="189"/>
      <c r="IV1" s="189"/>
      <c r="IW1" s="189"/>
      <c r="IX1" s="189"/>
      <c r="IY1" s="189"/>
      <c r="IZ1" s="189"/>
      <c r="JA1" s="189"/>
      <c r="JB1" s="189"/>
      <c r="JC1" s="189"/>
      <c r="JD1" s="189"/>
      <c r="JE1" s="189"/>
      <c r="JF1" s="189"/>
      <c r="JG1" s="189"/>
      <c r="JH1" s="189"/>
      <c r="JI1" s="189"/>
      <c r="JJ1" s="189"/>
      <c r="JK1" s="189"/>
      <c r="JL1" s="189"/>
      <c r="JM1" s="189"/>
      <c r="JN1" s="189"/>
      <c r="JO1" s="189"/>
      <c r="JP1" s="189"/>
      <c r="JQ1" s="189"/>
      <c r="JR1" s="189"/>
      <c r="JS1" s="189"/>
    </row>
    <row r="2" spans="1:279" s="190" customFormat="1" ht="39.75" customHeight="1" x14ac:dyDescent="0.3">
      <c r="A2" s="327"/>
      <c r="B2" s="328"/>
      <c r="C2" s="328"/>
      <c r="D2" s="401"/>
      <c r="E2" s="401"/>
      <c r="F2" s="401"/>
      <c r="G2" s="401"/>
      <c r="H2" s="401"/>
      <c r="I2" s="401"/>
      <c r="J2" s="401"/>
      <c r="K2" s="401"/>
      <c r="L2" s="401"/>
      <c r="M2" s="401"/>
      <c r="N2" s="401"/>
      <c r="O2" s="401"/>
      <c r="P2" s="401"/>
      <c r="Q2" s="402"/>
      <c r="R2" s="211"/>
      <c r="S2" s="317"/>
      <c r="T2" s="317"/>
      <c r="U2" s="317"/>
      <c r="V2" s="189"/>
      <c r="W2" s="189"/>
      <c r="X2" s="189"/>
      <c r="Y2" s="189"/>
      <c r="Z2" s="189"/>
      <c r="AA2" s="189"/>
      <c r="AB2" s="189"/>
      <c r="AC2" s="189"/>
      <c r="AD2" s="189"/>
      <c r="AE2" s="189"/>
      <c r="AF2" s="189"/>
      <c r="AG2" s="189"/>
      <c r="AH2" s="189"/>
      <c r="AI2" s="189"/>
      <c r="AJ2" s="189"/>
      <c r="AK2" s="189"/>
      <c r="AL2" s="189"/>
      <c r="AM2" s="189"/>
      <c r="AN2" s="189"/>
      <c r="AO2" s="189"/>
      <c r="AP2" s="189"/>
      <c r="AQ2" s="189"/>
      <c r="AR2" s="189"/>
      <c r="AS2" s="189"/>
      <c r="AT2" s="189"/>
      <c r="AU2" s="189"/>
      <c r="AV2" s="189"/>
      <c r="AW2" s="189"/>
      <c r="AX2" s="189"/>
      <c r="AY2" s="189"/>
      <c r="AZ2" s="189"/>
      <c r="BA2" s="189"/>
      <c r="BB2" s="189"/>
      <c r="BC2" s="189"/>
      <c r="BD2" s="189"/>
      <c r="BE2" s="189"/>
      <c r="BF2" s="189"/>
      <c r="BG2" s="189"/>
      <c r="BH2" s="189"/>
      <c r="BI2" s="189"/>
      <c r="BJ2" s="189"/>
      <c r="BK2" s="189"/>
      <c r="BL2" s="189"/>
      <c r="BM2" s="189"/>
      <c r="BN2" s="189"/>
      <c r="BO2" s="189"/>
      <c r="BP2" s="189"/>
      <c r="BQ2" s="189"/>
      <c r="BR2" s="189"/>
      <c r="BS2" s="189"/>
      <c r="BT2" s="189"/>
      <c r="BU2" s="189"/>
      <c r="BV2" s="189"/>
      <c r="BW2" s="189"/>
      <c r="BX2" s="189"/>
      <c r="BY2" s="189"/>
      <c r="BZ2" s="189"/>
      <c r="CA2" s="189"/>
      <c r="CB2" s="189"/>
      <c r="CC2" s="189"/>
      <c r="CD2" s="189"/>
      <c r="CE2" s="189"/>
      <c r="CF2" s="189"/>
      <c r="CG2" s="189"/>
      <c r="CH2" s="189"/>
      <c r="CI2" s="189"/>
      <c r="CJ2" s="189"/>
      <c r="CK2" s="189"/>
      <c r="CL2" s="189"/>
      <c r="CM2" s="189"/>
      <c r="CN2" s="189"/>
      <c r="CO2" s="189"/>
      <c r="CP2" s="189"/>
      <c r="CQ2" s="189"/>
      <c r="CR2" s="189"/>
      <c r="CS2" s="189"/>
      <c r="CT2" s="189"/>
      <c r="CU2" s="189"/>
      <c r="CV2" s="189"/>
      <c r="CW2" s="189"/>
      <c r="CX2" s="189"/>
      <c r="CY2" s="189"/>
      <c r="CZ2" s="189"/>
      <c r="DA2" s="189"/>
      <c r="DB2" s="189"/>
      <c r="DC2" s="189"/>
      <c r="DD2" s="189"/>
      <c r="DE2" s="189"/>
      <c r="DF2" s="189"/>
      <c r="DG2" s="189"/>
      <c r="DH2" s="189"/>
      <c r="DI2" s="189"/>
      <c r="DJ2" s="189"/>
      <c r="DK2" s="189"/>
      <c r="DL2" s="189"/>
      <c r="DM2" s="189"/>
      <c r="DN2" s="189"/>
      <c r="DO2" s="189"/>
      <c r="DP2" s="189"/>
      <c r="DQ2" s="189"/>
      <c r="DR2" s="189"/>
      <c r="DS2" s="189"/>
      <c r="DT2" s="189"/>
      <c r="DU2" s="189"/>
      <c r="DV2" s="189"/>
      <c r="DW2" s="189"/>
      <c r="DX2" s="189"/>
      <c r="DY2" s="189"/>
      <c r="DZ2" s="189"/>
      <c r="EA2" s="189"/>
      <c r="EB2" s="189"/>
      <c r="EC2" s="189"/>
      <c r="ED2" s="189"/>
      <c r="EE2" s="189"/>
      <c r="EF2" s="189"/>
      <c r="EG2" s="189"/>
      <c r="EH2" s="189"/>
      <c r="EI2" s="189"/>
      <c r="EJ2" s="189"/>
      <c r="EK2" s="189"/>
      <c r="EL2" s="189"/>
      <c r="EM2" s="189"/>
      <c r="EN2" s="189"/>
      <c r="EO2" s="189"/>
      <c r="EP2" s="189"/>
      <c r="EQ2" s="189"/>
      <c r="ER2" s="189"/>
      <c r="ES2" s="189"/>
      <c r="ET2" s="189"/>
      <c r="EU2" s="189"/>
      <c r="EV2" s="189"/>
      <c r="EW2" s="189"/>
      <c r="EX2" s="189"/>
      <c r="EY2" s="189"/>
      <c r="EZ2" s="189"/>
      <c r="FA2" s="189"/>
      <c r="FB2" s="189"/>
      <c r="FC2" s="189"/>
      <c r="FD2" s="189"/>
      <c r="FE2" s="189"/>
      <c r="FF2" s="189"/>
      <c r="FG2" s="189"/>
      <c r="FH2" s="189"/>
      <c r="FI2" s="189"/>
      <c r="FJ2" s="189"/>
      <c r="FK2" s="189"/>
      <c r="FL2" s="189"/>
      <c r="FM2" s="189"/>
      <c r="FN2" s="189"/>
      <c r="FO2" s="189"/>
      <c r="FP2" s="189"/>
      <c r="FQ2" s="189"/>
      <c r="FR2" s="189"/>
      <c r="FS2" s="189"/>
      <c r="FT2" s="189"/>
      <c r="FU2" s="189"/>
      <c r="FV2" s="189"/>
      <c r="FW2" s="189"/>
      <c r="FX2" s="189"/>
      <c r="FY2" s="189"/>
      <c r="FZ2" s="189"/>
      <c r="GA2" s="189"/>
      <c r="GB2" s="189"/>
      <c r="GC2" s="189"/>
      <c r="GD2" s="189"/>
      <c r="GE2" s="189"/>
      <c r="GF2" s="189"/>
      <c r="GG2" s="189"/>
      <c r="GH2" s="189"/>
      <c r="GI2" s="189"/>
      <c r="GJ2" s="189"/>
      <c r="GK2" s="189"/>
      <c r="GL2" s="189"/>
      <c r="GM2" s="189"/>
      <c r="GN2" s="189"/>
      <c r="GO2" s="189"/>
      <c r="GP2" s="189"/>
      <c r="GQ2" s="189"/>
      <c r="GR2" s="189"/>
      <c r="GS2" s="189"/>
      <c r="GT2" s="189"/>
      <c r="GU2" s="189"/>
      <c r="GV2" s="189"/>
      <c r="GW2" s="189"/>
      <c r="GX2" s="189"/>
      <c r="GY2" s="189"/>
      <c r="GZ2" s="189"/>
      <c r="HA2" s="189"/>
      <c r="HB2" s="189"/>
      <c r="HC2" s="189"/>
      <c r="HD2" s="189"/>
      <c r="HE2" s="189"/>
      <c r="HF2" s="189"/>
      <c r="HG2" s="189"/>
      <c r="HH2" s="189"/>
      <c r="HI2" s="189"/>
      <c r="HJ2" s="189"/>
      <c r="HK2" s="189"/>
      <c r="HL2" s="189"/>
      <c r="HM2" s="189"/>
      <c r="HN2" s="189"/>
      <c r="HO2" s="189"/>
      <c r="HP2" s="189"/>
      <c r="HQ2" s="189"/>
      <c r="HR2" s="189"/>
      <c r="HS2" s="189"/>
      <c r="HT2" s="189"/>
      <c r="HU2" s="189"/>
      <c r="HV2" s="189"/>
      <c r="HW2" s="189"/>
      <c r="HX2" s="189"/>
      <c r="HY2" s="189"/>
      <c r="HZ2" s="189"/>
      <c r="IA2" s="189"/>
      <c r="IB2" s="189"/>
      <c r="IC2" s="189"/>
      <c r="ID2" s="189"/>
      <c r="IE2" s="189"/>
      <c r="IF2" s="189"/>
      <c r="IG2" s="189"/>
      <c r="IH2" s="189"/>
      <c r="II2" s="189"/>
      <c r="IJ2" s="189"/>
      <c r="IK2" s="189"/>
      <c r="IL2" s="189"/>
      <c r="IM2" s="189"/>
      <c r="IN2" s="189"/>
      <c r="IO2" s="189"/>
      <c r="IP2" s="189"/>
      <c r="IQ2" s="189"/>
      <c r="IR2" s="189"/>
      <c r="IS2" s="189"/>
      <c r="IT2" s="189"/>
      <c r="IU2" s="189"/>
      <c r="IV2" s="189"/>
      <c r="IW2" s="189"/>
      <c r="IX2" s="189"/>
      <c r="IY2" s="189"/>
      <c r="IZ2" s="189"/>
      <c r="JA2" s="189"/>
      <c r="JB2" s="189"/>
      <c r="JC2" s="189"/>
      <c r="JD2" s="189"/>
      <c r="JE2" s="189"/>
      <c r="JF2" s="189"/>
      <c r="JG2" s="189"/>
      <c r="JH2" s="189"/>
      <c r="JI2" s="189"/>
      <c r="JJ2" s="189"/>
      <c r="JK2" s="189"/>
      <c r="JL2" s="189"/>
      <c r="JM2" s="189"/>
      <c r="JN2" s="189"/>
      <c r="JO2" s="189"/>
      <c r="JP2" s="189"/>
      <c r="JQ2" s="189"/>
      <c r="JR2" s="189"/>
      <c r="JS2" s="189"/>
    </row>
    <row r="3" spans="1:279" s="190" customFormat="1" ht="3" customHeight="1" x14ac:dyDescent="0.3">
      <c r="A3" s="2"/>
      <c r="B3" s="2"/>
      <c r="C3" s="209"/>
      <c r="D3" s="401"/>
      <c r="E3" s="401"/>
      <c r="F3" s="401"/>
      <c r="G3" s="401"/>
      <c r="H3" s="401"/>
      <c r="I3" s="401"/>
      <c r="J3" s="401"/>
      <c r="K3" s="401"/>
      <c r="L3" s="401"/>
      <c r="M3" s="401"/>
      <c r="N3" s="401"/>
      <c r="O3" s="401"/>
      <c r="P3" s="401"/>
      <c r="Q3" s="402"/>
      <c r="R3" s="211"/>
      <c r="S3" s="317"/>
      <c r="T3" s="317"/>
      <c r="U3" s="317"/>
      <c r="V3" s="189"/>
      <c r="W3" s="189"/>
      <c r="X3" s="189"/>
      <c r="Y3" s="189"/>
      <c r="Z3" s="189"/>
      <c r="AA3" s="189"/>
      <c r="AB3" s="189"/>
      <c r="AC3" s="189"/>
      <c r="AD3" s="189"/>
      <c r="AE3" s="189"/>
      <c r="AF3" s="189"/>
      <c r="AG3" s="189"/>
      <c r="AH3" s="189"/>
      <c r="AI3" s="189"/>
      <c r="AJ3" s="189"/>
      <c r="AK3" s="189"/>
      <c r="AL3" s="189"/>
      <c r="AM3" s="189"/>
      <c r="AN3" s="189"/>
      <c r="AO3" s="189"/>
      <c r="AP3" s="189"/>
      <c r="AQ3" s="189"/>
      <c r="AR3" s="189"/>
      <c r="AS3" s="189"/>
      <c r="AT3" s="189"/>
      <c r="AU3" s="189"/>
      <c r="AV3" s="189"/>
      <c r="AW3" s="189"/>
      <c r="AX3" s="189"/>
      <c r="AY3" s="189"/>
      <c r="AZ3" s="189"/>
      <c r="BA3" s="189"/>
      <c r="BB3" s="189"/>
      <c r="BC3" s="189"/>
      <c r="BD3" s="189"/>
      <c r="BE3" s="189"/>
      <c r="BF3" s="189"/>
      <c r="BG3" s="189"/>
      <c r="BH3" s="189"/>
      <c r="BI3" s="189"/>
      <c r="BJ3" s="189"/>
      <c r="BK3" s="189"/>
      <c r="BL3" s="189"/>
      <c r="BM3" s="189"/>
      <c r="BN3" s="189"/>
      <c r="BO3" s="189"/>
      <c r="BP3" s="189"/>
      <c r="BQ3" s="189"/>
      <c r="BR3" s="189"/>
      <c r="BS3" s="189"/>
      <c r="BT3" s="189"/>
      <c r="BU3" s="189"/>
      <c r="BV3" s="189"/>
      <c r="BW3" s="189"/>
      <c r="BX3" s="189"/>
      <c r="BY3" s="189"/>
      <c r="BZ3" s="189"/>
      <c r="CA3" s="189"/>
      <c r="CB3" s="189"/>
      <c r="CC3" s="189"/>
      <c r="CD3" s="189"/>
      <c r="CE3" s="189"/>
      <c r="CF3" s="189"/>
      <c r="CG3" s="189"/>
      <c r="CH3" s="189"/>
      <c r="CI3" s="189"/>
      <c r="CJ3" s="189"/>
      <c r="CK3" s="189"/>
      <c r="CL3" s="189"/>
      <c r="CM3" s="189"/>
      <c r="CN3" s="189"/>
      <c r="CO3" s="189"/>
      <c r="CP3" s="189"/>
      <c r="CQ3" s="189"/>
      <c r="CR3" s="189"/>
      <c r="CS3" s="189"/>
      <c r="CT3" s="189"/>
      <c r="CU3" s="189"/>
      <c r="CV3" s="189"/>
      <c r="CW3" s="189"/>
      <c r="CX3" s="189"/>
      <c r="CY3" s="189"/>
      <c r="CZ3" s="189"/>
      <c r="DA3" s="189"/>
      <c r="DB3" s="189"/>
      <c r="DC3" s="189"/>
      <c r="DD3" s="189"/>
      <c r="DE3" s="189"/>
      <c r="DF3" s="189"/>
      <c r="DG3" s="189"/>
      <c r="DH3" s="189"/>
      <c r="DI3" s="189"/>
      <c r="DJ3" s="189"/>
      <c r="DK3" s="189"/>
      <c r="DL3" s="189"/>
      <c r="DM3" s="189"/>
      <c r="DN3" s="189"/>
      <c r="DO3" s="189"/>
      <c r="DP3" s="189"/>
      <c r="DQ3" s="189"/>
      <c r="DR3" s="189"/>
      <c r="DS3" s="189"/>
      <c r="DT3" s="189"/>
      <c r="DU3" s="189"/>
      <c r="DV3" s="189"/>
      <c r="DW3" s="189"/>
      <c r="DX3" s="189"/>
      <c r="DY3" s="189"/>
      <c r="DZ3" s="189"/>
      <c r="EA3" s="189"/>
      <c r="EB3" s="189"/>
      <c r="EC3" s="189"/>
      <c r="ED3" s="189"/>
      <c r="EE3" s="189"/>
      <c r="EF3" s="189"/>
      <c r="EG3" s="189"/>
      <c r="EH3" s="189"/>
      <c r="EI3" s="189"/>
      <c r="EJ3" s="189"/>
      <c r="EK3" s="189"/>
      <c r="EL3" s="189"/>
      <c r="EM3" s="189"/>
      <c r="EN3" s="189"/>
      <c r="EO3" s="189"/>
      <c r="EP3" s="189"/>
      <c r="EQ3" s="189"/>
      <c r="ER3" s="189"/>
      <c r="ES3" s="189"/>
      <c r="ET3" s="189"/>
      <c r="EU3" s="189"/>
      <c r="EV3" s="189"/>
      <c r="EW3" s="189"/>
      <c r="EX3" s="189"/>
      <c r="EY3" s="189"/>
      <c r="EZ3" s="189"/>
      <c r="FA3" s="189"/>
      <c r="FB3" s="189"/>
      <c r="FC3" s="189"/>
      <c r="FD3" s="189"/>
      <c r="FE3" s="189"/>
      <c r="FF3" s="189"/>
      <c r="FG3" s="189"/>
      <c r="FH3" s="189"/>
      <c r="FI3" s="189"/>
      <c r="FJ3" s="189"/>
      <c r="FK3" s="189"/>
      <c r="FL3" s="189"/>
      <c r="FM3" s="189"/>
      <c r="FN3" s="189"/>
      <c r="FO3" s="189"/>
      <c r="FP3" s="189"/>
      <c r="FQ3" s="189"/>
      <c r="FR3" s="189"/>
      <c r="FS3" s="189"/>
      <c r="FT3" s="189"/>
      <c r="FU3" s="189"/>
      <c r="FV3" s="189"/>
      <c r="FW3" s="189"/>
      <c r="FX3" s="189"/>
      <c r="FY3" s="189"/>
      <c r="FZ3" s="189"/>
      <c r="GA3" s="189"/>
      <c r="GB3" s="189"/>
      <c r="GC3" s="189"/>
      <c r="GD3" s="189"/>
      <c r="GE3" s="189"/>
      <c r="GF3" s="189"/>
      <c r="GG3" s="189"/>
      <c r="GH3" s="189"/>
      <c r="GI3" s="189"/>
      <c r="GJ3" s="189"/>
      <c r="GK3" s="189"/>
      <c r="GL3" s="189"/>
      <c r="GM3" s="189"/>
      <c r="GN3" s="189"/>
      <c r="GO3" s="189"/>
      <c r="GP3" s="189"/>
      <c r="GQ3" s="189"/>
      <c r="GR3" s="189"/>
      <c r="GS3" s="189"/>
      <c r="GT3" s="189"/>
      <c r="GU3" s="189"/>
      <c r="GV3" s="189"/>
      <c r="GW3" s="189"/>
      <c r="GX3" s="189"/>
      <c r="GY3" s="189"/>
      <c r="GZ3" s="189"/>
      <c r="HA3" s="189"/>
      <c r="HB3" s="189"/>
      <c r="HC3" s="189"/>
      <c r="HD3" s="189"/>
      <c r="HE3" s="189"/>
      <c r="HF3" s="189"/>
      <c r="HG3" s="189"/>
      <c r="HH3" s="189"/>
      <c r="HI3" s="189"/>
      <c r="HJ3" s="189"/>
      <c r="HK3" s="189"/>
      <c r="HL3" s="189"/>
      <c r="HM3" s="189"/>
      <c r="HN3" s="189"/>
      <c r="HO3" s="189"/>
      <c r="HP3" s="189"/>
      <c r="HQ3" s="189"/>
      <c r="HR3" s="189"/>
      <c r="HS3" s="189"/>
      <c r="HT3" s="189"/>
      <c r="HU3" s="189"/>
      <c r="HV3" s="189"/>
      <c r="HW3" s="189"/>
      <c r="HX3" s="189"/>
      <c r="HY3" s="189"/>
      <c r="HZ3" s="189"/>
      <c r="IA3" s="189"/>
      <c r="IB3" s="189"/>
      <c r="IC3" s="189"/>
      <c r="ID3" s="189"/>
      <c r="IE3" s="189"/>
      <c r="IF3" s="189"/>
      <c r="IG3" s="189"/>
      <c r="IH3" s="189"/>
      <c r="II3" s="189"/>
      <c r="IJ3" s="189"/>
      <c r="IK3" s="189"/>
      <c r="IL3" s="189"/>
      <c r="IM3" s="189"/>
      <c r="IN3" s="189"/>
      <c r="IO3" s="189"/>
      <c r="IP3" s="189"/>
      <c r="IQ3" s="189"/>
      <c r="IR3" s="189"/>
      <c r="IS3" s="189"/>
      <c r="IT3" s="189"/>
      <c r="IU3" s="189"/>
      <c r="IV3" s="189"/>
      <c r="IW3" s="189"/>
      <c r="IX3" s="189"/>
      <c r="IY3" s="189"/>
      <c r="IZ3" s="189"/>
      <c r="JA3" s="189"/>
      <c r="JB3" s="189"/>
      <c r="JC3" s="189"/>
      <c r="JD3" s="189"/>
      <c r="JE3" s="189"/>
      <c r="JF3" s="189"/>
      <c r="JG3" s="189"/>
      <c r="JH3" s="189"/>
      <c r="JI3" s="189"/>
      <c r="JJ3" s="189"/>
      <c r="JK3" s="189"/>
      <c r="JL3" s="189"/>
      <c r="JM3" s="189"/>
      <c r="JN3" s="189"/>
      <c r="JO3" s="189"/>
      <c r="JP3" s="189"/>
      <c r="JQ3" s="189"/>
      <c r="JR3" s="189"/>
      <c r="JS3" s="189"/>
    </row>
    <row r="4" spans="1:279" s="190" customFormat="1" ht="41.25" customHeight="1" x14ac:dyDescent="0.3">
      <c r="A4" s="318" t="s">
        <v>0</v>
      </c>
      <c r="B4" s="319"/>
      <c r="C4" s="320"/>
      <c r="D4" s="388" t="str">
        <f>'Mapa Final'!D4</f>
        <v>GESTIÓN DE ACCIONES CONSTITUCIONALES, GESTIÓN DE PROCESOS PENALES PARA ADOLESCENTES, GESTIÓN ADMINISTRATIVA Y GESTIÓN DOCUMENTAL</v>
      </c>
      <c r="E4" s="389"/>
      <c r="F4" s="389"/>
      <c r="G4" s="389"/>
      <c r="H4" s="389"/>
      <c r="I4" s="389"/>
      <c r="J4" s="389"/>
      <c r="K4" s="389"/>
      <c r="L4" s="389"/>
      <c r="M4" s="389"/>
      <c r="N4" s="390"/>
      <c r="O4" s="324"/>
      <c r="P4" s="324"/>
      <c r="Q4" s="324"/>
      <c r="R4" s="209"/>
      <c r="S4" s="1"/>
      <c r="T4" s="1"/>
      <c r="U4" s="1"/>
      <c r="V4" s="189"/>
      <c r="W4" s="189"/>
      <c r="X4" s="189"/>
      <c r="Y4" s="189"/>
      <c r="Z4" s="189"/>
      <c r="AA4" s="189"/>
      <c r="AB4" s="189"/>
      <c r="AC4" s="189"/>
      <c r="AD4" s="189"/>
      <c r="AE4" s="189"/>
      <c r="AF4" s="189"/>
      <c r="AG4" s="189"/>
      <c r="AH4" s="189"/>
      <c r="AI4" s="189"/>
      <c r="AJ4" s="189"/>
      <c r="AK4" s="189"/>
      <c r="AL4" s="189"/>
      <c r="AM4" s="189"/>
      <c r="AN4" s="189"/>
      <c r="AO4" s="189"/>
      <c r="AP4" s="189"/>
      <c r="AQ4" s="189"/>
      <c r="AR4" s="189"/>
      <c r="AS4" s="189"/>
      <c r="AT4" s="189"/>
      <c r="AU4" s="189"/>
      <c r="AV4" s="189"/>
      <c r="AW4" s="189"/>
      <c r="AX4" s="189"/>
      <c r="AY4" s="189"/>
      <c r="AZ4" s="189"/>
      <c r="BA4" s="189"/>
      <c r="BB4" s="189"/>
      <c r="BC4" s="189"/>
      <c r="BD4" s="189"/>
      <c r="BE4" s="189"/>
      <c r="BF4" s="189"/>
      <c r="BG4" s="189"/>
      <c r="BH4" s="189"/>
      <c r="BI4" s="189"/>
      <c r="BJ4" s="189"/>
      <c r="BK4" s="189"/>
      <c r="BL4" s="189"/>
      <c r="BM4" s="189"/>
      <c r="BN4" s="189"/>
      <c r="BO4" s="189"/>
      <c r="BP4" s="189"/>
      <c r="BQ4" s="189"/>
      <c r="BR4" s="189"/>
      <c r="BS4" s="189"/>
      <c r="BT4" s="189"/>
      <c r="BU4" s="189"/>
      <c r="BV4" s="189"/>
      <c r="BW4" s="189"/>
      <c r="BX4" s="189"/>
      <c r="BY4" s="189"/>
      <c r="BZ4" s="189"/>
      <c r="CA4" s="189"/>
      <c r="CB4" s="189"/>
      <c r="CC4" s="189"/>
      <c r="CD4" s="189"/>
      <c r="CE4" s="189"/>
      <c r="CF4" s="189"/>
      <c r="CG4" s="189"/>
      <c r="CH4" s="189"/>
      <c r="CI4" s="189"/>
      <c r="CJ4" s="189"/>
      <c r="CK4" s="189"/>
      <c r="CL4" s="189"/>
      <c r="CM4" s="189"/>
      <c r="CN4" s="189"/>
      <c r="CO4" s="189"/>
      <c r="CP4" s="189"/>
      <c r="CQ4" s="189"/>
      <c r="CR4" s="189"/>
      <c r="CS4" s="189"/>
      <c r="CT4" s="189"/>
      <c r="CU4" s="189"/>
      <c r="CV4" s="189"/>
      <c r="CW4" s="189"/>
      <c r="CX4" s="189"/>
      <c r="CY4" s="189"/>
      <c r="CZ4" s="189"/>
      <c r="DA4" s="189"/>
      <c r="DB4" s="189"/>
      <c r="DC4" s="189"/>
      <c r="DD4" s="189"/>
      <c r="DE4" s="189"/>
      <c r="DF4" s="189"/>
      <c r="DG4" s="189"/>
      <c r="DH4" s="189"/>
      <c r="DI4" s="189"/>
      <c r="DJ4" s="189"/>
      <c r="DK4" s="189"/>
      <c r="DL4" s="189"/>
      <c r="DM4" s="189"/>
      <c r="DN4" s="189"/>
      <c r="DO4" s="189"/>
      <c r="DP4" s="189"/>
      <c r="DQ4" s="189"/>
      <c r="DR4" s="189"/>
      <c r="DS4" s="189"/>
      <c r="DT4" s="189"/>
      <c r="DU4" s="189"/>
      <c r="DV4" s="189"/>
      <c r="DW4" s="189"/>
      <c r="DX4" s="189"/>
      <c r="DY4" s="189"/>
      <c r="DZ4" s="189"/>
      <c r="EA4" s="189"/>
      <c r="EB4" s="189"/>
      <c r="EC4" s="189"/>
      <c r="ED4" s="189"/>
      <c r="EE4" s="189"/>
      <c r="EF4" s="189"/>
      <c r="EG4" s="189"/>
      <c r="EH4" s="189"/>
      <c r="EI4" s="189"/>
      <c r="EJ4" s="189"/>
      <c r="EK4" s="189"/>
      <c r="EL4" s="189"/>
      <c r="EM4" s="189"/>
      <c r="EN4" s="189"/>
      <c r="EO4" s="189"/>
      <c r="EP4" s="189"/>
      <c r="EQ4" s="189"/>
      <c r="ER4" s="189"/>
      <c r="ES4" s="189"/>
      <c r="ET4" s="189"/>
      <c r="EU4" s="189"/>
      <c r="EV4" s="189"/>
      <c r="EW4" s="189"/>
      <c r="EX4" s="189"/>
      <c r="EY4" s="189"/>
      <c r="EZ4" s="189"/>
      <c r="FA4" s="189"/>
      <c r="FB4" s="189"/>
      <c r="FC4" s="189"/>
      <c r="FD4" s="189"/>
      <c r="FE4" s="189"/>
      <c r="FF4" s="189"/>
      <c r="FG4" s="189"/>
      <c r="FH4" s="189"/>
      <c r="FI4" s="189"/>
      <c r="FJ4" s="189"/>
      <c r="FK4" s="189"/>
      <c r="FL4" s="189"/>
      <c r="FM4" s="189"/>
      <c r="FN4" s="189"/>
      <c r="FO4" s="189"/>
      <c r="FP4" s="189"/>
      <c r="FQ4" s="189"/>
      <c r="FR4" s="189"/>
      <c r="FS4" s="189"/>
      <c r="FT4" s="189"/>
      <c r="FU4" s="189"/>
      <c r="FV4" s="189"/>
      <c r="FW4" s="189"/>
      <c r="FX4" s="189"/>
      <c r="FY4" s="189"/>
      <c r="FZ4" s="189"/>
      <c r="GA4" s="189"/>
      <c r="GB4" s="189"/>
      <c r="GC4" s="189"/>
      <c r="GD4" s="189"/>
      <c r="GE4" s="189"/>
      <c r="GF4" s="189"/>
      <c r="GG4" s="189"/>
      <c r="GH4" s="189"/>
      <c r="GI4" s="189"/>
      <c r="GJ4" s="189"/>
      <c r="GK4" s="189"/>
      <c r="GL4" s="189"/>
      <c r="GM4" s="189"/>
      <c r="GN4" s="189"/>
      <c r="GO4" s="189"/>
      <c r="GP4" s="189"/>
      <c r="GQ4" s="189"/>
      <c r="GR4" s="189"/>
      <c r="GS4" s="189"/>
      <c r="GT4" s="189"/>
      <c r="GU4" s="189"/>
      <c r="GV4" s="189"/>
      <c r="GW4" s="189"/>
      <c r="GX4" s="189"/>
      <c r="GY4" s="189"/>
      <c r="GZ4" s="189"/>
      <c r="HA4" s="189"/>
      <c r="HB4" s="189"/>
      <c r="HC4" s="189"/>
      <c r="HD4" s="189"/>
      <c r="HE4" s="189"/>
      <c r="HF4" s="189"/>
      <c r="HG4" s="189"/>
      <c r="HH4" s="189"/>
      <c r="HI4" s="189"/>
      <c r="HJ4" s="189"/>
      <c r="HK4" s="189"/>
      <c r="HL4" s="189"/>
      <c r="HM4" s="189"/>
      <c r="HN4" s="189"/>
      <c r="HO4" s="189"/>
      <c r="HP4" s="189"/>
      <c r="HQ4" s="189"/>
      <c r="HR4" s="189"/>
      <c r="HS4" s="189"/>
      <c r="HT4" s="189"/>
      <c r="HU4" s="189"/>
      <c r="HV4" s="189"/>
      <c r="HW4" s="189"/>
      <c r="HX4" s="189"/>
      <c r="HY4" s="189"/>
      <c r="HZ4" s="189"/>
      <c r="IA4" s="189"/>
      <c r="IB4" s="189"/>
      <c r="IC4" s="189"/>
      <c r="ID4" s="189"/>
      <c r="IE4" s="189"/>
      <c r="IF4" s="189"/>
      <c r="IG4" s="189"/>
      <c r="IH4" s="189"/>
      <c r="II4" s="189"/>
      <c r="IJ4" s="189"/>
      <c r="IK4" s="189"/>
      <c r="IL4" s="189"/>
      <c r="IM4" s="189"/>
      <c r="IN4" s="189"/>
      <c r="IO4" s="189"/>
      <c r="IP4" s="189"/>
      <c r="IQ4" s="189"/>
      <c r="IR4" s="189"/>
      <c r="IS4" s="189"/>
      <c r="IT4" s="189"/>
      <c r="IU4" s="189"/>
      <c r="IV4" s="189"/>
      <c r="IW4" s="189"/>
      <c r="IX4" s="189"/>
      <c r="IY4" s="189"/>
      <c r="IZ4" s="189"/>
      <c r="JA4" s="189"/>
      <c r="JB4" s="189"/>
      <c r="JC4" s="189"/>
      <c r="JD4" s="189"/>
      <c r="JE4" s="189"/>
      <c r="JF4" s="189"/>
      <c r="JG4" s="189"/>
      <c r="JH4" s="189"/>
      <c r="JI4" s="189"/>
      <c r="JJ4" s="189"/>
      <c r="JK4" s="189"/>
      <c r="JL4" s="189"/>
      <c r="JM4" s="189"/>
      <c r="JN4" s="189"/>
      <c r="JO4" s="189"/>
      <c r="JP4" s="189"/>
      <c r="JQ4" s="189"/>
      <c r="JR4" s="189"/>
      <c r="JS4" s="189"/>
    </row>
    <row r="5" spans="1:279" s="190" customFormat="1" ht="104.25" customHeight="1" x14ac:dyDescent="0.3">
      <c r="A5" s="318" t="s">
        <v>1</v>
      </c>
      <c r="B5" s="319"/>
      <c r="C5" s="320"/>
      <c r="D5" s="391" t="str">
        <f>'Mapa Final'!D5</f>
        <v>DAR APLICACIÓN AL CONJUNTO DE PRINCIPIOS, NORMAS, PROCEDIMIENTOS Y MEDIDAS PEDAGÓGICAS QUE RIGEN EN LA INVESTIGACIÓN  Y JUZGAMIENTO  DE LOS DELITOS COMETIDOS POR LAS PERSONAS  QUE TIENEN ENTRE CATORCE (14) Y DIECIOCHO (18) AÑOS AL MOMENTO DE COMETER EL HECHO PUNIBLE, GARANTIZANDO LA JUSTICIA RESTAURATIVA, LA VERDAD Y LA REPARACIÓN DEL DAÑO; ASÍ COMO RECONOCER  Y GARANTIZAR LOS DERECHOS FUNDAMENTALES DE LAS PERSONAS  INVOCADOS A TRAVÉS DE LAS ACCIONES CONSTITUCIONALES DE TUTELA Y HABEAS CORPUS, SATISFACIENDO LAS NECESIDADES DE LAS PARTES INTERESADAS DE CONFOMIRDAD CON LA LEY, CON EL COMPROMISO DE MEJORAR CONTINUAMENTE EL SISTEMA DE GESTIÓN DE CALIDAD Y GARANTIZANDO LA DEBIDA DOCUMENTACIÓN, LA ESTANDARIZACIÓN Y TRAZABILIDAD DE LOS PROCEDIMIENTOS QUE HACEN PARTE DE ESTAS ACTUACIONES.</v>
      </c>
      <c r="E5" s="392"/>
      <c r="F5" s="392"/>
      <c r="G5" s="392"/>
      <c r="H5" s="392"/>
      <c r="I5" s="392"/>
      <c r="J5" s="392"/>
      <c r="K5" s="392"/>
      <c r="L5" s="392"/>
      <c r="M5" s="392"/>
      <c r="N5" s="393"/>
      <c r="O5" s="1"/>
      <c r="P5" s="1"/>
      <c r="Q5" s="1"/>
      <c r="R5" s="1"/>
      <c r="S5" s="1"/>
      <c r="T5" s="1"/>
      <c r="U5" s="1"/>
      <c r="V5" s="189"/>
      <c r="W5" s="189"/>
      <c r="X5" s="189"/>
      <c r="Y5" s="189"/>
      <c r="Z5" s="189"/>
      <c r="AA5" s="189"/>
      <c r="AB5" s="189"/>
      <c r="AC5" s="189"/>
      <c r="AD5" s="189"/>
      <c r="AE5" s="189"/>
      <c r="AF5" s="189"/>
      <c r="AG5" s="189"/>
      <c r="AH5" s="189"/>
      <c r="AI5" s="189"/>
      <c r="AJ5" s="189"/>
      <c r="AK5" s="189"/>
      <c r="AL5" s="189"/>
      <c r="AM5" s="189"/>
      <c r="AN5" s="189"/>
      <c r="AO5" s="189"/>
      <c r="AP5" s="189"/>
      <c r="AQ5" s="189"/>
      <c r="AR5" s="189"/>
      <c r="AS5" s="189"/>
      <c r="AT5" s="189"/>
      <c r="AU5" s="189"/>
      <c r="AV5" s="189"/>
      <c r="AW5" s="189"/>
      <c r="AX5" s="189"/>
      <c r="AY5" s="189"/>
      <c r="AZ5" s="189"/>
      <c r="BA5" s="189"/>
      <c r="BB5" s="189"/>
      <c r="BC5" s="189"/>
      <c r="BD5" s="189"/>
      <c r="BE5" s="189"/>
      <c r="BF5" s="189"/>
      <c r="BG5" s="189"/>
      <c r="BH5" s="189"/>
      <c r="BI5" s="189"/>
      <c r="BJ5" s="189"/>
      <c r="BK5" s="189"/>
      <c r="BL5" s="189"/>
      <c r="BM5" s="189"/>
      <c r="BN5" s="189"/>
      <c r="BO5" s="189"/>
      <c r="BP5" s="189"/>
      <c r="BQ5" s="189"/>
      <c r="BR5" s="189"/>
      <c r="BS5" s="189"/>
      <c r="BT5" s="189"/>
      <c r="BU5" s="189"/>
      <c r="BV5" s="189"/>
      <c r="BW5" s="189"/>
      <c r="BX5" s="189"/>
      <c r="BY5" s="189"/>
      <c r="BZ5" s="189"/>
      <c r="CA5" s="189"/>
      <c r="CB5" s="189"/>
      <c r="CC5" s="189"/>
      <c r="CD5" s="189"/>
      <c r="CE5" s="189"/>
      <c r="CF5" s="189"/>
      <c r="CG5" s="189"/>
      <c r="CH5" s="189"/>
      <c r="CI5" s="189"/>
      <c r="CJ5" s="189"/>
      <c r="CK5" s="189"/>
      <c r="CL5" s="189"/>
      <c r="CM5" s="189"/>
      <c r="CN5" s="189"/>
      <c r="CO5" s="189"/>
      <c r="CP5" s="189"/>
      <c r="CQ5" s="189"/>
      <c r="CR5" s="189"/>
      <c r="CS5" s="189"/>
      <c r="CT5" s="189"/>
      <c r="CU5" s="189"/>
      <c r="CV5" s="189"/>
      <c r="CW5" s="189"/>
      <c r="CX5" s="189"/>
      <c r="CY5" s="189"/>
      <c r="CZ5" s="189"/>
      <c r="DA5" s="189"/>
      <c r="DB5" s="189"/>
      <c r="DC5" s="189"/>
      <c r="DD5" s="189"/>
      <c r="DE5" s="189"/>
      <c r="DF5" s="189"/>
      <c r="DG5" s="189"/>
      <c r="DH5" s="189"/>
      <c r="DI5" s="189"/>
      <c r="DJ5" s="189"/>
      <c r="DK5" s="189"/>
      <c r="DL5" s="189"/>
      <c r="DM5" s="189"/>
      <c r="DN5" s="189"/>
      <c r="DO5" s="189"/>
      <c r="DP5" s="189"/>
      <c r="DQ5" s="189"/>
      <c r="DR5" s="189"/>
      <c r="DS5" s="189"/>
      <c r="DT5" s="189"/>
      <c r="DU5" s="189"/>
      <c r="DV5" s="189"/>
      <c r="DW5" s="189"/>
      <c r="DX5" s="189"/>
      <c r="DY5" s="189"/>
      <c r="DZ5" s="189"/>
      <c r="EA5" s="189"/>
      <c r="EB5" s="189"/>
      <c r="EC5" s="189"/>
      <c r="ED5" s="189"/>
      <c r="EE5" s="189"/>
      <c r="EF5" s="189"/>
      <c r="EG5" s="189"/>
      <c r="EH5" s="189"/>
      <c r="EI5" s="189"/>
      <c r="EJ5" s="189"/>
      <c r="EK5" s="189"/>
      <c r="EL5" s="189"/>
      <c r="EM5" s="189"/>
      <c r="EN5" s="189"/>
      <c r="EO5" s="189"/>
      <c r="EP5" s="189"/>
      <c r="EQ5" s="189"/>
      <c r="ER5" s="189"/>
      <c r="ES5" s="189"/>
      <c r="ET5" s="189"/>
      <c r="EU5" s="189"/>
      <c r="EV5" s="189"/>
      <c r="EW5" s="189"/>
      <c r="EX5" s="189"/>
      <c r="EY5" s="189"/>
      <c r="EZ5" s="189"/>
      <c r="FA5" s="189"/>
      <c r="FB5" s="189"/>
      <c r="FC5" s="189"/>
      <c r="FD5" s="189"/>
      <c r="FE5" s="189"/>
      <c r="FF5" s="189"/>
      <c r="FG5" s="189"/>
      <c r="FH5" s="189"/>
      <c r="FI5" s="189"/>
      <c r="FJ5" s="189"/>
      <c r="FK5" s="189"/>
      <c r="FL5" s="189"/>
      <c r="FM5" s="189"/>
      <c r="FN5" s="189"/>
      <c r="FO5" s="189"/>
      <c r="FP5" s="189"/>
      <c r="FQ5" s="189"/>
      <c r="FR5" s="189"/>
      <c r="FS5" s="189"/>
      <c r="FT5" s="189"/>
      <c r="FU5" s="189"/>
      <c r="FV5" s="189"/>
      <c r="FW5" s="189"/>
      <c r="FX5" s="189"/>
      <c r="FY5" s="189"/>
      <c r="FZ5" s="189"/>
      <c r="GA5" s="189"/>
      <c r="GB5" s="189"/>
      <c r="GC5" s="189"/>
      <c r="GD5" s="189"/>
      <c r="GE5" s="189"/>
      <c r="GF5" s="189"/>
      <c r="GG5" s="189"/>
      <c r="GH5" s="189"/>
      <c r="GI5" s="189"/>
      <c r="GJ5" s="189"/>
      <c r="GK5" s="189"/>
      <c r="GL5" s="189"/>
      <c r="GM5" s="189"/>
      <c r="GN5" s="189"/>
      <c r="GO5" s="189"/>
      <c r="GP5" s="189"/>
      <c r="GQ5" s="189"/>
      <c r="GR5" s="189"/>
      <c r="GS5" s="189"/>
      <c r="GT5" s="189"/>
      <c r="GU5" s="189"/>
      <c r="GV5" s="189"/>
      <c r="GW5" s="189"/>
      <c r="GX5" s="189"/>
      <c r="GY5" s="189"/>
      <c r="GZ5" s="189"/>
      <c r="HA5" s="189"/>
      <c r="HB5" s="189"/>
      <c r="HC5" s="189"/>
      <c r="HD5" s="189"/>
      <c r="HE5" s="189"/>
      <c r="HF5" s="189"/>
      <c r="HG5" s="189"/>
      <c r="HH5" s="189"/>
      <c r="HI5" s="189"/>
      <c r="HJ5" s="189"/>
      <c r="HK5" s="189"/>
      <c r="HL5" s="189"/>
      <c r="HM5" s="189"/>
      <c r="HN5" s="189"/>
      <c r="HO5" s="189"/>
      <c r="HP5" s="189"/>
      <c r="HQ5" s="189"/>
      <c r="HR5" s="189"/>
      <c r="HS5" s="189"/>
      <c r="HT5" s="189"/>
      <c r="HU5" s="189"/>
      <c r="HV5" s="189"/>
      <c r="HW5" s="189"/>
      <c r="HX5" s="189"/>
      <c r="HY5" s="189"/>
      <c r="HZ5" s="189"/>
      <c r="IA5" s="189"/>
      <c r="IB5" s="189"/>
      <c r="IC5" s="189"/>
      <c r="ID5" s="189"/>
      <c r="IE5" s="189"/>
      <c r="IF5" s="189"/>
      <c r="IG5" s="189"/>
      <c r="IH5" s="189"/>
      <c r="II5" s="189"/>
      <c r="IJ5" s="189"/>
      <c r="IK5" s="189"/>
      <c r="IL5" s="189"/>
      <c r="IM5" s="189"/>
      <c r="IN5" s="189"/>
      <c r="IO5" s="189"/>
      <c r="IP5" s="189"/>
      <c r="IQ5" s="189"/>
      <c r="IR5" s="189"/>
      <c r="IS5" s="189"/>
      <c r="IT5" s="189"/>
      <c r="IU5" s="189"/>
      <c r="IV5" s="189"/>
      <c r="IW5" s="189"/>
      <c r="IX5" s="189"/>
      <c r="IY5" s="189"/>
      <c r="IZ5" s="189"/>
      <c r="JA5" s="189"/>
      <c r="JB5" s="189"/>
      <c r="JC5" s="189"/>
      <c r="JD5" s="189"/>
      <c r="JE5" s="189"/>
      <c r="JF5" s="189"/>
      <c r="JG5" s="189"/>
      <c r="JH5" s="189"/>
      <c r="JI5" s="189"/>
      <c r="JJ5" s="189"/>
      <c r="JK5" s="189"/>
      <c r="JL5" s="189"/>
      <c r="JM5" s="189"/>
      <c r="JN5" s="189"/>
      <c r="JO5" s="189"/>
      <c r="JP5" s="189"/>
      <c r="JQ5" s="189"/>
      <c r="JR5" s="189"/>
      <c r="JS5" s="189"/>
    </row>
    <row r="6" spans="1:279" s="190" customFormat="1" ht="63" customHeight="1" thickBot="1" x14ac:dyDescent="0.35">
      <c r="A6" s="318" t="s">
        <v>2</v>
      </c>
      <c r="B6" s="319"/>
      <c r="C6" s="320"/>
      <c r="D6" s="391" t="str">
        <f>'Mapa Final'!D6</f>
        <v>TRÁMITES ADELANTADOS EN VIRTUD DE LOS PROCESOS DE LAS ACCIONES CONSTITUCIONALES Y PROCESOS PENALES PARA ADOLESCENTES (CONTROL DE GARANTÍAS Y CONOCIMIENTO), LA PLANEACIÓN Y EJECUCIÓN DE LAS ACTIVIDADES PARA UNA EFECTIVA ATENCIÓN AL USUARIO, POR PARTE DE LOS JUZGADOS PRIMERO PENAL DEL CIRCUITO PARA ADOLESCENTES, PRIMERO PENAL MUNICIPAL PARA ADOLESCENTES, 3 PENAL MUNICIPAL PARA ADOLESCENTES DE MONTERÍA Y CENTRO DE SERVICIOS JUDICIALES</v>
      </c>
      <c r="E6" s="392"/>
      <c r="F6" s="392"/>
      <c r="G6" s="392"/>
      <c r="H6" s="392"/>
      <c r="I6" s="392"/>
      <c r="J6" s="392"/>
      <c r="K6" s="392"/>
      <c r="L6" s="392"/>
      <c r="M6" s="392"/>
      <c r="N6" s="393"/>
      <c r="O6" s="1"/>
      <c r="P6" s="1"/>
      <c r="Q6" s="1"/>
      <c r="R6" s="1"/>
      <c r="S6" s="1"/>
      <c r="T6" s="1"/>
      <c r="U6" s="1"/>
      <c r="V6" s="189"/>
      <c r="W6" s="189"/>
      <c r="X6" s="189"/>
      <c r="Y6" s="189"/>
      <c r="Z6" s="189"/>
      <c r="AA6" s="189"/>
      <c r="AB6" s="189"/>
      <c r="AC6" s="189"/>
      <c r="AD6" s="189"/>
      <c r="AE6" s="189"/>
      <c r="AF6" s="189"/>
      <c r="AG6" s="189"/>
      <c r="AH6" s="189"/>
      <c r="AI6" s="189"/>
      <c r="AJ6" s="189"/>
      <c r="AK6" s="189"/>
      <c r="AL6" s="189"/>
      <c r="AM6" s="189"/>
      <c r="AN6" s="189"/>
      <c r="AO6" s="189"/>
      <c r="AP6" s="189"/>
      <c r="AQ6" s="189"/>
      <c r="AR6" s="189"/>
      <c r="AS6" s="189"/>
      <c r="AT6" s="189"/>
      <c r="AU6" s="189"/>
      <c r="AV6" s="189"/>
      <c r="AW6" s="189"/>
      <c r="AX6" s="189"/>
      <c r="AY6" s="189"/>
      <c r="AZ6" s="189"/>
      <c r="BA6" s="189"/>
      <c r="BB6" s="189"/>
      <c r="BC6" s="189"/>
      <c r="BD6" s="189"/>
      <c r="BE6" s="189"/>
      <c r="BF6" s="189"/>
      <c r="BG6" s="189"/>
      <c r="BH6" s="189"/>
      <c r="BI6" s="189"/>
      <c r="BJ6" s="189"/>
      <c r="BK6" s="189"/>
      <c r="BL6" s="189"/>
      <c r="BM6" s="189"/>
      <c r="BN6" s="189"/>
      <c r="BO6" s="189"/>
      <c r="BP6" s="189"/>
      <c r="BQ6" s="189"/>
      <c r="BR6" s="189"/>
      <c r="BS6" s="189"/>
      <c r="BT6" s="189"/>
      <c r="BU6" s="189"/>
      <c r="BV6" s="189"/>
      <c r="BW6" s="189"/>
      <c r="BX6" s="189"/>
      <c r="BY6" s="189"/>
      <c r="BZ6" s="189"/>
      <c r="CA6" s="189"/>
      <c r="CB6" s="189"/>
      <c r="CC6" s="189"/>
      <c r="CD6" s="189"/>
      <c r="CE6" s="189"/>
      <c r="CF6" s="189"/>
      <c r="CG6" s="189"/>
      <c r="CH6" s="189"/>
      <c r="CI6" s="189"/>
      <c r="CJ6" s="189"/>
      <c r="CK6" s="189"/>
      <c r="CL6" s="189"/>
      <c r="CM6" s="189"/>
      <c r="CN6" s="189"/>
      <c r="CO6" s="189"/>
      <c r="CP6" s="189"/>
      <c r="CQ6" s="189"/>
      <c r="CR6" s="189"/>
      <c r="CS6" s="189"/>
      <c r="CT6" s="189"/>
      <c r="CU6" s="189"/>
      <c r="CV6" s="189"/>
      <c r="CW6" s="189"/>
      <c r="CX6" s="189"/>
      <c r="CY6" s="189"/>
      <c r="CZ6" s="189"/>
      <c r="DA6" s="189"/>
      <c r="DB6" s="189"/>
      <c r="DC6" s="189"/>
      <c r="DD6" s="189"/>
      <c r="DE6" s="189"/>
      <c r="DF6" s="189"/>
      <c r="DG6" s="189"/>
      <c r="DH6" s="189"/>
      <c r="DI6" s="189"/>
      <c r="DJ6" s="189"/>
      <c r="DK6" s="189"/>
      <c r="DL6" s="189"/>
      <c r="DM6" s="189"/>
      <c r="DN6" s="189"/>
      <c r="DO6" s="189"/>
      <c r="DP6" s="189"/>
      <c r="DQ6" s="189"/>
      <c r="DR6" s="189"/>
      <c r="DS6" s="189"/>
      <c r="DT6" s="189"/>
      <c r="DU6" s="189"/>
      <c r="DV6" s="189"/>
      <c r="DW6" s="189"/>
      <c r="DX6" s="189"/>
      <c r="DY6" s="189"/>
      <c r="DZ6" s="189"/>
      <c r="EA6" s="189"/>
      <c r="EB6" s="189"/>
      <c r="EC6" s="189"/>
      <c r="ED6" s="189"/>
      <c r="EE6" s="189"/>
      <c r="EF6" s="189"/>
      <c r="EG6" s="189"/>
      <c r="EH6" s="189"/>
      <c r="EI6" s="189"/>
      <c r="EJ6" s="189"/>
      <c r="EK6" s="189"/>
      <c r="EL6" s="189"/>
      <c r="EM6" s="189"/>
      <c r="EN6" s="189"/>
      <c r="EO6" s="189"/>
      <c r="EP6" s="189"/>
      <c r="EQ6" s="189"/>
      <c r="ER6" s="189"/>
      <c r="ES6" s="189"/>
      <c r="ET6" s="189"/>
      <c r="EU6" s="189"/>
      <c r="EV6" s="189"/>
      <c r="EW6" s="189"/>
      <c r="EX6" s="189"/>
      <c r="EY6" s="189"/>
      <c r="EZ6" s="189"/>
      <c r="FA6" s="189"/>
      <c r="FB6" s="189"/>
      <c r="FC6" s="189"/>
      <c r="FD6" s="189"/>
      <c r="FE6" s="189"/>
      <c r="FF6" s="189"/>
      <c r="FG6" s="189"/>
      <c r="FH6" s="189"/>
      <c r="FI6" s="189"/>
      <c r="FJ6" s="189"/>
      <c r="FK6" s="189"/>
      <c r="FL6" s="189"/>
      <c r="FM6" s="189"/>
      <c r="FN6" s="189"/>
      <c r="FO6" s="189"/>
      <c r="FP6" s="189"/>
      <c r="FQ6" s="189"/>
      <c r="FR6" s="189"/>
      <c r="FS6" s="189"/>
      <c r="FT6" s="189"/>
      <c r="FU6" s="189"/>
      <c r="FV6" s="189"/>
      <c r="FW6" s="189"/>
      <c r="FX6" s="189"/>
      <c r="FY6" s="189"/>
      <c r="FZ6" s="189"/>
      <c r="GA6" s="189"/>
      <c r="GB6" s="189"/>
      <c r="GC6" s="189"/>
      <c r="GD6" s="189"/>
      <c r="GE6" s="189"/>
      <c r="GF6" s="189"/>
      <c r="GG6" s="189"/>
      <c r="GH6" s="189"/>
      <c r="GI6" s="189"/>
      <c r="GJ6" s="189"/>
      <c r="GK6" s="189"/>
      <c r="GL6" s="189"/>
      <c r="GM6" s="189"/>
      <c r="GN6" s="189"/>
      <c r="GO6" s="189"/>
      <c r="GP6" s="189"/>
      <c r="GQ6" s="189"/>
      <c r="GR6" s="189"/>
      <c r="GS6" s="189"/>
      <c r="GT6" s="189"/>
      <c r="GU6" s="189"/>
      <c r="GV6" s="189"/>
      <c r="GW6" s="189"/>
      <c r="GX6" s="189"/>
      <c r="GY6" s="189"/>
      <c r="GZ6" s="189"/>
      <c r="HA6" s="189"/>
      <c r="HB6" s="189"/>
      <c r="HC6" s="189"/>
      <c r="HD6" s="189"/>
      <c r="HE6" s="189"/>
      <c r="HF6" s="189"/>
      <c r="HG6" s="189"/>
      <c r="HH6" s="189"/>
      <c r="HI6" s="189"/>
      <c r="HJ6" s="189"/>
      <c r="HK6" s="189"/>
      <c r="HL6" s="189"/>
      <c r="HM6" s="189"/>
      <c r="HN6" s="189"/>
      <c r="HO6" s="189"/>
      <c r="HP6" s="189"/>
      <c r="HQ6" s="189"/>
      <c r="HR6" s="189"/>
      <c r="HS6" s="189"/>
      <c r="HT6" s="189"/>
      <c r="HU6" s="189"/>
      <c r="HV6" s="189"/>
      <c r="HW6" s="189"/>
      <c r="HX6" s="189"/>
      <c r="HY6" s="189"/>
      <c r="HZ6" s="189"/>
      <c r="IA6" s="189"/>
      <c r="IB6" s="189"/>
      <c r="IC6" s="189"/>
      <c r="ID6" s="189"/>
      <c r="IE6" s="189"/>
      <c r="IF6" s="189"/>
      <c r="IG6" s="189"/>
      <c r="IH6" s="189"/>
      <c r="II6" s="189"/>
      <c r="IJ6" s="189"/>
      <c r="IK6" s="189"/>
      <c r="IL6" s="189"/>
      <c r="IM6" s="189"/>
      <c r="IN6" s="189"/>
      <c r="IO6" s="189"/>
      <c r="IP6" s="189"/>
      <c r="IQ6" s="189"/>
      <c r="IR6" s="189"/>
      <c r="IS6" s="189"/>
      <c r="IT6" s="189"/>
      <c r="IU6" s="189"/>
      <c r="IV6" s="189"/>
      <c r="IW6" s="189"/>
      <c r="IX6" s="189"/>
      <c r="IY6" s="189"/>
      <c r="IZ6" s="189"/>
      <c r="JA6" s="189"/>
      <c r="JB6" s="189"/>
      <c r="JC6" s="189"/>
      <c r="JD6" s="189"/>
      <c r="JE6" s="189"/>
      <c r="JF6" s="189"/>
      <c r="JG6" s="189"/>
      <c r="JH6" s="189"/>
      <c r="JI6" s="189"/>
      <c r="JJ6" s="189"/>
      <c r="JK6" s="189"/>
      <c r="JL6" s="189"/>
      <c r="JM6" s="189"/>
      <c r="JN6" s="189"/>
      <c r="JO6" s="189"/>
      <c r="JP6" s="189"/>
      <c r="JQ6" s="189"/>
      <c r="JR6" s="189"/>
      <c r="JS6" s="189"/>
    </row>
    <row r="7" spans="1:279" s="193" customFormat="1" ht="38.25" customHeight="1" thickTop="1" thickBot="1" x14ac:dyDescent="0.3">
      <c r="A7" s="394" t="s">
        <v>431</v>
      </c>
      <c r="B7" s="395"/>
      <c r="C7" s="395"/>
      <c r="D7" s="395"/>
      <c r="E7" s="395"/>
      <c r="F7" s="396"/>
      <c r="G7" s="191"/>
      <c r="H7" s="397" t="s">
        <v>432</v>
      </c>
      <c r="I7" s="397"/>
      <c r="J7" s="397"/>
      <c r="K7" s="397" t="s">
        <v>433</v>
      </c>
      <c r="L7" s="397"/>
      <c r="M7" s="397"/>
      <c r="N7" s="398" t="s">
        <v>311</v>
      </c>
      <c r="O7" s="403" t="s">
        <v>434</v>
      </c>
      <c r="P7" s="405" t="s">
        <v>435</v>
      </c>
      <c r="Q7" s="408"/>
      <c r="R7" s="406"/>
      <c r="S7" s="405" t="s">
        <v>436</v>
      </c>
      <c r="T7" s="406"/>
      <c r="U7" s="407" t="s">
        <v>449</v>
      </c>
      <c r="V7" s="192"/>
      <c r="W7" s="192"/>
      <c r="X7" s="192"/>
      <c r="Y7" s="192"/>
      <c r="Z7" s="192"/>
      <c r="AA7" s="192"/>
      <c r="AB7" s="192"/>
      <c r="AC7" s="192"/>
      <c r="AD7" s="192"/>
      <c r="AE7" s="192"/>
      <c r="AF7" s="192"/>
      <c r="AG7" s="192"/>
      <c r="AH7" s="192"/>
      <c r="AI7" s="192"/>
      <c r="AJ7" s="192"/>
      <c r="AK7" s="192"/>
      <c r="AL7" s="192"/>
      <c r="AM7" s="192"/>
      <c r="AN7" s="192"/>
      <c r="AO7" s="192"/>
      <c r="AP7" s="192"/>
      <c r="AQ7" s="192"/>
      <c r="AR7" s="192"/>
      <c r="AS7" s="192"/>
      <c r="AT7" s="192"/>
      <c r="AU7" s="192"/>
      <c r="AV7" s="192"/>
      <c r="AW7" s="192"/>
      <c r="AX7" s="192"/>
      <c r="AY7" s="192"/>
      <c r="AZ7" s="192"/>
      <c r="BA7" s="192"/>
      <c r="BB7" s="192"/>
      <c r="BC7" s="192"/>
      <c r="BD7" s="192"/>
      <c r="BE7" s="192"/>
      <c r="BF7" s="192"/>
      <c r="BG7" s="192"/>
      <c r="BH7" s="192"/>
      <c r="BI7" s="192"/>
      <c r="BJ7" s="192"/>
      <c r="BK7" s="192"/>
      <c r="BL7" s="192"/>
      <c r="BM7" s="192"/>
      <c r="BN7" s="192"/>
      <c r="BO7" s="192"/>
      <c r="BP7" s="192"/>
      <c r="BQ7" s="192"/>
      <c r="BR7" s="192"/>
      <c r="BS7" s="192"/>
      <c r="BT7" s="192"/>
      <c r="BU7" s="192"/>
      <c r="BV7" s="192"/>
      <c r="BW7" s="192"/>
      <c r="BX7" s="192"/>
      <c r="BY7" s="192"/>
      <c r="BZ7" s="192"/>
      <c r="CA7" s="192"/>
      <c r="CB7" s="192"/>
      <c r="CC7" s="192"/>
      <c r="CD7" s="192"/>
      <c r="CE7" s="192"/>
      <c r="CF7" s="192"/>
      <c r="CG7" s="192"/>
      <c r="CH7" s="192"/>
      <c r="CI7" s="192"/>
      <c r="CJ7" s="192"/>
      <c r="CK7" s="192"/>
      <c r="CL7" s="192"/>
      <c r="CM7" s="192"/>
      <c r="CN7" s="192"/>
      <c r="CO7" s="192"/>
      <c r="CP7" s="192"/>
      <c r="CQ7" s="192"/>
      <c r="CR7" s="192"/>
      <c r="CS7" s="192"/>
      <c r="CT7" s="192"/>
      <c r="CU7" s="192"/>
      <c r="CV7" s="192"/>
      <c r="CW7" s="192"/>
      <c r="CX7" s="192"/>
      <c r="CY7" s="192"/>
      <c r="CZ7" s="192"/>
      <c r="DA7" s="192"/>
      <c r="DB7" s="192"/>
      <c r="DC7" s="192"/>
      <c r="DD7" s="192"/>
      <c r="DE7" s="192"/>
      <c r="DF7" s="192"/>
      <c r="DG7" s="192"/>
      <c r="DH7" s="192"/>
      <c r="DI7" s="192"/>
      <c r="DJ7" s="192"/>
      <c r="DK7" s="192"/>
      <c r="DL7" s="192"/>
      <c r="DM7" s="192"/>
      <c r="DN7" s="192"/>
      <c r="DO7" s="192"/>
      <c r="DP7" s="192"/>
      <c r="DQ7" s="192"/>
      <c r="DR7" s="192"/>
      <c r="DS7" s="192"/>
      <c r="DT7" s="192"/>
      <c r="DU7" s="192"/>
      <c r="DV7" s="192"/>
      <c r="DW7" s="192"/>
      <c r="DX7" s="192"/>
      <c r="DY7" s="192"/>
      <c r="DZ7" s="192"/>
      <c r="EA7" s="192"/>
      <c r="EB7" s="192"/>
      <c r="EC7" s="192"/>
      <c r="ED7" s="192"/>
      <c r="EE7" s="192"/>
      <c r="EF7" s="192"/>
      <c r="EG7" s="192"/>
      <c r="EH7" s="192"/>
      <c r="EI7" s="192"/>
      <c r="EJ7" s="192"/>
      <c r="EK7" s="192"/>
      <c r="EL7" s="192"/>
      <c r="EM7" s="192"/>
      <c r="EN7" s="192"/>
      <c r="EO7" s="192"/>
      <c r="EP7" s="192"/>
      <c r="EQ7" s="192"/>
      <c r="ER7" s="192"/>
      <c r="ES7" s="192"/>
      <c r="ET7" s="192"/>
      <c r="EU7" s="192"/>
      <c r="EV7" s="192"/>
      <c r="EW7" s="192"/>
      <c r="EX7" s="192"/>
      <c r="EY7" s="192"/>
      <c r="EZ7" s="192"/>
      <c r="FA7" s="192"/>
      <c r="FB7" s="192"/>
      <c r="FC7" s="192"/>
      <c r="FD7" s="192"/>
      <c r="FE7" s="192"/>
      <c r="FF7" s="192"/>
      <c r="FG7" s="192"/>
      <c r="FH7" s="192"/>
      <c r="FI7" s="192"/>
      <c r="FJ7" s="192"/>
      <c r="FK7" s="192"/>
      <c r="FL7" s="192"/>
      <c r="FM7" s="192"/>
      <c r="FN7" s="192"/>
      <c r="FO7" s="192"/>
      <c r="FP7" s="192"/>
      <c r="FQ7" s="192"/>
      <c r="FR7" s="192"/>
      <c r="FS7" s="192"/>
      <c r="FT7" s="192"/>
      <c r="FU7" s="192"/>
    </row>
    <row r="8" spans="1:279" s="201" customFormat="1" ht="81" customHeight="1" thickTop="1" thickBot="1" x14ac:dyDescent="0.3">
      <c r="A8" s="194" t="s">
        <v>205</v>
      </c>
      <c r="B8" s="194" t="s">
        <v>452</v>
      </c>
      <c r="C8" s="195" t="s">
        <v>8</v>
      </c>
      <c r="D8" s="196" t="s">
        <v>438</v>
      </c>
      <c r="E8" s="210" t="s">
        <v>10</v>
      </c>
      <c r="F8" s="210" t="s">
        <v>11</v>
      </c>
      <c r="G8" s="210" t="s">
        <v>12</v>
      </c>
      <c r="H8" s="198" t="s">
        <v>439</v>
      </c>
      <c r="I8" s="198" t="s">
        <v>38</v>
      </c>
      <c r="J8" s="198" t="s">
        <v>440</v>
      </c>
      <c r="K8" s="198" t="s">
        <v>439</v>
      </c>
      <c r="L8" s="198" t="s">
        <v>441</v>
      </c>
      <c r="M8" s="198" t="s">
        <v>440</v>
      </c>
      <c r="N8" s="398"/>
      <c r="O8" s="404"/>
      <c r="P8" s="199" t="s">
        <v>442</v>
      </c>
      <c r="Q8" s="199" t="s">
        <v>443</v>
      </c>
      <c r="R8" s="199" t="s">
        <v>489</v>
      </c>
      <c r="S8" s="199" t="s">
        <v>444</v>
      </c>
      <c r="T8" s="199" t="s">
        <v>445</v>
      </c>
      <c r="U8" s="407"/>
      <c r="V8" s="200"/>
      <c r="W8" s="200"/>
      <c r="X8" s="200"/>
      <c r="Y8" s="200"/>
      <c r="Z8" s="200"/>
      <c r="AA8" s="200"/>
      <c r="AB8" s="200"/>
      <c r="AC8" s="200"/>
      <c r="AD8" s="200"/>
      <c r="AE8" s="200"/>
      <c r="AF8" s="200"/>
      <c r="AG8" s="200"/>
      <c r="AH8" s="200"/>
      <c r="AI8" s="200"/>
      <c r="AJ8" s="200"/>
      <c r="AK8" s="200"/>
      <c r="AL8" s="200"/>
      <c r="AM8" s="200"/>
      <c r="AN8" s="200"/>
      <c r="AO8" s="200"/>
      <c r="AP8" s="200"/>
      <c r="AQ8" s="200"/>
      <c r="AR8" s="200"/>
      <c r="AS8" s="200"/>
      <c r="AT8" s="200"/>
      <c r="AU8" s="200"/>
      <c r="AV8" s="200"/>
      <c r="AW8" s="200"/>
      <c r="AX8" s="200"/>
      <c r="AY8" s="200"/>
      <c r="AZ8" s="200"/>
      <c r="BA8" s="200"/>
      <c r="BB8" s="200"/>
      <c r="BC8" s="200"/>
      <c r="BD8" s="200"/>
      <c r="BE8" s="200"/>
      <c r="BF8" s="200"/>
      <c r="BG8" s="200"/>
      <c r="BH8" s="200"/>
      <c r="BI8" s="200"/>
      <c r="BJ8" s="200"/>
      <c r="BK8" s="200"/>
      <c r="BL8" s="200"/>
      <c r="BM8" s="200"/>
      <c r="BN8" s="200"/>
      <c r="BO8" s="200"/>
      <c r="BP8" s="200"/>
      <c r="BQ8" s="200"/>
      <c r="BR8" s="200"/>
      <c r="BS8" s="200"/>
      <c r="BT8" s="200"/>
      <c r="BU8" s="200"/>
      <c r="BV8" s="200"/>
      <c r="BW8" s="200"/>
      <c r="BX8" s="200"/>
      <c r="BY8" s="200"/>
      <c r="BZ8" s="200"/>
      <c r="CA8" s="200"/>
      <c r="CB8" s="200"/>
      <c r="CC8" s="200"/>
      <c r="CD8" s="200"/>
      <c r="CE8" s="200"/>
      <c r="CF8" s="200"/>
      <c r="CG8" s="200"/>
      <c r="CH8" s="200"/>
      <c r="CI8" s="200"/>
      <c r="CJ8" s="200"/>
      <c r="CK8" s="200"/>
      <c r="CL8" s="200"/>
      <c r="CM8" s="200"/>
      <c r="CN8" s="200"/>
      <c r="CO8" s="200"/>
      <c r="CP8" s="200"/>
      <c r="CQ8" s="200"/>
      <c r="CR8" s="200"/>
      <c r="CS8" s="200"/>
      <c r="CT8" s="200"/>
      <c r="CU8" s="200"/>
      <c r="CV8" s="200"/>
      <c r="CW8" s="200"/>
      <c r="CX8" s="200"/>
      <c r="CY8" s="200"/>
      <c r="CZ8" s="200"/>
      <c r="DA8" s="200"/>
      <c r="DB8" s="200"/>
      <c r="DC8" s="200"/>
      <c r="DD8" s="200"/>
      <c r="DE8" s="200"/>
      <c r="DF8" s="200"/>
      <c r="DG8" s="200"/>
      <c r="DH8" s="200"/>
      <c r="DI8" s="200"/>
      <c r="DJ8" s="200"/>
      <c r="DK8" s="200"/>
      <c r="DL8" s="200"/>
      <c r="DM8" s="200"/>
      <c r="DN8" s="200"/>
      <c r="DO8" s="200"/>
      <c r="DP8" s="200"/>
      <c r="DQ8" s="200"/>
      <c r="DR8" s="200"/>
      <c r="DS8" s="200"/>
      <c r="DT8" s="200"/>
      <c r="DU8" s="200"/>
      <c r="DV8" s="200"/>
      <c r="DW8" s="200"/>
      <c r="DX8" s="200"/>
      <c r="DY8" s="200"/>
      <c r="DZ8" s="200"/>
      <c r="EA8" s="200"/>
      <c r="EB8" s="200"/>
      <c r="EC8" s="200"/>
      <c r="ED8" s="200"/>
      <c r="EE8" s="200"/>
      <c r="EF8" s="200"/>
      <c r="EG8" s="200"/>
      <c r="EH8" s="200"/>
      <c r="EI8" s="200"/>
      <c r="EJ8" s="200"/>
      <c r="EK8" s="200"/>
      <c r="EL8" s="200"/>
      <c r="EM8" s="200"/>
      <c r="EN8" s="200"/>
      <c r="EO8" s="200"/>
      <c r="EP8" s="200"/>
      <c r="EQ8" s="200"/>
      <c r="ER8" s="200"/>
      <c r="ES8" s="200"/>
      <c r="ET8" s="200"/>
      <c r="EU8" s="200"/>
      <c r="EV8" s="200"/>
      <c r="EW8" s="200"/>
      <c r="EX8" s="200"/>
      <c r="EY8" s="200"/>
      <c r="EZ8" s="200"/>
      <c r="FA8" s="200"/>
      <c r="FB8" s="200"/>
      <c r="FC8" s="200"/>
      <c r="FD8" s="200"/>
      <c r="FE8" s="200"/>
      <c r="FF8" s="200"/>
      <c r="FG8" s="200"/>
      <c r="FH8" s="200"/>
      <c r="FI8" s="200"/>
      <c r="FJ8" s="200"/>
      <c r="FK8" s="200"/>
      <c r="FL8" s="200"/>
      <c r="FM8" s="200"/>
      <c r="FN8" s="200"/>
      <c r="FO8" s="200"/>
      <c r="FP8" s="200"/>
      <c r="FQ8" s="200"/>
      <c r="FR8" s="200"/>
      <c r="FS8" s="200"/>
      <c r="FT8" s="200"/>
      <c r="FU8" s="200"/>
    </row>
    <row r="9" spans="1:279" s="202" customFormat="1" ht="10.5" customHeight="1" thickTop="1" thickBot="1" x14ac:dyDescent="0.3">
      <c r="A9" s="386"/>
      <c r="B9" s="387"/>
      <c r="C9" s="387"/>
      <c r="D9" s="387"/>
      <c r="E9" s="387"/>
      <c r="F9" s="387"/>
      <c r="G9" s="387"/>
      <c r="H9" s="387"/>
      <c r="I9" s="387"/>
      <c r="J9" s="387"/>
      <c r="K9" s="387"/>
      <c r="L9" s="387"/>
      <c r="M9" s="387"/>
      <c r="N9" s="387"/>
      <c r="U9" s="203"/>
      <c r="V9" s="204"/>
      <c r="W9" s="204"/>
      <c r="X9" s="204"/>
      <c r="Y9" s="204"/>
      <c r="Z9" s="204"/>
      <c r="AA9" s="204"/>
      <c r="AB9" s="204"/>
      <c r="AC9" s="204"/>
      <c r="AD9" s="204"/>
      <c r="AE9" s="204"/>
      <c r="AF9" s="204"/>
      <c r="AG9" s="204"/>
      <c r="AH9" s="204"/>
      <c r="AI9" s="204"/>
      <c r="AJ9" s="204"/>
      <c r="AK9" s="204"/>
      <c r="AL9" s="204"/>
      <c r="AM9" s="204"/>
      <c r="AN9" s="204"/>
      <c r="AO9" s="204"/>
      <c r="AP9" s="204"/>
      <c r="AQ9" s="204"/>
      <c r="AR9" s="204"/>
      <c r="AS9" s="204"/>
      <c r="AT9" s="204"/>
      <c r="AU9" s="204"/>
      <c r="AV9" s="204"/>
      <c r="AW9" s="204"/>
      <c r="AX9" s="204"/>
      <c r="AY9" s="204"/>
      <c r="AZ9" s="204"/>
      <c r="BA9" s="204"/>
      <c r="BB9" s="204"/>
      <c r="BC9" s="204"/>
      <c r="BD9" s="204"/>
      <c r="BE9" s="204"/>
      <c r="BF9" s="204"/>
      <c r="BG9" s="204"/>
      <c r="BH9" s="204"/>
      <c r="BI9" s="204"/>
      <c r="BJ9" s="204"/>
      <c r="BK9" s="204"/>
      <c r="BL9" s="204"/>
      <c r="BM9" s="204"/>
      <c r="BN9" s="204"/>
      <c r="BO9" s="204"/>
      <c r="BP9" s="204"/>
      <c r="BQ9" s="204"/>
      <c r="BR9" s="204"/>
      <c r="BS9" s="204"/>
      <c r="BT9" s="204"/>
      <c r="BU9" s="204"/>
      <c r="BV9" s="204"/>
      <c r="BW9" s="204"/>
      <c r="BX9" s="204"/>
      <c r="BY9" s="204"/>
      <c r="BZ9" s="204"/>
      <c r="CA9" s="204"/>
      <c r="CB9" s="204"/>
      <c r="CC9" s="204"/>
      <c r="CD9" s="204"/>
      <c r="CE9" s="204"/>
      <c r="CF9" s="204"/>
      <c r="CG9" s="204"/>
      <c r="CH9" s="204"/>
      <c r="CI9" s="204"/>
      <c r="CJ9" s="204"/>
      <c r="CK9" s="204"/>
      <c r="CL9" s="204"/>
      <c r="CM9" s="204"/>
      <c r="CN9" s="204"/>
      <c r="CO9" s="204"/>
      <c r="CP9" s="204"/>
      <c r="CQ9" s="204"/>
      <c r="CR9" s="204"/>
      <c r="CS9" s="204"/>
      <c r="CT9" s="204"/>
      <c r="CU9" s="204"/>
      <c r="CV9" s="204"/>
      <c r="CW9" s="204"/>
      <c r="CX9" s="204"/>
      <c r="CY9" s="204"/>
      <c r="CZ9" s="204"/>
      <c r="DA9" s="204"/>
      <c r="DB9" s="204"/>
      <c r="DC9" s="204"/>
      <c r="DD9" s="204"/>
      <c r="DE9" s="204"/>
      <c r="DF9" s="204"/>
      <c r="DG9" s="204"/>
      <c r="DH9" s="204"/>
      <c r="DI9" s="204"/>
      <c r="DJ9" s="204"/>
      <c r="DK9" s="204"/>
      <c r="DL9" s="204"/>
      <c r="DM9" s="204"/>
      <c r="DN9" s="204"/>
      <c r="DO9" s="204"/>
      <c r="DP9" s="204"/>
      <c r="DQ9" s="204"/>
      <c r="DR9" s="204"/>
      <c r="DS9" s="204"/>
      <c r="DT9" s="204"/>
      <c r="DU9" s="204"/>
      <c r="DV9" s="204"/>
      <c r="DW9" s="204"/>
      <c r="DX9" s="204"/>
      <c r="DY9" s="204"/>
      <c r="DZ9" s="204"/>
      <c r="EA9" s="204"/>
      <c r="EB9" s="204"/>
      <c r="EC9" s="204"/>
      <c r="ED9" s="204"/>
      <c r="EE9" s="204"/>
      <c r="EF9" s="204"/>
      <c r="EG9" s="204"/>
      <c r="EH9" s="204"/>
      <c r="EI9" s="204"/>
      <c r="EJ9" s="204"/>
      <c r="EK9" s="204"/>
      <c r="EL9" s="204"/>
      <c r="EM9" s="204"/>
      <c r="EN9" s="204"/>
      <c r="EO9" s="204"/>
      <c r="EP9" s="204"/>
      <c r="EQ9" s="204"/>
      <c r="ER9" s="204"/>
      <c r="ES9" s="204"/>
      <c r="ET9" s="204"/>
      <c r="EU9" s="204"/>
      <c r="EV9" s="204"/>
      <c r="EW9" s="204"/>
      <c r="EX9" s="204"/>
      <c r="EY9" s="204"/>
      <c r="EZ9" s="204"/>
      <c r="FA9" s="204"/>
      <c r="FB9" s="204"/>
      <c r="FC9" s="204"/>
      <c r="FD9" s="204"/>
      <c r="FE9" s="204"/>
      <c r="FF9" s="204"/>
      <c r="FG9" s="204"/>
      <c r="FH9" s="204"/>
      <c r="FI9" s="204"/>
      <c r="FJ9" s="204"/>
      <c r="FK9" s="204"/>
      <c r="FL9" s="204"/>
      <c r="FM9" s="204"/>
      <c r="FN9" s="204"/>
      <c r="FO9" s="204"/>
      <c r="FP9" s="204"/>
      <c r="FQ9" s="204"/>
      <c r="FR9" s="204"/>
      <c r="FS9" s="204"/>
      <c r="FT9" s="204"/>
      <c r="FU9" s="204"/>
    </row>
    <row r="10" spans="1:279" s="205" customFormat="1" ht="15" customHeight="1" x14ac:dyDescent="0.2">
      <c r="A10" s="375">
        <f>'Mapa Final'!A10</f>
        <v>1</v>
      </c>
      <c r="B10" s="375" t="str">
        <f>'Mapa Final'!B10</f>
        <v>Inconsistencias en el reparto</v>
      </c>
      <c r="C10" s="375" t="str">
        <f>'Mapa Final'!C10</f>
        <v>Incumplimiento de las metas establecidas</v>
      </c>
      <c r="D10" s="375" t="str">
        <f>'Mapa Final'!D10</f>
        <v xml:space="preserve">1.Falta de planeacion y organizacion en el proceso de reparto. 
2. Falta de capacidad instalada para atender el alto volúmen de trabajo debido a la cantidad de expedientes que se recepcionan.           
3.Inconsistencias entre el órden establecido por el administrador del sistema y el órden previsto en los Acuerdos que norman el reparto.
4. No realizar el reparto de los Procesos Penales para Adolescentes entre los Despachos competentes, dentro del término establecido. 
5. Errores en el diligenciamiento del acta de reparto.
</v>
      </c>
      <c r="E10" s="375" t="str">
        <f>'Mapa Final'!E10</f>
        <v>Falencia en la gestión, control y seguimiento del proceso de reparto</v>
      </c>
      <c r="F10" s="375" t="str">
        <f>'Mapa Final'!F10</f>
        <v>Posibilidad de incumplimiento de las metas establecidas debido  a repartos extemporáneos y/o asignaciones erradas en el mismo</v>
      </c>
      <c r="G10" s="375" t="str">
        <f>'Mapa Final'!G10</f>
        <v>Ejecución y Administración de Procesos</v>
      </c>
      <c r="H10" s="378" t="str">
        <f>'Mapa Final'!I10</f>
        <v>Media</v>
      </c>
      <c r="I10" s="378" t="str">
        <f>'Mapa Final'!L10</f>
        <v>Moderado</v>
      </c>
      <c r="J10" s="365" t="str">
        <f>'Mapa Final'!N10</f>
        <v>Moderado</v>
      </c>
      <c r="K10" s="368" t="str">
        <f>'Mapa Final'!AA10</f>
        <v>Baja</v>
      </c>
      <c r="L10" s="368" t="str">
        <f>'Mapa Final'!AE10</f>
        <v>Moderado</v>
      </c>
      <c r="M10" s="365" t="str">
        <f>'Mapa Final'!AG10</f>
        <v>Moderado</v>
      </c>
      <c r="N10" s="368" t="str">
        <f>'Mapa Final'!AH10</f>
        <v>Aceptar</v>
      </c>
      <c r="O10" s="381" t="s">
        <v>644</v>
      </c>
      <c r="P10" s="374"/>
      <c r="Q10" s="374"/>
      <c r="R10" s="374" t="s">
        <v>179</v>
      </c>
      <c r="S10" s="359">
        <v>44743</v>
      </c>
      <c r="T10" s="359">
        <v>44834</v>
      </c>
      <c r="U10" s="362" t="s">
        <v>513</v>
      </c>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row>
    <row r="11" spans="1:279" s="205" customFormat="1" ht="13.5" customHeight="1" x14ac:dyDescent="0.2">
      <c r="A11" s="376"/>
      <c r="B11" s="376"/>
      <c r="C11" s="376"/>
      <c r="D11" s="376"/>
      <c r="E11" s="376"/>
      <c r="F11" s="376"/>
      <c r="G11" s="376"/>
      <c r="H11" s="379"/>
      <c r="I11" s="379"/>
      <c r="J11" s="366"/>
      <c r="K11" s="369"/>
      <c r="L11" s="369"/>
      <c r="M11" s="366"/>
      <c r="N11" s="369"/>
      <c r="O11" s="382"/>
      <c r="P11" s="360"/>
      <c r="Q11" s="360"/>
      <c r="R11" s="360"/>
      <c r="S11" s="360"/>
      <c r="T11" s="360"/>
      <c r="U11" s="363"/>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row>
    <row r="12" spans="1:279" s="205" customFormat="1" ht="13.5" customHeight="1" x14ac:dyDescent="0.2">
      <c r="A12" s="376"/>
      <c r="B12" s="376"/>
      <c r="C12" s="376"/>
      <c r="D12" s="376"/>
      <c r="E12" s="376"/>
      <c r="F12" s="376"/>
      <c r="G12" s="376"/>
      <c r="H12" s="379"/>
      <c r="I12" s="379"/>
      <c r="J12" s="366"/>
      <c r="K12" s="369"/>
      <c r="L12" s="369"/>
      <c r="M12" s="366"/>
      <c r="N12" s="369"/>
      <c r="O12" s="382"/>
      <c r="P12" s="360"/>
      <c r="Q12" s="360"/>
      <c r="R12" s="360"/>
      <c r="S12" s="360"/>
      <c r="T12" s="360"/>
      <c r="U12" s="363"/>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row>
    <row r="13" spans="1:279" s="205" customFormat="1" ht="13.5" customHeight="1" x14ac:dyDescent="0.2">
      <c r="A13" s="376"/>
      <c r="B13" s="376"/>
      <c r="C13" s="376"/>
      <c r="D13" s="376"/>
      <c r="E13" s="376"/>
      <c r="F13" s="376"/>
      <c r="G13" s="376"/>
      <c r="H13" s="379"/>
      <c r="I13" s="379"/>
      <c r="J13" s="366"/>
      <c r="K13" s="369"/>
      <c r="L13" s="369"/>
      <c r="M13" s="366"/>
      <c r="N13" s="369"/>
      <c r="O13" s="382"/>
      <c r="P13" s="360"/>
      <c r="Q13" s="360"/>
      <c r="R13" s="360"/>
      <c r="S13" s="360"/>
      <c r="T13" s="360"/>
      <c r="U13" s="363"/>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row>
    <row r="14" spans="1:279" s="205" customFormat="1" ht="238.5" customHeight="1" thickBot="1" x14ac:dyDescent="0.25">
      <c r="A14" s="377"/>
      <c r="B14" s="377"/>
      <c r="C14" s="377"/>
      <c r="D14" s="377"/>
      <c r="E14" s="377"/>
      <c r="F14" s="377"/>
      <c r="G14" s="377"/>
      <c r="H14" s="380"/>
      <c r="I14" s="380"/>
      <c r="J14" s="367"/>
      <c r="K14" s="370"/>
      <c r="L14" s="370"/>
      <c r="M14" s="367"/>
      <c r="N14" s="370"/>
      <c r="O14" s="383"/>
      <c r="P14" s="361"/>
      <c r="Q14" s="361"/>
      <c r="R14" s="361"/>
      <c r="S14" s="361"/>
      <c r="T14" s="361"/>
      <c r="U14" s="364"/>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row>
    <row r="15" spans="1:279" s="205" customFormat="1" ht="15" customHeight="1" x14ac:dyDescent="0.2">
      <c r="A15" s="375">
        <f>'Mapa Final'!A15</f>
        <v>2</v>
      </c>
      <c r="B15" s="375" t="str">
        <f>'Mapa Final'!B15</f>
        <v>Error en las notificaciones judiicales</v>
      </c>
      <c r="C15" s="375" t="str">
        <f>'Mapa Final'!C15</f>
        <v>Incumplimiento de las metas establecidas</v>
      </c>
      <c r="D15" s="375" t="str">
        <f>'Mapa Final'!D15</f>
        <v>1. Falta de seguimiento y control del cumplimiento efectivo de la actividad asignada. 
2. Falta de informaciòn pertinente para realizar la actividad (correos errados, direcciones erradas de las partes). 
3. Falta de recursos, medios electrònicos y tecnològicos para el cumplimiento de la actividad.  
4.Carencia de vinculaciòn de las partes y terceros que genera nulidades, demoras en el proceso.</v>
      </c>
      <c r="E15" s="375" t="str">
        <f>'Mapa Final'!E15</f>
        <v xml:space="preserve">Inadecuada comunicación de las notificaciones judiciales </v>
      </c>
      <c r="F15" s="375" t="str">
        <f>'Mapa Final'!F15</f>
        <v xml:space="preserve">Posibilidad de incumplimiento de las metas establecidas debido  a la inadecuada comunicación de las notificaciones judiciales </v>
      </c>
      <c r="G15" s="375" t="str">
        <f>'Mapa Final'!G15</f>
        <v>Ejecución y Administración de Procesos</v>
      </c>
      <c r="H15" s="378" t="str">
        <f>'Mapa Final'!I15</f>
        <v>Muy Alta</v>
      </c>
      <c r="I15" s="378" t="str">
        <f>'Mapa Final'!L15</f>
        <v>Mayor</v>
      </c>
      <c r="J15" s="365" t="str">
        <f>'Mapa Final'!N15</f>
        <v xml:space="preserve">Alto </v>
      </c>
      <c r="K15" s="368" t="str">
        <f>'Mapa Final'!AA15</f>
        <v>Baja</v>
      </c>
      <c r="L15" s="368" t="str">
        <f>'Mapa Final'!AE15</f>
        <v>Moderado</v>
      </c>
      <c r="M15" s="365" t="str">
        <f>'Mapa Final'!AG15</f>
        <v>Moderado</v>
      </c>
      <c r="N15" s="368" t="str">
        <f>'Mapa Final'!AH15</f>
        <v>Aceptar</v>
      </c>
      <c r="O15" s="381" t="s">
        <v>648</v>
      </c>
      <c r="P15" s="374"/>
      <c r="Q15" s="374"/>
      <c r="R15" s="374" t="s">
        <v>179</v>
      </c>
      <c r="S15" s="359">
        <v>44743</v>
      </c>
      <c r="T15" s="359">
        <v>44834</v>
      </c>
      <c r="U15" s="362" t="s">
        <v>513</v>
      </c>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row>
    <row r="16" spans="1:279" s="205" customFormat="1" ht="13.5" customHeight="1" x14ac:dyDescent="0.2">
      <c r="A16" s="376"/>
      <c r="B16" s="376"/>
      <c r="C16" s="376"/>
      <c r="D16" s="376"/>
      <c r="E16" s="376"/>
      <c r="F16" s="376"/>
      <c r="G16" s="376"/>
      <c r="H16" s="379"/>
      <c r="I16" s="379"/>
      <c r="J16" s="366"/>
      <c r="K16" s="369"/>
      <c r="L16" s="369"/>
      <c r="M16" s="366"/>
      <c r="N16" s="369"/>
      <c r="O16" s="382"/>
      <c r="P16" s="360"/>
      <c r="Q16" s="360"/>
      <c r="R16" s="360"/>
      <c r="S16" s="360"/>
      <c r="T16" s="360"/>
      <c r="U16" s="363"/>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row>
    <row r="17" spans="1:177" s="205" customFormat="1" ht="13.5" customHeight="1" x14ac:dyDescent="0.2">
      <c r="A17" s="376"/>
      <c r="B17" s="376"/>
      <c r="C17" s="376"/>
      <c r="D17" s="376"/>
      <c r="E17" s="376"/>
      <c r="F17" s="376"/>
      <c r="G17" s="376"/>
      <c r="H17" s="379"/>
      <c r="I17" s="379"/>
      <c r="J17" s="366"/>
      <c r="K17" s="369"/>
      <c r="L17" s="369"/>
      <c r="M17" s="366"/>
      <c r="N17" s="369"/>
      <c r="O17" s="382"/>
      <c r="P17" s="360"/>
      <c r="Q17" s="360"/>
      <c r="R17" s="360"/>
      <c r="S17" s="360"/>
      <c r="T17" s="360"/>
      <c r="U17" s="363"/>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row>
    <row r="18" spans="1:177" s="205" customFormat="1" ht="13.5" customHeight="1" x14ac:dyDescent="0.2">
      <c r="A18" s="376"/>
      <c r="B18" s="376"/>
      <c r="C18" s="376"/>
      <c r="D18" s="376"/>
      <c r="E18" s="376"/>
      <c r="F18" s="376"/>
      <c r="G18" s="376"/>
      <c r="H18" s="379"/>
      <c r="I18" s="379"/>
      <c r="J18" s="366"/>
      <c r="K18" s="369"/>
      <c r="L18" s="369"/>
      <c r="M18" s="366"/>
      <c r="N18" s="369"/>
      <c r="O18" s="382"/>
      <c r="P18" s="360"/>
      <c r="Q18" s="360"/>
      <c r="R18" s="360"/>
      <c r="S18" s="360"/>
      <c r="T18" s="360"/>
      <c r="U18" s="363"/>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row>
    <row r="19" spans="1:177" s="205" customFormat="1" ht="172.5" customHeight="1" thickBot="1" x14ac:dyDescent="0.25">
      <c r="A19" s="377"/>
      <c r="B19" s="377"/>
      <c r="C19" s="377"/>
      <c r="D19" s="377"/>
      <c r="E19" s="377"/>
      <c r="F19" s="377"/>
      <c r="G19" s="377"/>
      <c r="H19" s="380"/>
      <c r="I19" s="380"/>
      <c r="J19" s="367"/>
      <c r="K19" s="370"/>
      <c r="L19" s="370"/>
      <c r="M19" s="367"/>
      <c r="N19" s="370"/>
      <c r="O19" s="383"/>
      <c r="P19" s="361"/>
      <c r="Q19" s="361"/>
      <c r="R19" s="361"/>
      <c r="S19" s="361"/>
      <c r="T19" s="361"/>
      <c r="U19" s="364"/>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row>
    <row r="20" spans="1:177" ht="15" customHeight="1" x14ac:dyDescent="0.25">
      <c r="A20" s="375">
        <f>'Mapa Final'!A20</f>
        <v>3</v>
      </c>
      <c r="B20" s="375" t="str">
        <f>'Mapa Final'!B20</f>
        <v>No realización de las Audiencias Programadas</v>
      </c>
      <c r="C20" s="375" t="str">
        <f>'Mapa Final'!C20</f>
        <v>Incumplimiento de las metas establecidas</v>
      </c>
      <c r="D20" s="375" t="str">
        <f>'Mapa Final'!D20</f>
        <v xml:space="preserve">1.Falta de herramientas tecnológicas que permitan el buen desarrollo de la audiencia (Sistema de Grabación, Software, Hardware, microfonos, diademas entre otros)
2.Programación de audiencias sin tener en cuenta tiempos de duración para su realización.
3.Falta de comunicación oportuna o errores en la notificación a las partes interesadas externas
4.Carencia de internet y  conectividad adecuada para los  equipos en las sedes judiciales y salas de audiencias.
5.Desactualización de la información suministrada por el usuario para la debida citación.
</v>
      </c>
      <c r="E20" s="375" t="str">
        <f>'Mapa Final'!E20</f>
        <v>Incumplimiento en la realización de las audiencias programadas</v>
      </c>
      <c r="F20" s="375" t="str">
        <f>'Mapa Final'!F20</f>
        <v>Posibilidad de vulneración de los derechos fundamentales de los ciudadanos  debido al Incumplimiento en la realización de las audiencias programadas</v>
      </c>
      <c r="G20" s="375" t="str">
        <f>'Mapa Final'!G20</f>
        <v>Usuarios, productos y prácticas organizacionales</v>
      </c>
      <c r="H20" s="378" t="str">
        <f>'Mapa Final'!I20</f>
        <v>Alta</v>
      </c>
      <c r="I20" s="378" t="str">
        <f>'Mapa Final'!L20</f>
        <v>Mayor</v>
      </c>
      <c r="J20" s="365" t="str">
        <f>'Mapa Final'!N20</f>
        <v xml:space="preserve">Alto </v>
      </c>
      <c r="K20" s="368" t="str">
        <f>'Mapa Final'!AA20</f>
        <v>Media</v>
      </c>
      <c r="L20" s="368" t="str">
        <f>'Mapa Final'!AE20</f>
        <v>Mayor</v>
      </c>
      <c r="M20" s="365" t="str">
        <f>'Mapa Final'!AG20</f>
        <v xml:space="preserve">Alto </v>
      </c>
      <c r="N20" s="368" t="str">
        <f>'Mapa Final'!AH20</f>
        <v>Reducir(mitigar)</v>
      </c>
      <c r="O20" s="381" t="s">
        <v>641</v>
      </c>
      <c r="P20" s="374"/>
      <c r="Q20" s="374"/>
      <c r="R20" s="374" t="s">
        <v>179</v>
      </c>
      <c r="S20" s="359">
        <v>44743</v>
      </c>
      <c r="T20" s="359">
        <v>44834</v>
      </c>
      <c r="U20" s="362" t="s">
        <v>643</v>
      </c>
      <c r="V20" s="35"/>
      <c r="W20" s="35"/>
    </row>
    <row r="21" spans="1:177" x14ac:dyDescent="0.25">
      <c r="A21" s="376"/>
      <c r="B21" s="376"/>
      <c r="C21" s="376"/>
      <c r="D21" s="376"/>
      <c r="E21" s="376"/>
      <c r="F21" s="376"/>
      <c r="G21" s="376"/>
      <c r="H21" s="379"/>
      <c r="I21" s="379"/>
      <c r="J21" s="366"/>
      <c r="K21" s="369"/>
      <c r="L21" s="369"/>
      <c r="M21" s="366"/>
      <c r="N21" s="369"/>
      <c r="O21" s="382"/>
      <c r="P21" s="360"/>
      <c r="Q21" s="360"/>
      <c r="R21" s="360"/>
      <c r="S21" s="360"/>
      <c r="T21" s="360"/>
      <c r="U21" s="384"/>
      <c r="V21" s="35"/>
      <c r="W21" s="35"/>
    </row>
    <row r="22" spans="1:177" x14ac:dyDescent="0.25">
      <c r="A22" s="376"/>
      <c r="B22" s="376"/>
      <c r="C22" s="376"/>
      <c r="D22" s="376"/>
      <c r="E22" s="376"/>
      <c r="F22" s="376"/>
      <c r="G22" s="376"/>
      <c r="H22" s="379"/>
      <c r="I22" s="379"/>
      <c r="J22" s="366"/>
      <c r="K22" s="369"/>
      <c r="L22" s="369"/>
      <c r="M22" s="366"/>
      <c r="N22" s="369"/>
      <c r="O22" s="382"/>
      <c r="P22" s="360"/>
      <c r="Q22" s="360"/>
      <c r="R22" s="360"/>
      <c r="S22" s="360"/>
      <c r="T22" s="360"/>
      <c r="U22" s="384"/>
      <c r="V22" s="35"/>
      <c r="W22" s="35"/>
    </row>
    <row r="23" spans="1:177" x14ac:dyDescent="0.25">
      <c r="A23" s="376"/>
      <c r="B23" s="376"/>
      <c r="C23" s="376"/>
      <c r="D23" s="376"/>
      <c r="E23" s="376"/>
      <c r="F23" s="376"/>
      <c r="G23" s="376"/>
      <c r="H23" s="379"/>
      <c r="I23" s="379"/>
      <c r="J23" s="366"/>
      <c r="K23" s="369"/>
      <c r="L23" s="369"/>
      <c r="M23" s="366"/>
      <c r="N23" s="369"/>
      <c r="O23" s="382"/>
      <c r="P23" s="360"/>
      <c r="Q23" s="360"/>
      <c r="R23" s="360"/>
      <c r="S23" s="360"/>
      <c r="T23" s="360"/>
      <c r="U23" s="384"/>
      <c r="V23" s="35"/>
      <c r="W23" s="35"/>
    </row>
    <row r="24" spans="1:177" ht="188.25" customHeight="1" thickBot="1" x14ac:dyDescent="0.3">
      <c r="A24" s="377"/>
      <c r="B24" s="377"/>
      <c r="C24" s="377"/>
      <c r="D24" s="377"/>
      <c r="E24" s="377"/>
      <c r="F24" s="377"/>
      <c r="G24" s="377"/>
      <c r="H24" s="380"/>
      <c r="I24" s="380"/>
      <c r="J24" s="367"/>
      <c r="K24" s="370"/>
      <c r="L24" s="370"/>
      <c r="M24" s="367"/>
      <c r="N24" s="370"/>
      <c r="O24" s="383"/>
      <c r="P24" s="361"/>
      <c r="Q24" s="361"/>
      <c r="R24" s="361"/>
      <c r="S24" s="361"/>
      <c r="T24" s="361"/>
      <c r="U24" s="385"/>
      <c r="V24" s="35"/>
      <c r="W24" s="35"/>
    </row>
    <row r="25" spans="1:177" ht="15" customHeight="1" x14ac:dyDescent="0.25">
      <c r="A25" s="375">
        <f>'Mapa Final'!A25</f>
        <v>4</v>
      </c>
      <c r="B25" s="375" t="str">
        <f>'Mapa Final'!B25</f>
        <v>No realización de los Seguimientos a las Sanciones</v>
      </c>
      <c r="C25" s="375" t="str">
        <f>'Mapa Final'!C25</f>
        <v>Incumplimiento de las metas establecidas</v>
      </c>
      <c r="D25" s="375" t="str">
        <f>'Mapa Final'!D25</f>
        <v>1. Falta de seguimiento y control del cumplimiento efectivo de la actividad asignada. 
2. Falta de informaciòn pertinente para realizar la actividad (correos errados, direcciones erradas de las partes). 
3. Falta de recursos, medios electrònicos y tecnològicos para el cumplimiento de la actividad.  
4.Carencia de vinculaciòn de las partes y terceros que genera nulidades, demoras en el proceso.</v>
      </c>
      <c r="E25" s="375" t="str">
        <f>'Mapa Final'!E25</f>
        <v>Inadecuada realización de los seguimientos a las sanciones</v>
      </c>
      <c r="F25" s="375" t="str">
        <f>'Mapa Final'!F25</f>
        <v>Posibilidad de incumplimiento de las metas establecidas debido al inadecuado seguimientos de las sanciones</v>
      </c>
      <c r="G25" s="375" t="str">
        <f>'Mapa Final'!G25</f>
        <v>Ejecución y Administración de Procesos</v>
      </c>
      <c r="H25" s="378" t="str">
        <f>'Mapa Final'!I25</f>
        <v>Media</v>
      </c>
      <c r="I25" s="378" t="str">
        <f>'Mapa Final'!L25</f>
        <v>Menor</v>
      </c>
      <c r="J25" s="365" t="str">
        <f>'Mapa Final'!N25</f>
        <v>Moderado</v>
      </c>
      <c r="K25" s="368" t="str">
        <f>'Mapa Final'!AA25</f>
        <v>Baja</v>
      </c>
      <c r="L25" s="368" t="str">
        <f>'Mapa Final'!AE25</f>
        <v>Moderado</v>
      </c>
      <c r="M25" s="365" t="str">
        <f>'Mapa Final'!AG25</f>
        <v>Moderado</v>
      </c>
      <c r="N25" s="368" t="str">
        <f>'Mapa Final'!AH25</f>
        <v>Aceptar</v>
      </c>
      <c r="O25" s="381" t="s">
        <v>649</v>
      </c>
      <c r="P25" s="374"/>
      <c r="Q25" s="374"/>
      <c r="R25" s="374" t="s">
        <v>179</v>
      </c>
      <c r="S25" s="359">
        <v>44743</v>
      </c>
      <c r="T25" s="359">
        <v>44834</v>
      </c>
      <c r="U25" s="362" t="s">
        <v>513</v>
      </c>
    </row>
    <row r="26" spans="1:177" x14ac:dyDescent="0.25">
      <c r="A26" s="376"/>
      <c r="B26" s="376"/>
      <c r="C26" s="376"/>
      <c r="D26" s="376"/>
      <c r="E26" s="376"/>
      <c r="F26" s="376"/>
      <c r="G26" s="376"/>
      <c r="H26" s="379"/>
      <c r="I26" s="379"/>
      <c r="J26" s="366"/>
      <c r="K26" s="369"/>
      <c r="L26" s="369"/>
      <c r="M26" s="366"/>
      <c r="N26" s="369"/>
      <c r="O26" s="382"/>
      <c r="P26" s="360"/>
      <c r="Q26" s="360"/>
      <c r="R26" s="360"/>
      <c r="S26" s="360"/>
      <c r="T26" s="360"/>
      <c r="U26" s="363"/>
    </row>
    <row r="27" spans="1:177" x14ac:dyDescent="0.25">
      <c r="A27" s="376"/>
      <c r="B27" s="376"/>
      <c r="C27" s="376"/>
      <c r="D27" s="376"/>
      <c r="E27" s="376"/>
      <c r="F27" s="376"/>
      <c r="G27" s="376"/>
      <c r="H27" s="379"/>
      <c r="I27" s="379"/>
      <c r="J27" s="366"/>
      <c r="K27" s="369"/>
      <c r="L27" s="369"/>
      <c r="M27" s="366"/>
      <c r="N27" s="369"/>
      <c r="O27" s="382"/>
      <c r="P27" s="360"/>
      <c r="Q27" s="360"/>
      <c r="R27" s="360"/>
      <c r="S27" s="360"/>
      <c r="T27" s="360"/>
      <c r="U27" s="363"/>
    </row>
    <row r="28" spans="1:177" x14ac:dyDescent="0.25">
      <c r="A28" s="376"/>
      <c r="B28" s="376"/>
      <c r="C28" s="376"/>
      <c r="D28" s="376"/>
      <c r="E28" s="376"/>
      <c r="F28" s="376"/>
      <c r="G28" s="376"/>
      <c r="H28" s="379"/>
      <c r="I28" s="379"/>
      <c r="J28" s="366"/>
      <c r="K28" s="369"/>
      <c r="L28" s="369"/>
      <c r="M28" s="366"/>
      <c r="N28" s="369"/>
      <c r="O28" s="382"/>
      <c r="P28" s="360"/>
      <c r="Q28" s="360"/>
      <c r="R28" s="360"/>
      <c r="S28" s="360"/>
      <c r="T28" s="360"/>
      <c r="U28" s="363"/>
    </row>
    <row r="29" spans="1:177" ht="107.25" customHeight="1" thickBot="1" x14ac:dyDescent="0.3">
      <c r="A29" s="377"/>
      <c r="B29" s="377"/>
      <c r="C29" s="377"/>
      <c r="D29" s="377"/>
      <c r="E29" s="377"/>
      <c r="F29" s="377"/>
      <c r="G29" s="377"/>
      <c r="H29" s="380"/>
      <c r="I29" s="380"/>
      <c r="J29" s="367"/>
      <c r="K29" s="370"/>
      <c r="L29" s="370"/>
      <c r="M29" s="367"/>
      <c r="N29" s="370"/>
      <c r="O29" s="383"/>
      <c r="P29" s="361"/>
      <c r="Q29" s="361"/>
      <c r="R29" s="361"/>
      <c r="S29" s="361"/>
      <c r="T29" s="361"/>
      <c r="U29" s="364"/>
    </row>
    <row r="30" spans="1:177" ht="15" customHeight="1" x14ac:dyDescent="0.25">
      <c r="A30" s="375">
        <f>'Mapa Final'!A30</f>
        <v>5</v>
      </c>
      <c r="B30" s="375" t="str">
        <f>'Mapa Final'!B30</f>
        <v xml:space="preserve">Inexactitud en el registro de la gestion de los procesos misionales y actuaciones administrativa </v>
      </c>
      <c r="C30" s="375" t="str">
        <f>'Mapa Final'!C30</f>
        <v>Incumplimiento de las metas establecidas</v>
      </c>
      <c r="D30" s="375" t="str">
        <f>'Mapa Final'!D30</f>
        <v xml:space="preserve">1. Errores en la información registrada en el aplicativo Justicia XXI WEB y el expediente digital
2.Insuficiencia de personal para la carga laboral presentada. 
3.Fallas en la funcionalidad de los aplicativos    
4.Incremento de solicitudes  por la  alta demanda judiciales 
5.Inadecuado control de verificación del registro de la información </v>
      </c>
      <c r="E30" s="375" t="str">
        <f>'Mapa Final'!E30</f>
        <v xml:space="preserve">Inadecuado registro de la gestion de los procesos misionales y actuaciones administrativa </v>
      </c>
      <c r="F30" s="375" t="str">
        <f>'Mapa Final'!F30</f>
        <v xml:space="preserve">Posibilidad de incumplimiento de las metas establecidas debido al  inadecuado registro de la gestion de los procesos misionales y actuaciones administrativa </v>
      </c>
      <c r="G30" s="375" t="str">
        <f>'Mapa Final'!G30</f>
        <v>Usuarios, productos y prácticas organizacionales</v>
      </c>
      <c r="H30" s="378" t="str">
        <f>'Mapa Final'!I30</f>
        <v>Alta</v>
      </c>
      <c r="I30" s="378" t="str">
        <f>'Mapa Final'!L30</f>
        <v>Menor</v>
      </c>
      <c r="J30" s="365" t="str">
        <f>'Mapa Final'!N30</f>
        <v>Moderado</v>
      </c>
      <c r="K30" s="368" t="str">
        <f>'Mapa Final'!AA30</f>
        <v>Media</v>
      </c>
      <c r="L30" s="368" t="str">
        <f>'Mapa Final'!AE30</f>
        <v>Menor</v>
      </c>
      <c r="M30" s="365" t="str">
        <f>'Mapa Final'!AG30</f>
        <v>Moderado</v>
      </c>
      <c r="N30" s="368" t="str">
        <f>'Mapa Final'!AH30</f>
        <v>Aceptar</v>
      </c>
      <c r="O30" s="371" t="s">
        <v>645</v>
      </c>
      <c r="P30" s="374"/>
      <c r="Q30" s="374"/>
      <c r="R30" s="374" t="s">
        <v>179</v>
      </c>
      <c r="S30" s="359">
        <v>44743</v>
      </c>
      <c r="T30" s="359">
        <v>44834</v>
      </c>
      <c r="U30" s="362" t="s">
        <v>513</v>
      </c>
    </row>
    <row r="31" spans="1:177" x14ac:dyDescent="0.25">
      <c r="A31" s="376"/>
      <c r="B31" s="376"/>
      <c r="C31" s="376"/>
      <c r="D31" s="376"/>
      <c r="E31" s="376"/>
      <c r="F31" s="376"/>
      <c r="G31" s="376"/>
      <c r="H31" s="379"/>
      <c r="I31" s="379"/>
      <c r="J31" s="366"/>
      <c r="K31" s="369"/>
      <c r="L31" s="369"/>
      <c r="M31" s="366"/>
      <c r="N31" s="369"/>
      <c r="O31" s="372"/>
      <c r="P31" s="360"/>
      <c r="Q31" s="360"/>
      <c r="R31" s="360"/>
      <c r="S31" s="360"/>
      <c r="T31" s="360"/>
      <c r="U31" s="363"/>
    </row>
    <row r="32" spans="1:177" x14ac:dyDescent="0.25">
      <c r="A32" s="376"/>
      <c r="B32" s="376"/>
      <c r="C32" s="376"/>
      <c r="D32" s="376"/>
      <c r="E32" s="376"/>
      <c r="F32" s="376"/>
      <c r="G32" s="376"/>
      <c r="H32" s="379"/>
      <c r="I32" s="379"/>
      <c r="J32" s="366"/>
      <c r="K32" s="369"/>
      <c r="L32" s="369"/>
      <c r="M32" s="366"/>
      <c r="N32" s="369"/>
      <c r="O32" s="372"/>
      <c r="P32" s="360"/>
      <c r="Q32" s="360"/>
      <c r="R32" s="360"/>
      <c r="S32" s="360"/>
      <c r="T32" s="360"/>
      <c r="U32" s="363"/>
    </row>
    <row r="33" spans="1:21" x14ac:dyDescent="0.25">
      <c r="A33" s="376"/>
      <c r="B33" s="376"/>
      <c r="C33" s="376"/>
      <c r="D33" s="376"/>
      <c r="E33" s="376"/>
      <c r="F33" s="376"/>
      <c r="G33" s="376"/>
      <c r="H33" s="379"/>
      <c r="I33" s="379"/>
      <c r="J33" s="366"/>
      <c r="K33" s="369"/>
      <c r="L33" s="369"/>
      <c r="M33" s="366"/>
      <c r="N33" s="369"/>
      <c r="O33" s="372"/>
      <c r="P33" s="360"/>
      <c r="Q33" s="360"/>
      <c r="R33" s="360"/>
      <c r="S33" s="360"/>
      <c r="T33" s="360"/>
      <c r="U33" s="363"/>
    </row>
    <row r="34" spans="1:21" ht="169.5" customHeight="1" thickBot="1" x14ac:dyDescent="0.3">
      <c r="A34" s="377"/>
      <c r="B34" s="377"/>
      <c r="C34" s="377"/>
      <c r="D34" s="377"/>
      <c r="E34" s="377"/>
      <c r="F34" s="377"/>
      <c r="G34" s="377"/>
      <c r="H34" s="380"/>
      <c r="I34" s="380"/>
      <c r="J34" s="367"/>
      <c r="K34" s="370"/>
      <c r="L34" s="370"/>
      <c r="M34" s="367"/>
      <c r="N34" s="370"/>
      <c r="O34" s="373"/>
      <c r="P34" s="361"/>
      <c r="Q34" s="361"/>
      <c r="R34" s="361"/>
      <c r="S34" s="361"/>
      <c r="T34" s="361"/>
      <c r="U34" s="364"/>
    </row>
    <row r="35" spans="1:21" ht="15" customHeight="1" x14ac:dyDescent="0.25">
      <c r="A35" s="375">
        <f>'Mapa Final'!A35</f>
        <v>6</v>
      </c>
      <c r="B35" s="375" t="str">
        <f>'Mapa Final'!B35</f>
        <v>Vencimiento de Términos</v>
      </c>
      <c r="C35" s="375" t="str">
        <f>'Mapa Final'!C35</f>
        <v>Vulneración de los derechos fundamentales de los ciudadanos</v>
      </c>
      <c r="D35" s="375" t="str">
        <f>'Mapa Final'!D35</f>
        <v xml:space="preserve">1. Falta de implementación de modelos operativos de preparación de audiencias (MOPA's) y guías de realización de audiencias para reducir el tiempo de las diligencias.
2.Insuficiencia de personal para la carga laboral presentada.
3.Incremento de solicitudes vía correo electrónico, reparto de demandas y solicitudes judiciales..
4.Demora en la entrega del reparto por parte del centro de sevicios
5.Afectación del orden público, genera mayor demanda y congestión de la justicia.
</v>
      </c>
      <c r="E35" s="375" t="str">
        <f>'Mapa Final'!E35</f>
        <v xml:space="preserve"> Actuaciones procesales después del vencimiento de los términos legales  </v>
      </c>
      <c r="F35" s="375" t="str">
        <f>'Mapa Final'!F35</f>
        <v xml:space="preserve">Posibilidad de vulneración de los derechos fundamentales de los ciudadanos  debido a las  actuaciones procesales después del vencimiento de los términos legales  </v>
      </c>
      <c r="G35" s="375" t="str">
        <f>'Mapa Final'!G35</f>
        <v>Usuarios, productos y prácticas organizacionales</v>
      </c>
      <c r="H35" s="378" t="str">
        <f>'Mapa Final'!I35</f>
        <v>Alta</v>
      </c>
      <c r="I35" s="378" t="str">
        <f>'Mapa Final'!L35</f>
        <v>Mayor</v>
      </c>
      <c r="J35" s="365" t="str">
        <f>'Mapa Final'!N35</f>
        <v xml:space="preserve">Alto </v>
      </c>
      <c r="K35" s="368" t="str">
        <f>'Mapa Final'!AA35</f>
        <v>Media</v>
      </c>
      <c r="L35" s="368" t="str">
        <f>'Mapa Final'!AE35</f>
        <v>Menor</v>
      </c>
      <c r="M35" s="365" t="str">
        <f>'Mapa Final'!AG35</f>
        <v>Moderado</v>
      </c>
      <c r="N35" s="368" t="str">
        <f>'Mapa Final'!AH35</f>
        <v>Reducir(mitigar)</v>
      </c>
      <c r="O35" s="371" t="s">
        <v>646</v>
      </c>
      <c r="P35" s="374"/>
      <c r="Q35" s="374"/>
      <c r="R35" s="374" t="s">
        <v>179</v>
      </c>
      <c r="S35" s="359">
        <v>44652</v>
      </c>
      <c r="T35" s="359">
        <v>44742</v>
      </c>
      <c r="U35" s="362" t="s">
        <v>513</v>
      </c>
    </row>
    <row r="36" spans="1:21" x14ac:dyDescent="0.25">
      <c r="A36" s="376"/>
      <c r="B36" s="376"/>
      <c r="C36" s="376"/>
      <c r="D36" s="376"/>
      <c r="E36" s="376"/>
      <c r="F36" s="376"/>
      <c r="G36" s="376"/>
      <c r="H36" s="379"/>
      <c r="I36" s="379"/>
      <c r="J36" s="366"/>
      <c r="K36" s="369"/>
      <c r="L36" s="369"/>
      <c r="M36" s="366"/>
      <c r="N36" s="369"/>
      <c r="O36" s="372"/>
      <c r="P36" s="360"/>
      <c r="Q36" s="360"/>
      <c r="R36" s="360"/>
      <c r="S36" s="360"/>
      <c r="T36" s="360"/>
      <c r="U36" s="363"/>
    </row>
    <row r="37" spans="1:21" x14ac:dyDescent="0.25">
      <c r="A37" s="376"/>
      <c r="B37" s="376"/>
      <c r="C37" s="376"/>
      <c r="D37" s="376"/>
      <c r="E37" s="376"/>
      <c r="F37" s="376"/>
      <c r="G37" s="376"/>
      <c r="H37" s="379"/>
      <c r="I37" s="379"/>
      <c r="J37" s="366"/>
      <c r="K37" s="369"/>
      <c r="L37" s="369"/>
      <c r="M37" s="366"/>
      <c r="N37" s="369"/>
      <c r="O37" s="372"/>
      <c r="P37" s="360"/>
      <c r="Q37" s="360"/>
      <c r="R37" s="360"/>
      <c r="S37" s="360"/>
      <c r="T37" s="360"/>
      <c r="U37" s="363"/>
    </row>
    <row r="38" spans="1:21" x14ac:dyDescent="0.25">
      <c r="A38" s="376"/>
      <c r="B38" s="376"/>
      <c r="C38" s="376"/>
      <c r="D38" s="376"/>
      <c r="E38" s="376"/>
      <c r="F38" s="376"/>
      <c r="G38" s="376"/>
      <c r="H38" s="379"/>
      <c r="I38" s="379"/>
      <c r="J38" s="366"/>
      <c r="K38" s="369"/>
      <c r="L38" s="369"/>
      <c r="M38" s="366"/>
      <c r="N38" s="369"/>
      <c r="O38" s="372"/>
      <c r="P38" s="360"/>
      <c r="Q38" s="360"/>
      <c r="R38" s="360"/>
      <c r="S38" s="360"/>
      <c r="T38" s="360"/>
      <c r="U38" s="363"/>
    </row>
    <row r="39" spans="1:21" ht="168.75" customHeight="1" thickBot="1" x14ac:dyDescent="0.3">
      <c r="A39" s="377"/>
      <c r="B39" s="377"/>
      <c r="C39" s="377"/>
      <c r="D39" s="377"/>
      <c r="E39" s="377"/>
      <c r="F39" s="377"/>
      <c r="G39" s="377"/>
      <c r="H39" s="380"/>
      <c r="I39" s="380"/>
      <c r="J39" s="367"/>
      <c r="K39" s="370"/>
      <c r="L39" s="370"/>
      <c r="M39" s="367"/>
      <c r="N39" s="370"/>
      <c r="O39" s="373"/>
      <c r="P39" s="361"/>
      <c r="Q39" s="361"/>
      <c r="R39" s="361"/>
      <c r="S39" s="361"/>
      <c r="T39" s="361"/>
      <c r="U39" s="364"/>
    </row>
    <row r="40" spans="1:21" ht="15" customHeight="1" x14ac:dyDescent="0.25">
      <c r="A40" s="375">
        <f>'Mapa Final'!A40</f>
        <v>7</v>
      </c>
      <c r="B40" s="375" t="str">
        <f>'Mapa Final'!B40</f>
        <v>Pérdida de documentos</v>
      </c>
      <c r="C40" s="375" t="str">
        <f>'Mapa Final'!C40</f>
        <v>Afectación en la Prestación del Servicio de Justicia</v>
      </c>
      <c r="D40" s="375" t="str">
        <f>'Mapa Final'!D40</f>
        <v>1. Falta de implementación del expediente electrónico en todas las dependencias y juzgados
2.Falta de software institucional para el control en el archivo de documentos tanto físicos como virtuales.
3.Desconocimiento e inaplicabilidad de las Tablas de Retención Documental (TRD)
4.Volumen excesivo de ingreso de expedientes para el personal asignado,  generando demoras en la organización de los expediente
5. Carencia de organización documental</v>
      </c>
      <c r="E40" s="375" t="str">
        <f>'Mapa Final'!E40</f>
        <v>Extravío de documentos temporal o definitivo de los procesos judiciales</v>
      </c>
      <c r="F40" s="375" t="str">
        <f>'Mapa Final'!F40</f>
        <v>Posibilidad de la afectación en la Prestación del Servicio de Justicia debido al extravío de documentos temporal o definitivo de los procesos judiciales</v>
      </c>
      <c r="G40" s="375" t="str">
        <f>'Mapa Final'!G40</f>
        <v>Usuarios, productos y prácticas organizacionales</v>
      </c>
      <c r="H40" s="378" t="str">
        <f>'Mapa Final'!I40</f>
        <v>Muy Alta</v>
      </c>
      <c r="I40" s="378" t="str">
        <f>'Mapa Final'!L40</f>
        <v>Mayor</v>
      </c>
      <c r="J40" s="365" t="str">
        <f>'Mapa Final'!N40</f>
        <v xml:space="preserve">Alto </v>
      </c>
      <c r="K40" s="368" t="str">
        <f>'Mapa Final'!AA40</f>
        <v>Media</v>
      </c>
      <c r="L40" s="368" t="str">
        <f>'Mapa Final'!AE40</f>
        <v>Mayor</v>
      </c>
      <c r="M40" s="365" t="str">
        <f>'Mapa Final'!AG40</f>
        <v xml:space="preserve">Alto </v>
      </c>
      <c r="N40" s="368" t="str">
        <f>'Mapa Final'!AH40</f>
        <v>Reducir(mitigar)</v>
      </c>
      <c r="O40" s="371" t="s">
        <v>650</v>
      </c>
      <c r="P40" s="374"/>
      <c r="Q40" s="374"/>
      <c r="R40" s="374" t="s">
        <v>179</v>
      </c>
      <c r="S40" s="359">
        <v>44743</v>
      </c>
      <c r="T40" s="359">
        <v>44834</v>
      </c>
      <c r="U40" s="362" t="s">
        <v>513</v>
      </c>
    </row>
    <row r="41" spans="1:21" x14ac:dyDescent="0.25">
      <c r="A41" s="376"/>
      <c r="B41" s="376"/>
      <c r="C41" s="376"/>
      <c r="D41" s="376"/>
      <c r="E41" s="376"/>
      <c r="F41" s="376"/>
      <c r="G41" s="376"/>
      <c r="H41" s="379"/>
      <c r="I41" s="379"/>
      <c r="J41" s="366"/>
      <c r="K41" s="369"/>
      <c r="L41" s="369"/>
      <c r="M41" s="366"/>
      <c r="N41" s="369"/>
      <c r="O41" s="372"/>
      <c r="P41" s="360"/>
      <c r="Q41" s="360"/>
      <c r="R41" s="360"/>
      <c r="S41" s="360"/>
      <c r="T41" s="360"/>
      <c r="U41" s="363"/>
    </row>
    <row r="42" spans="1:21" x14ac:dyDescent="0.25">
      <c r="A42" s="376"/>
      <c r="B42" s="376"/>
      <c r="C42" s="376"/>
      <c r="D42" s="376"/>
      <c r="E42" s="376"/>
      <c r="F42" s="376"/>
      <c r="G42" s="376"/>
      <c r="H42" s="379"/>
      <c r="I42" s="379"/>
      <c r="J42" s="366"/>
      <c r="K42" s="369"/>
      <c r="L42" s="369"/>
      <c r="M42" s="366"/>
      <c r="N42" s="369"/>
      <c r="O42" s="372"/>
      <c r="P42" s="360"/>
      <c r="Q42" s="360"/>
      <c r="R42" s="360"/>
      <c r="S42" s="360"/>
      <c r="T42" s="360"/>
      <c r="U42" s="363"/>
    </row>
    <row r="43" spans="1:21" x14ac:dyDescent="0.25">
      <c r="A43" s="376"/>
      <c r="B43" s="376"/>
      <c r="C43" s="376"/>
      <c r="D43" s="376"/>
      <c r="E43" s="376"/>
      <c r="F43" s="376"/>
      <c r="G43" s="376"/>
      <c r="H43" s="379"/>
      <c r="I43" s="379"/>
      <c r="J43" s="366"/>
      <c r="K43" s="369"/>
      <c r="L43" s="369"/>
      <c r="M43" s="366"/>
      <c r="N43" s="369"/>
      <c r="O43" s="372"/>
      <c r="P43" s="360"/>
      <c r="Q43" s="360"/>
      <c r="R43" s="360"/>
      <c r="S43" s="360"/>
      <c r="T43" s="360"/>
      <c r="U43" s="363"/>
    </row>
    <row r="44" spans="1:21" ht="145.5" customHeight="1" thickBot="1" x14ac:dyDescent="0.3">
      <c r="A44" s="377"/>
      <c r="B44" s="377"/>
      <c r="C44" s="377"/>
      <c r="D44" s="377"/>
      <c r="E44" s="377"/>
      <c r="F44" s="377"/>
      <c r="G44" s="377"/>
      <c r="H44" s="380"/>
      <c r="I44" s="380"/>
      <c r="J44" s="367"/>
      <c r="K44" s="370"/>
      <c r="L44" s="370"/>
      <c r="M44" s="367"/>
      <c r="N44" s="370"/>
      <c r="O44" s="373"/>
      <c r="P44" s="361"/>
      <c r="Q44" s="361"/>
      <c r="R44" s="361"/>
      <c r="S44" s="361"/>
      <c r="T44" s="361"/>
      <c r="U44" s="364"/>
    </row>
    <row r="45" spans="1:21" ht="15" customHeight="1" x14ac:dyDescent="0.25">
      <c r="A45" s="375">
        <f>'Mapa Final'!A45</f>
        <v>8</v>
      </c>
      <c r="B45" s="375" t="str">
        <f>'Mapa Final'!B45</f>
        <v>Corrupción</v>
      </c>
      <c r="C45" s="375" t="str">
        <f>'Mapa Final'!C45</f>
        <v>Reputacional (Corrupción)</v>
      </c>
      <c r="D45" s="375" t="str">
        <f>'Mapa Final'!D45</f>
        <v xml:space="preserve">1.Insuficientes programas de capacitación para la toma de conciencia debido al desconocimiento de l ley antisoborno (ISO 37001:2016)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45" s="375" t="str">
        <f>'Mapa Final'!E45</f>
        <v xml:space="preserve">Carencia en transparencia, etica y valores . </v>
      </c>
      <c r="F45" s="375" t="str">
        <f>'Mapa Final'!F45</f>
        <v xml:space="preserve">Posibilidad de actos indebidos de  los servidores judiciales debido a  la carencia en transparencia, etica y valores </v>
      </c>
      <c r="G45" s="375" t="str">
        <f>'Mapa Final'!G45</f>
        <v>Fraude Interno</v>
      </c>
      <c r="H45" s="378" t="str">
        <f>'Mapa Final'!I45</f>
        <v>Muy Alta</v>
      </c>
      <c r="I45" s="378" t="str">
        <f>'Mapa Final'!L45</f>
        <v>Mayor</v>
      </c>
      <c r="J45" s="365" t="str">
        <f>'Mapa Final'!N45</f>
        <v xml:space="preserve">Alto </v>
      </c>
      <c r="K45" s="368" t="str">
        <f>'Mapa Final'!AA45</f>
        <v>Media</v>
      </c>
      <c r="L45" s="368" t="str">
        <f>'Mapa Final'!AE45</f>
        <v>Mayor</v>
      </c>
      <c r="M45" s="365" t="str">
        <f>'Mapa Final'!AG45</f>
        <v xml:space="preserve">Alto </v>
      </c>
      <c r="N45" s="368" t="str">
        <f>'Mapa Final'!AH45</f>
        <v>Reducir(mitigar)</v>
      </c>
      <c r="O45" s="371" t="s">
        <v>651</v>
      </c>
      <c r="P45" s="374"/>
      <c r="Q45" s="374"/>
      <c r="R45" s="374" t="s">
        <v>179</v>
      </c>
      <c r="S45" s="359">
        <v>44743</v>
      </c>
      <c r="T45" s="359">
        <v>44834</v>
      </c>
      <c r="U45" s="362" t="s">
        <v>513</v>
      </c>
    </row>
    <row r="46" spans="1:21" x14ac:dyDescent="0.25">
      <c r="A46" s="376"/>
      <c r="B46" s="376"/>
      <c r="C46" s="376"/>
      <c r="D46" s="376"/>
      <c r="E46" s="376"/>
      <c r="F46" s="376"/>
      <c r="G46" s="376"/>
      <c r="H46" s="379"/>
      <c r="I46" s="379"/>
      <c r="J46" s="366"/>
      <c r="K46" s="369"/>
      <c r="L46" s="369"/>
      <c r="M46" s="366"/>
      <c r="N46" s="369"/>
      <c r="O46" s="372"/>
      <c r="P46" s="360"/>
      <c r="Q46" s="360"/>
      <c r="R46" s="360"/>
      <c r="S46" s="360"/>
      <c r="T46" s="360"/>
      <c r="U46" s="363"/>
    </row>
    <row r="47" spans="1:21" x14ac:dyDescent="0.25">
      <c r="A47" s="376"/>
      <c r="B47" s="376"/>
      <c r="C47" s="376"/>
      <c r="D47" s="376"/>
      <c r="E47" s="376"/>
      <c r="F47" s="376"/>
      <c r="G47" s="376"/>
      <c r="H47" s="379"/>
      <c r="I47" s="379"/>
      <c r="J47" s="366"/>
      <c r="K47" s="369"/>
      <c r="L47" s="369"/>
      <c r="M47" s="366"/>
      <c r="N47" s="369"/>
      <c r="O47" s="372"/>
      <c r="P47" s="360"/>
      <c r="Q47" s="360"/>
      <c r="R47" s="360"/>
      <c r="S47" s="360"/>
      <c r="T47" s="360"/>
      <c r="U47" s="363"/>
    </row>
    <row r="48" spans="1:21" x14ac:dyDescent="0.25">
      <c r="A48" s="376"/>
      <c r="B48" s="376"/>
      <c r="C48" s="376"/>
      <c r="D48" s="376"/>
      <c r="E48" s="376"/>
      <c r="F48" s="376"/>
      <c r="G48" s="376"/>
      <c r="H48" s="379"/>
      <c r="I48" s="379"/>
      <c r="J48" s="366"/>
      <c r="K48" s="369"/>
      <c r="L48" s="369"/>
      <c r="M48" s="366"/>
      <c r="N48" s="369"/>
      <c r="O48" s="372"/>
      <c r="P48" s="360"/>
      <c r="Q48" s="360"/>
      <c r="R48" s="360"/>
      <c r="S48" s="360"/>
      <c r="T48" s="360"/>
      <c r="U48" s="363"/>
    </row>
    <row r="49" spans="1:21" ht="181.5" customHeight="1" thickBot="1" x14ac:dyDescent="0.3">
      <c r="A49" s="377"/>
      <c r="B49" s="377"/>
      <c r="C49" s="377"/>
      <c r="D49" s="377"/>
      <c r="E49" s="377"/>
      <c r="F49" s="377"/>
      <c r="G49" s="377"/>
      <c r="H49" s="380"/>
      <c r="I49" s="380"/>
      <c r="J49" s="367"/>
      <c r="K49" s="370"/>
      <c r="L49" s="370"/>
      <c r="M49" s="367"/>
      <c r="N49" s="370"/>
      <c r="O49" s="373"/>
      <c r="P49" s="361"/>
      <c r="Q49" s="361"/>
      <c r="R49" s="361"/>
      <c r="S49" s="361"/>
      <c r="T49" s="361"/>
      <c r="U49" s="364"/>
    </row>
    <row r="50" spans="1:21" ht="15" customHeight="1" x14ac:dyDescent="0.25">
      <c r="A50" s="375">
        <f>'Mapa Final'!A50</f>
        <v>9</v>
      </c>
      <c r="B50" s="375" t="str">
        <f>'Mapa Final'!B50</f>
        <v>Interrupción o demora en el Servicio Público de Administrar  Justicia</v>
      </c>
      <c r="C50" s="375" t="str">
        <f>'Mapa Final'!C50</f>
        <v>Afectación en la Prestación del Servicio de Justicia</v>
      </c>
      <c r="D50" s="375" t="str">
        <f>'Mapa Final'!D50</f>
        <v>1. Paro por sindicato
2. Huelgas, protestas ciudadana
3. Disturbios o hechos violentos
4.Pandemia
5.Emergencias Ambientales</v>
      </c>
      <c r="E50" s="375" t="str">
        <f>'Mapa Final'!E50</f>
        <v>Suceso de fuerza mayor que imposibilitan la gestión judicial</v>
      </c>
      <c r="F50" s="375" t="str">
        <f>'Mapa Final'!F50</f>
        <v>Posibilidad de  afectación en la Prestación del Servicio de Justicia debido a un suceso de fuerza mayor que imposibilita la gestión judicial</v>
      </c>
      <c r="G50" s="375" t="str">
        <f>'Mapa Final'!G50</f>
        <v>Usuarios, productos y prácticas organizacionales</v>
      </c>
      <c r="H50" s="378" t="str">
        <f>'Mapa Final'!I50</f>
        <v>Alta</v>
      </c>
      <c r="I50" s="378" t="str">
        <f>'Mapa Final'!L50</f>
        <v>Moderado</v>
      </c>
      <c r="J50" s="365" t="str">
        <f>'Mapa Final'!N50</f>
        <v xml:space="preserve">Alto </v>
      </c>
      <c r="K50" s="368" t="str">
        <f>'Mapa Final'!AA50</f>
        <v>Media</v>
      </c>
      <c r="L50" s="368" t="str">
        <f>'Mapa Final'!AE50</f>
        <v>Moderado</v>
      </c>
      <c r="M50" s="365" t="str">
        <f>'Mapa Final'!AG50</f>
        <v>Moderado</v>
      </c>
      <c r="N50" s="368" t="str">
        <f>'Mapa Final'!AH50</f>
        <v>Aceptar</v>
      </c>
      <c r="O50" s="371" t="s">
        <v>652</v>
      </c>
      <c r="P50" s="374"/>
      <c r="Q50" s="374"/>
      <c r="R50" s="374" t="s">
        <v>179</v>
      </c>
      <c r="S50" s="359">
        <v>44743</v>
      </c>
      <c r="T50" s="359">
        <v>44834</v>
      </c>
      <c r="U50" s="362" t="s">
        <v>513</v>
      </c>
    </row>
    <row r="51" spans="1:21" x14ac:dyDescent="0.25">
      <c r="A51" s="376"/>
      <c r="B51" s="376"/>
      <c r="C51" s="376"/>
      <c r="D51" s="376"/>
      <c r="E51" s="376"/>
      <c r="F51" s="376"/>
      <c r="G51" s="376"/>
      <c r="H51" s="379"/>
      <c r="I51" s="379"/>
      <c r="J51" s="366"/>
      <c r="K51" s="369"/>
      <c r="L51" s="369"/>
      <c r="M51" s="366"/>
      <c r="N51" s="369"/>
      <c r="O51" s="372"/>
      <c r="P51" s="360"/>
      <c r="Q51" s="360"/>
      <c r="R51" s="360"/>
      <c r="S51" s="360"/>
      <c r="T51" s="360"/>
      <c r="U51" s="363"/>
    </row>
    <row r="52" spans="1:21" x14ac:dyDescent="0.25">
      <c r="A52" s="376"/>
      <c r="B52" s="376"/>
      <c r="C52" s="376"/>
      <c r="D52" s="376"/>
      <c r="E52" s="376"/>
      <c r="F52" s="376"/>
      <c r="G52" s="376"/>
      <c r="H52" s="379"/>
      <c r="I52" s="379"/>
      <c r="J52" s="366"/>
      <c r="K52" s="369"/>
      <c r="L52" s="369"/>
      <c r="M52" s="366"/>
      <c r="N52" s="369"/>
      <c r="O52" s="372"/>
      <c r="P52" s="360"/>
      <c r="Q52" s="360"/>
      <c r="R52" s="360"/>
      <c r="S52" s="360"/>
      <c r="T52" s="360"/>
      <c r="U52" s="363"/>
    </row>
    <row r="53" spans="1:21" x14ac:dyDescent="0.25">
      <c r="A53" s="376"/>
      <c r="B53" s="376"/>
      <c r="C53" s="376"/>
      <c r="D53" s="376"/>
      <c r="E53" s="376"/>
      <c r="F53" s="376"/>
      <c r="G53" s="376"/>
      <c r="H53" s="379"/>
      <c r="I53" s="379"/>
      <c r="J53" s="366"/>
      <c r="K53" s="369"/>
      <c r="L53" s="369"/>
      <c r="M53" s="366"/>
      <c r="N53" s="369"/>
      <c r="O53" s="372"/>
      <c r="P53" s="360"/>
      <c r="Q53" s="360"/>
      <c r="R53" s="360"/>
      <c r="S53" s="360"/>
      <c r="T53" s="360"/>
      <c r="U53" s="363"/>
    </row>
    <row r="54" spans="1:21" ht="249" customHeight="1" thickBot="1" x14ac:dyDescent="0.3">
      <c r="A54" s="377"/>
      <c r="B54" s="377"/>
      <c r="C54" s="377"/>
      <c r="D54" s="377"/>
      <c r="E54" s="377"/>
      <c r="F54" s="377"/>
      <c r="G54" s="377"/>
      <c r="H54" s="380"/>
      <c r="I54" s="380"/>
      <c r="J54" s="367"/>
      <c r="K54" s="370"/>
      <c r="L54" s="370"/>
      <c r="M54" s="367"/>
      <c r="N54" s="370"/>
      <c r="O54" s="373"/>
      <c r="P54" s="361"/>
      <c r="Q54" s="361"/>
      <c r="R54" s="361"/>
      <c r="S54" s="361"/>
      <c r="T54" s="361"/>
      <c r="U54" s="364"/>
    </row>
    <row r="55" spans="1:21" ht="15" customHeight="1" x14ac:dyDescent="0.25">
      <c r="A55" s="375">
        <f>'Mapa Final'!A55</f>
        <v>10</v>
      </c>
      <c r="B55" s="375" t="str">
        <f>'Mapa Final'!B55</f>
        <v>Inaplicabilidad de la normavidad ambiental vigente</v>
      </c>
      <c r="C55" s="375" t="str">
        <f>'Mapa Final'!C55</f>
        <v>Afectación Ambiental</v>
      </c>
      <c r="D55" s="375" t="str">
        <f>'Mapa Final'!D55</f>
        <v>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v>
      </c>
      <c r="E55" s="375" t="str">
        <f>'Mapa Final'!E55</f>
        <v>Desconocimiento de los lineamientos ambientales y normatividad vigente ambiental</v>
      </c>
      <c r="F55" s="375" t="str">
        <f>'Mapa Final'!F55</f>
        <v>Posibilidad de afectación ambiental debido al desconocimiento de las lineamientos ambientales y normatividad vigente ambiental</v>
      </c>
      <c r="G55" s="375" t="str">
        <f>'Mapa Final'!G55</f>
        <v>Eventos Ambientales Internos</v>
      </c>
      <c r="H55" s="378" t="str">
        <f>'Mapa Final'!I55</f>
        <v>Media</v>
      </c>
      <c r="I55" s="378" t="str">
        <f>'Mapa Final'!L55</f>
        <v>Moderado</v>
      </c>
      <c r="J55" s="365" t="str">
        <f>'Mapa Final'!N55</f>
        <v>Moderado</v>
      </c>
      <c r="K55" s="368" t="str">
        <f>'Mapa Final'!AA55</f>
        <v>Baja</v>
      </c>
      <c r="L55" s="368" t="str">
        <f>'Mapa Final'!AE55</f>
        <v>Moderado</v>
      </c>
      <c r="M55" s="365" t="str">
        <f>'Mapa Final'!AG55</f>
        <v>Moderado</v>
      </c>
      <c r="N55" s="368" t="str">
        <f>'Mapa Final'!AH55</f>
        <v>Aceptar</v>
      </c>
      <c r="O55" s="371" t="s">
        <v>647</v>
      </c>
      <c r="P55" s="374"/>
      <c r="Q55" s="374"/>
      <c r="R55" s="374" t="s">
        <v>179</v>
      </c>
      <c r="S55" s="359">
        <v>44743</v>
      </c>
      <c r="T55" s="359">
        <v>44834</v>
      </c>
      <c r="U55" s="362" t="s">
        <v>513</v>
      </c>
    </row>
    <row r="56" spans="1:21" x14ac:dyDescent="0.25">
      <c r="A56" s="376"/>
      <c r="B56" s="376"/>
      <c r="C56" s="376"/>
      <c r="D56" s="376"/>
      <c r="E56" s="376"/>
      <c r="F56" s="376"/>
      <c r="G56" s="376"/>
      <c r="H56" s="379"/>
      <c r="I56" s="379"/>
      <c r="J56" s="366"/>
      <c r="K56" s="369"/>
      <c r="L56" s="369"/>
      <c r="M56" s="366"/>
      <c r="N56" s="369"/>
      <c r="O56" s="372"/>
      <c r="P56" s="360"/>
      <c r="Q56" s="360"/>
      <c r="R56" s="360"/>
      <c r="S56" s="360"/>
      <c r="T56" s="360"/>
      <c r="U56" s="363"/>
    </row>
    <row r="57" spans="1:21" x14ac:dyDescent="0.25">
      <c r="A57" s="376"/>
      <c r="B57" s="376"/>
      <c r="C57" s="376"/>
      <c r="D57" s="376"/>
      <c r="E57" s="376"/>
      <c r="F57" s="376"/>
      <c r="G57" s="376"/>
      <c r="H57" s="379"/>
      <c r="I57" s="379"/>
      <c r="J57" s="366"/>
      <c r="K57" s="369"/>
      <c r="L57" s="369"/>
      <c r="M57" s="366"/>
      <c r="N57" s="369"/>
      <c r="O57" s="372"/>
      <c r="P57" s="360"/>
      <c r="Q57" s="360"/>
      <c r="R57" s="360"/>
      <c r="S57" s="360"/>
      <c r="T57" s="360"/>
      <c r="U57" s="363"/>
    </row>
    <row r="58" spans="1:21" x14ac:dyDescent="0.25">
      <c r="A58" s="376"/>
      <c r="B58" s="376"/>
      <c r="C58" s="376"/>
      <c r="D58" s="376"/>
      <c r="E58" s="376"/>
      <c r="F58" s="376"/>
      <c r="G58" s="376"/>
      <c r="H58" s="379"/>
      <c r="I58" s="379"/>
      <c r="J58" s="366"/>
      <c r="K58" s="369"/>
      <c r="L58" s="369"/>
      <c r="M58" s="366"/>
      <c r="N58" s="369"/>
      <c r="O58" s="372"/>
      <c r="P58" s="360"/>
      <c r="Q58" s="360"/>
      <c r="R58" s="360"/>
      <c r="S58" s="360"/>
      <c r="T58" s="360"/>
      <c r="U58" s="363"/>
    </row>
    <row r="59" spans="1:21" ht="261.75" customHeight="1" thickBot="1" x14ac:dyDescent="0.3">
      <c r="A59" s="377"/>
      <c r="B59" s="377"/>
      <c r="C59" s="377"/>
      <c r="D59" s="377"/>
      <c r="E59" s="377"/>
      <c r="F59" s="377"/>
      <c r="G59" s="377"/>
      <c r="H59" s="380"/>
      <c r="I59" s="380"/>
      <c r="J59" s="367"/>
      <c r="K59" s="370"/>
      <c r="L59" s="370"/>
      <c r="M59" s="367"/>
      <c r="N59" s="370"/>
      <c r="O59" s="373"/>
      <c r="P59" s="361"/>
      <c r="Q59" s="361"/>
      <c r="R59" s="361"/>
      <c r="S59" s="361"/>
      <c r="T59" s="361"/>
      <c r="U59" s="364"/>
    </row>
    <row r="60" spans="1:21" ht="15" customHeight="1" x14ac:dyDescent="0.25">
      <c r="A60" s="375">
        <f>'Mapa Final'!A60</f>
        <v>11</v>
      </c>
      <c r="B60" s="375" t="str">
        <f>'Mapa Final'!B60</f>
        <v>Descertificación</v>
      </c>
      <c r="C60" s="375" t="str">
        <f>'Mapa Final'!C60</f>
        <v>Incumplimiento de las metas establecidas</v>
      </c>
      <c r="D60" s="375" t="str">
        <f>'Mapa Final'!D60</f>
        <v xml:space="preserve">1. ausencia de gestion, liderazgo, planeacion, recursos, medicion y acciones de mejora
2.  Falta de inducción, entrenamiento yo capacitación del personal encargado 
3. Ausencia o desconocimiento del plan de mantenimiento y mejoramiento del sistema
4. Falta de actualización o conocimiento de las normas que aplican para la implementación de sistemas de calidad y control.
5. Falta de unidad de criterio en lo que respecta a la aplicación del sistema.
</v>
      </c>
      <c r="E60" s="375" t="str">
        <f>'Mapa Final'!E60</f>
        <v>Desconocimiento de los lineamientos calidad y normatividad vigente de calidad</v>
      </c>
      <c r="F60" s="375" t="str">
        <f>'Mapa Final'!F60</f>
        <v>Posibilidad de Incumpliemiento en las Metas Establecidas por Desconocimiento de los lineamientos calidad y normatividad vigente de calidad</v>
      </c>
      <c r="G60" s="375" t="str">
        <f>'Mapa Final'!G60</f>
        <v>Ejecución y Administración de Procesos</v>
      </c>
      <c r="H60" s="378" t="str">
        <f>'Mapa Final'!I60</f>
        <v>Muy Baja</v>
      </c>
      <c r="I60" s="378" t="str">
        <f>'Mapa Final'!L60</f>
        <v>Mayor</v>
      </c>
      <c r="J60" s="365" t="str">
        <f>'Mapa Final'!N60</f>
        <v xml:space="preserve">Alto </v>
      </c>
      <c r="K60" s="368" t="str">
        <f>'Mapa Final'!AA60</f>
        <v>Muy Baja</v>
      </c>
      <c r="L60" s="368" t="str">
        <f>'Mapa Final'!AE60</f>
        <v>Moderado</v>
      </c>
      <c r="M60" s="365" t="str">
        <f>'Mapa Final'!AG60</f>
        <v>Moderado</v>
      </c>
      <c r="N60" s="368" t="str">
        <f>'Mapa Final'!AH60</f>
        <v>Aceptar</v>
      </c>
      <c r="O60" s="371" t="s">
        <v>653</v>
      </c>
      <c r="P60" s="374"/>
      <c r="Q60" s="374"/>
      <c r="R60" s="374" t="s">
        <v>179</v>
      </c>
      <c r="S60" s="359">
        <v>44743</v>
      </c>
      <c r="T60" s="359">
        <v>44834</v>
      </c>
      <c r="U60" s="362" t="s">
        <v>513</v>
      </c>
    </row>
    <row r="61" spans="1:21" x14ac:dyDescent="0.25">
      <c r="A61" s="376"/>
      <c r="B61" s="376"/>
      <c r="C61" s="376"/>
      <c r="D61" s="376"/>
      <c r="E61" s="376"/>
      <c r="F61" s="376"/>
      <c r="G61" s="376"/>
      <c r="H61" s="379"/>
      <c r="I61" s="379"/>
      <c r="J61" s="366"/>
      <c r="K61" s="369"/>
      <c r="L61" s="369"/>
      <c r="M61" s="366"/>
      <c r="N61" s="369"/>
      <c r="O61" s="372"/>
      <c r="P61" s="360"/>
      <c r="Q61" s="360"/>
      <c r="R61" s="360"/>
      <c r="S61" s="360"/>
      <c r="T61" s="360"/>
      <c r="U61" s="363"/>
    </row>
    <row r="62" spans="1:21" x14ac:dyDescent="0.25">
      <c r="A62" s="376"/>
      <c r="B62" s="376"/>
      <c r="C62" s="376"/>
      <c r="D62" s="376"/>
      <c r="E62" s="376"/>
      <c r="F62" s="376"/>
      <c r="G62" s="376"/>
      <c r="H62" s="379"/>
      <c r="I62" s="379"/>
      <c r="J62" s="366"/>
      <c r="K62" s="369"/>
      <c r="L62" s="369"/>
      <c r="M62" s="366"/>
      <c r="N62" s="369"/>
      <c r="O62" s="372"/>
      <c r="P62" s="360"/>
      <c r="Q62" s="360"/>
      <c r="R62" s="360"/>
      <c r="S62" s="360"/>
      <c r="T62" s="360"/>
      <c r="U62" s="363"/>
    </row>
    <row r="63" spans="1:21" x14ac:dyDescent="0.25">
      <c r="A63" s="376"/>
      <c r="B63" s="376"/>
      <c r="C63" s="376"/>
      <c r="D63" s="376"/>
      <c r="E63" s="376"/>
      <c r="F63" s="376"/>
      <c r="G63" s="376"/>
      <c r="H63" s="379"/>
      <c r="I63" s="379"/>
      <c r="J63" s="366"/>
      <c r="K63" s="369"/>
      <c r="L63" s="369"/>
      <c r="M63" s="366"/>
      <c r="N63" s="369"/>
      <c r="O63" s="372"/>
      <c r="P63" s="360"/>
      <c r="Q63" s="360"/>
      <c r="R63" s="360"/>
      <c r="S63" s="360"/>
      <c r="T63" s="360"/>
      <c r="U63" s="363"/>
    </row>
    <row r="64" spans="1:21" ht="213" customHeight="1" thickBot="1" x14ac:dyDescent="0.3">
      <c r="A64" s="377"/>
      <c r="B64" s="377"/>
      <c r="C64" s="377"/>
      <c r="D64" s="377"/>
      <c r="E64" s="377"/>
      <c r="F64" s="377"/>
      <c r="G64" s="377"/>
      <c r="H64" s="380"/>
      <c r="I64" s="380"/>
      <c r="J64" s="367"/>
      <c r="K64" s="370"/>
      <c r="L64" s="370"/>
      <c r="M64" s="367"/>
      <c r="N64" s="370"/>
      <c r="O64" s="373"/>
      <c r="P64" s="361"/>
      <c r="Q64" s="361"/>
      <c r="R64" s="361"/>
      <c r="S64" s="361"/>
      <c r="T64" s="361"/>
      <c r="U64" s="364"/>
    </row>
  </sheetData>
  <mergeCells count="250">
    <mergeCell ref="S1:U3"/>
    <mergeCell ref="A4:C4"/>
    <mergeCell ref="D4:N4"/>
    <mergeCell ref="O4:Q4"/>
    <mergeCell ref="A5:C5"/>
    <mergeCell ref="D5:N5"/>
    <mergeCell ref="A6:C6"/>
    <mergeCell ref="D6:N6"/>
    <mergeCell ref="A7:F7"/>
    <mergeCell ref="H7:J7"/>
    <mergeCell ref="K7:M7"/>
    <mergeCell ref="N7:N8"/>
    <mergeCell ref="A1:C2"/>
    <mergeCell ref="D1:Q3"/>
    <mergeCell ref="O7:O8"/>
    <mergeCell ref="P7:R7"/>
    <mergeCell ref="S7:T7"/>
    <mergeCell ref="U7:U8"/>
    <mergeCell ref="A9:N9"/>
    <mergeCell ref="A10:A14"/>
    <mergeCell ref="B10:B14"/>
    <mergeCell ref="C10:C14"/>
    <mergeCell ref="D10:D14"/>
    <mergeCell ref="E10:E14"/>
    <mergeCell ref="L15:L19"/>
    <mergeCell ref="R10:R14"/>
    <mergeCell ref="S10:S14"/>
    <mergeCell ref="T10:T14"/>
    <mergeCell ref="U10:U14"/>
    <mergeCell ref="A15:A19"/>
    <mergeCell ref="B15:B19"/>
    <mergeCell ref="C15:C19"/>
    <mergeCell ref="D15:D19"/>
    <mergeCell ref="E15:E19"/>
    <mergeCell ref="F15:F19"/>
    <mergeCell ref="L10:L14"/>
    <mergeCell ref="M10:M14"/>
    <mergeCell ref="N10:N14"/>
    <mergeCell ref="O10:O14"/>
    <mergeCell ref="P10:P14"/>
    <mergeCell ref="Q10:Q14"/>
    <mergeCell ref="F10:F14"/>
    <mergeCell ref="G10:G14"/>
    <mergeCell ref="H10:H14"/>
    <mergeCell ref="I10:I14"/>
    <mergeCell ref="J10:J14"/>
    <mergeCell ref="K10:K14"/>
    <mergeCell ref="K20:K24"/>
    <mergeCell ref="L20:L24"/>
    <mergeCell ref="M20:M24"/>
    <mergeCell ref="S15:S19"/>
    <mergeCell ref="T15:T19"/>
    <mergeCell ref="U15:U19"/>
    <mergeCell ref="A20:A24"/>
    <mergeCell ref="B20:B24"/>
    <mergeCell ref="C20:C24"/>
    <mergeCell ref="D20:D24"/>
    <mergeCell ref="E20:E24"/>
    <mergeCell ref="F20:F24"/>
    <mergeCell ref="G20:G24"/>
    <mergeCell ref="M15:M19"/>
    <mergeCell ref="N15:N19"/>
    <mergeCell ref="O15:O19"/>
    <mergeCell ref="P15:P19"/>
    <mergeCell ref="Q15:Q19"/>
    <mergeCell ref="R15:R19"/>
    <mergeCell ref="G15:G19"/>
    <mergeCell ref="H15:H19"/>
    <mergeCell ref="I15:I19"/>
    <mergeCell ref="J15:J19"/>
    <mergeCell ref="K15:K19"/>
    <mergeCell ref="J25:J29"/>
    <mergeCell ref="K25:K29"/>
    <mergeCell ref="L25:L29"/>
    <mergeCell ref="M25:M29"/>
    <mergeCell ref="N25:N29"/>
    <mergeCell ref="T20:T24"/>
    <mergeCell ref="U20:U24"/>
    <mergeCell ref="A25:A29"/>
    <mergeCell ref="B25:B29"/>
    <mergeCell ref="C25:C29"/>
    <mergeCell ref="D25:D29"/>
    <mergeCell ref="E25:E29"/>
    <mergeCell ref="F25:F29"/>
    <mergeCell ref="G25:G29"/>
    <mergeCell ref="H25:H29"/>
    <mergeCell ref="N20:N24"/>
    <mergeCell ref="O20:O24"/>
    <mergeCell ref="P20:P24"/>
    <mergeCell ref="Q20:Q24"/>
    <mergeCell ref="R20:R24"/>
    <mergeCell ref="S20:S24"/>
    <mergeCell ref="H20:H24"/>
    <mergeCell ref="I20:I24"/>
    <mergeCell ref="J20:J24"/>
    <mergeCell ref="U30:U34"/>
    <mergeCell ref="J30:J34"/>
    <mergeCell ref="K30:K34"/>
    <mergeCell ref="L30:L34"/>
    <mergeCell ref="M30:M34"/>
    <mergeCell ref="N30:N34"/>
    <mergeCell ref="O30:O34"/>
    <mergeCell ref="U25:U29"/>
    <mergeCell ref="A30:A34"/>
    <mergeCell ref="B30:B34"/>
    <mergeCell ref="C30:C34"/>
    <mergeCell ref="D30:D34"/>
    <mergeCell ref="E30:E34"/>
    <mergeCell ref="F30:F34"/>
    <mergeCell ref="G30:G34"/>
    <mergeCell ref="H30:H34"/>
    <mergeCell ref="I30:I34"/>
    <mergeCell ref="O25:O29"/>
    <mergeCell ref="P25:P29"/>
    <mergeCell ref="Q25:Q29"/>
    <mergeCell ref="R25:R29"/>
    <mergeCell ref="S25:S29"/>
    <mergeCell ref="T25:T29"/>
    <mergeCell ref="I25:I29"/>
    <mergeCell ref="C35:C39"/>
    <mergeCell ref="D35:D39"/>
    <mergeCell ref="E35:E39"/>
    <mergeCell ref="F35:F39"/>
    <mergeCell ref="P30:P34"/>
    <mergeCell ref="Q30:Q34"/>
    <mergeCell ref="R30:R34"/>
    <mergeCell ref="S30:S34"/>
    <mergeCell ref="T30:T34"/>
    <mergeCell ref="S35:S39"/>
    <mergeCell ref="T35:T39"/>
    <mergeCell ref="U35:U39"/>
    <mergeCell ref="A40:A44"/>
    <mergeCell ref="B40:B44"/>
    <mergeCell ref="C40:C44"/>
    <mergeCell ref="D40:D44"/>
    <mergeCell ref="E40:E44"/>
    <mergeCell ref="F40:F44"/>
    <mergeCell ref="G40:G44"/>
    <mergeCell ref="M35:M39"/>
    <mergeCell ref="N35:N39"/>
    <mergeCell ref="O35:O39"/>
    <mergeCell ref="P35:P39"/>
    <mergeCell ref="Q35:Q39"/>
    <mergeCell ref="R35:R39"/>
    <mergeCell ref="G35:G39"/>
    <mergeCell ref="H35:H39"/>
    <mergeCell ref="I35:I39"/>
    <mergeCell ref="J35:J39"/>
    <mergeCell ref="K35:K39"/>
    <mergeCell ref="L35:L39"/>
    <mergeCell ref="A35:A39"/>
    <mergeCell ref="B35:B39"/>
    <mergeCell ref="T40:T44"/>
    <mergeCell ref="U40:U44"/>
    <mergeCell ref="A45:A49"/>
    <mergeCell ref="B45:B49"/>
    <mergeCell ref="C45:C49"/>
    <mergeCell ref="D45:D49"/>
    <mergeCell ref="E45:E49"/>
    <mergeCell ref="F45:F49"/>
    <mergeCell ref="G45:G49"/>
    <mergeCell ref="H45:H49"/>
    <mergeCell ref="N40:N44"/>
    <mergeCell ref="O40:O44"/>
    <mergeCell ref="P40:P44"/>
    <mergeCell ref="Q40:Q44"/>
    <mergeCell ref="R40:R44"/>
    <mergeCell ref="S40:S44"/>
    <mergeCell ref="H40:H44"/>
    <mergeCell ref="I40:I44"/>
    <mergeCell ref="J40:J44"/>
    <mergeCell ref="K40:K44"/>
    <mergeCell ref="L40:L44"/>
    <mergeCell ref="M40:M44"/>
    <mergeCell ref="U45:U49"/>
    <mergeCell ref="A50:A54"/>
    <mergeCell ref="B50:B54"/>
    <mergeCell ref="C50:C54"/>
    <mergeCell ref="D50:D54"/>
    <mergeCell ref="E50:E54"/>
    <mergeCell ref="F50:F54"/>
    <mergeCell ref="G50:G54"/>
    <mergeCell ref="H50:H54"/>
    <mergeCell ref="I50:I54"/>
    <mergeCell ref="O45:O49"/>
    <mergeCell ref="P45:P49"/>
    <mergeCell ref="Q45:Q49"/>
    <mergeCell ref="R45:R49"/>
    <mergeCell ref="S45:S49"/>
    <mergeCell ref="T45:T49"/>
    <mergeCell ref="I45:I49"/>
    <mergeCell ref="J45:J49"/>
    <mergeCell ref="K45:K49"/>
    <mergeCell ref="L45:L49"/>
    <mergeCell ref="M45:M49"/>
    <mergeCell ref="N45:N49"/>
    <mergeCell ref="P50:P54"/>
    <mergeCell ref="Q50:Q54"/>
    <mergeCell ref="R50:R54"/>
    <mergeCell ref="S50:S54"/>
    <mergeCell ref="T50:T54"/>
    <mergeCell ref="U50:U54"/>
    <mergeCell ref="J50:J54"/>
    <mergeCell ref="K50:K54"/>
    <mergeCell ref="L50:L54"/>
    <mergeCell ref="M50:M54"/>
    <mergeCell ref="N50:N54"/>
    <mergeCell ref="O50:O54"/>
    <mergeCell ref="G55:G59"/>
    <mergeCell ref="H55:H59"/>
    <mergeCell ref="I55:I59"/>
    <mergeCell ref="J55:J59"/>
    <mergeCell ref="K55:K59"/>
    <mergeCell ref="L55:L59"/>
    <mergeCell ref="A55:A59"/>
    <mergeCell ref="B55:B59"/>
    <mergeCell ref="C55:C59"/>
    <mergeCell ref="D55:D59"/>
    <mergeCell ref="E55:E59"/>
    <mergeCell ref="F55:F59"/>
    <mergeCell ref="S55:S59"/>
    <mergeCell ref="T55:T59"/>
    <mergeCell ref="U55:U59"/>
    <mergeCell ref="M55:M59"/>
    <mergeCell ref="N55:N59"/>
    <mergeCell ref="O55:O59"/>
    <mergeCell ref="P55:P59"/>
    <mergeCell ref="Q55:Q59"/>
    <mergeCell ref="R55:R59"/>
    <mergeCell ref="A60:A64"/>
    <mergeCell ref="B60:B64"/>
    <mergeCell ref="C60:C64"/>
    <mergeCell ref="D60:D64"/>
    <mergeCell ref="E60:E64"/>
    <mergeCell ref="F60:F64"/>
    <mergeCell ref="G60:G64"/>
    <mergeCell ref="H60:H64"/>
    <mergeCell ref="I60:I64"/>
    <mergeCell ref="S60:S64"/>
    <mergeCell ref="T60:T64"/>
    <mergeCell ref="U60:U64"/>
    <mergeCell ref="J60:J64"/>
    <mergeCell ref="K60:K64"/>
    <mergeCell ref="L60:L64"/>
    <mergeCell ref="M60:M64"/>
    <mergeCell ref="N60:N64"/>
    <mergeCell ref="O60:O64"/>
    <mergeCell ref="P60:P64"/>
    <mergeCell ref="Q60:Q64"/>
    <mergeCell ref="R60:R64"/>
  </mergeCells>
  <conditionalFormatting sqref="D8:G8 H7 H65:J1048576 A7:B7">
    <cfRule type="containsText" dxfId="1522" priority="1517" operator="containsText" text="3- Moderado">
      <formula>NOT(ISERROR(SEARCH("3- Moderado",A7)))</formula>
    </cfRule>
    <cfRule type="containsText" dxfId="1521" priority="1518" operator="containsText" text="6- Moderado">
      <formula>NOT(ISERROR(SEARCH("6- Moderado",A7)))</formula>
    </cfRule>
    <cfRule type="containsText" dxfId="1520" priority="1519" operator="containsText" text="4- Moderado">
      <formula>NOT(ISERROR(SEARCH("4- Moderado",A7)))</formula>
    </cfRule>
    <cfRule type="containsText" dxfId="1519" priority="1520" operator="containsText" text="3- Bajo">
      <formula>NOT(ISERROR(SEARCH("3- Bajo",A7)))</formula>
    </cfRule>
    <cfRule type="containsText" dxfId="1518" priority="1521" operator="containsText" text="4- Bajo">
      <formula>NOT(ISERROR(SEARCH("4- Bajo",A7)))</formula>
    </cfRule>
    <cfRule type="containsText" dxfId="1517" priority="1522" operator="containsText" text="1- Bajo">
      <formula>NOT(ISERROR(SEARCH("1- Bajo",A7)))</formula>
    </cfRule>
  </conditionalFormatting>
  <conditionalFormatting sqref="H8:J8">
    <cfRule type="containsText" dxfId="1516" priority="1510" operator="containsText" text="3- Moderado">
      <formula>NOT(ISERROR(SEARCH("3- Moderado",H8)))</formula>
    </cfRule>
    <cfRule type="containsText" dxfId="1515" priority="1511" operator="containsText" text="6- Moderado">
      <formula>NOT(ISERROR(SEARCH("6- Moderado",H8)))</formula>
    </cfRule>
    <cfRule type="containsText" dxfId="1514" priority="1512" operator="containsText" text="4- Moderado">
      <formula>NOT(ISERROR(SEARCH("4- Moderado",H8)))</formula>
    </cfRule>
    <cfRule type="containsText" dxfId="1513" priority="1513" operator="containsText" text="3- Bajo">
      <formula>NOT(ISERROR(SEARCH("3- Bajo",H8)))</formula>
    </cfRule>
    <cfRule type="containsText" dxfId="1512" priority="1514" operator="containsText" text="4- Bajo">
      <formula>NOT(ISERROR(SEARCH("4- Bajo",H8)))</formula>
    </cfRule>
    <cfRule type="containsText" dxfId="1511" priority="1516" operator="containsText" text="1- Bajo">
      <formula>NOT(ISERROR(SEARCH("1- Bajo",H8)))</formula>
    </cfRule>
  </conditionalFormatting>
  <conditionalFormatting sqref="J8 J65:J1048576">
    <cfRule type="containsText" dxfId="1510" priority="1499" operator="containsText" text="25- Extremo">
      <formula>NOT(ISERROR(SEARCH("25- Extremo",J8)))</formula>
    </cfRule>
    <cfRule type="containsText" dxfId="1509" priority="1500" operator="containsText" text="20- Extremo">
      <formula>NOT(ISERROR(SEARCH("20- Extremo",J8)))</formula>
    </cfRule>
    <cfRule type="containsText" dxfId="1508" priority="1501" operator="containsText" text="15- Extremo">
      <formula>NOT(ISERROR(SEARCH("15- Extremo",J8)))</formula>
    </cfRule>
    <cfRule type="containsText" dxfId="1507" priority="1502" operator="containsText" text="10- Extremo">
      <formula>NOT(ISERROR(SEARCH("10- Extremo",J8)))</formula>
    </cfRule>
    <cfRule type="containsText" dxfId="1506" priority="1503" operator="containsText" text="5- Extremo">
      <formula>NOT(ISERROR(SEARCH("5- Extremo",J8)))</formula>
    </cfRule>
    <cfRule type="containsText" dxfId="1505" priority="1504" operator="containsText" text="12- Alto">
      <formula>NOT(ISERROR(SEARCH("12- Alto",J8)))</formula>
    </cfRule>
    <cfRule type="containsText" dxfId="1504" priority="1505" operator="containsText" text="10- Alto">
      <formula>NOT(ISERROR(SEARCH("10- Alto",J8)))</formula>
    </cfRule>
    <cfRule type="containsText" dxfId="1503" priority="1506" operator="containsText" text="9- Alto">
      <formula>NOT(ISERROR(SEARCH("9- Alto",J8)))</formula>
    </cfRule>
    <cfRule type="containsText" dxfId="1502" priority="1507" operator="containsText" text="8- Alto">
      <formula>NOT(ISERROR(SEARCH("8- Alto",J8)))</formula>
    </cfRule>
    <cfRule type="containsText" dxfId="1501" priority="1508" operator="containsText" text="5- Alto">
      <formula>NOT(ISERROR(SEARCH("5- Alto",J8)))</formula>
    </cfRule>
    <cfRule type="containsText" dxfId="1500" priority="1509" operator="containsText" text="4- Alto">
      <formula>NOT(ISERROR(SEARCH("4- Alto",J8)))</formula>
    </cfRule>
    <cfRule type="containsText" dxfId="1499" priority="1515" operator="containsText" text="2- Bajo">
      <formula>NOT(ISERROR(SEARCH("2- Bajo",J8)))</formula>
    </cfRule>
  </conditionalFormatting>
  <conditionalFormatting sqref="K8">
    <cfRule type="containsText" dxfId="1498" priority="1469" operator="containsText" text="3- Moderado">
      <formula>NOT(ISERROR(SEARCH("3- Moderado",K8)))</formula>
    </cfRule>
    <cfRule type="containsText" dxfId="1497" priority="1470" operator="containsText" text="6- Moderado">
      <formula>NOT(ISERROR(SEARCH("6- Moderado",K8)))</formula>
    </cfRule>
    <cfRule type="containsText" dxfId="1496" priority="1471" operator="containsText" text="4- Moderado">
      <formula>NOT(ISERROR(SEARCH("4- Moderado",K8)))</formula>
    </cfRule>
    <cfRule type="containsText" dxfId="1495" priority="1472" operator="containsText" text="3- Bajo">
      <formula>NOT(ISERROR(SEARCH("3- Bajo",K8)))</formula>
    </cfRule>
    <cfRule type="containsText" dxfId="1494" priority="1473" operator="containsText" text="4- Bajo">
      <formula>NOT(ISERROR(SEARCH("4- Bajo",K8)))</formula>
    </cfRule>
    <cfRule type="containsText" dxfId="1493" priority="1474" operator="containsText" text="1- Bajo">
      <formula>NOT(ISERROR(SEARCH("1- Bajo",K8)))</formula>
    </cfRule>
  </conditionalFormatting>
  <conditionalFormatting sqref="L8">
    <cfRule type="containsText" dxfId="1492" priority="1463" operator="containsText" text="3- Moderado">
      <formula>NOT(ISERROR(SEARCH("3- Moderado",L8)))</formula>
    </cfRule>
    <cfRule type="containsText" dxfId="1491" priority="1464" operator="containsText" text="6- Moderado">
      <formula>NOT(ISERROR(SEARCH("6- Moderado",L8)))</formula>
    </cfRule>
    <cfRule type="containsText" dxfId="1490" priority="1465" operator="containsText" text="4- Moderado">
      <formula>NOT(ISERROR(SEARCH("4- Moderado",L8)))</formula>
    </cfRule>
    <cfRule type="containsText" dxfId="1489" priority="1466" operator="containsText" text="3- Bajo">
      <formula>NOT(ISERROR(SEARCH("3- Bajo",L8)))</formula>
    </cfRule>
    <cfRule type="containsText" dxfId="1488" priority="1467" operator="containsText" text="4- Bajo">
      <formula>NOT(ISERROR(SEARCH("4- Bajo",L8)))</formula>
    </cfRule>
    <cfRule type="containsText" dxfId="1487" priority="1468" operator="containsText" text="1- Bajo">
      <formula>NOT(ISERROR(SEARCH("1- Bajo",L8)))</formula>
    </cfRule>
  </conditionalFormatting>
  <conditionalFormatting sqref="M8">
    <cfRule type="containsText" dxfId="1486" priority="1457" operator="containsText" text="3- Moderado">
      <formula>NOT(ISERROR(SEARCH("3- Moderado",M8)))</formula>
    </cfRule>
    <cfRule type="containsText" dxfId="1485" priority="1458" operator="containsText" text="6- Moderado">
      <formula>NOT(ISERROR(SEARCH("6- Moderado",M8)))</formula>
    </cfRule>
    <cfRule type="containsText" dxfId="1484" priority="1459" operator="containsText" text="4- Moderado">
      <formula>NOT(ISERROR(SEARCH("4- Moderado",M8)))</formula>
    </cfRule>
    <cfRule type="containsText" dxfId="1483" priority="1460" operator="containsText" text="3- Bajo">
      <formula>NOT(ISERROR(SEARCH("3- Bajo",M8)))</formula>
    </cfRule>
    <cfRule type="containsText" dxfId="1482" priority="1461" operator="containsText" text="4- Bajo">
      <formula>NOT(ISERROR(SEARCH("4- Bajo",M8)))</formula>
    </cfRule>
    <cfRule type="containsText" dxfId="1481" priority="1462" operator="containsText" text="1- Bajo">
      <formula>NOT(ISERROR(SEARCH("1- Bajo",M8)))</formula>
    </cfRule>
  </conditionalFormatting>
  <conditionalFormatting sqref="K10:L10">
    <cfRule type="containsText" dxfId="1480" priority="799" operator="containsText" text="3- Moderado">
      <formula>NOT(ISERROR(SEARCH("3- Moderado",K10)))</formula>
    </cfRule>
    <cfRule type="containsText" dxfId="1479" priority="800" operator="containsText" text="6- Moderado">
      <formula>NOT(ISERROR(SEARCH("6- Moderado",K10)))</formula>
    </cfRule>
    <cfRule type="containsText" dxfId="1478" priority="801" operator="containsText" text="4- Moderado">
      <formula>NOT(ISERROR(SEARCH("4- Moderado",K10)))</formula>
    </cfRule>
    <cfRule type="containsText" dxfId="1477" priority="802" operator="containsText" text="3- Bajo">
      <formula>NOT(ISERROR(SEARCH("3- Bajo",K10)))</formula>
    </cfRule>
    <cfRule type="containsText" dxfId="1476" priority="803" operator="containsText" text="4- Bajo">
      <formula>NOT(ISERROR(SEARCH("4- Bajo",K10)))</formula>
    </cfRule>
    <cfRule type="containsText" dxfId="1475" priority="804" operator="containsText" text="1- Bajo">
      <formula>NOT(ISERROR(SEARCH("1- Bajo",K10)))</formula>
    </cfRule>
  </conditionalFormatting>
  <conditionalFormatting sqref="H10:I10">
    <cfRule type="containsText" dxfId="1474" priority="793" operator="containsText" text="3- Moderado">
      <formula>NOT(ISERROR(SEARCH("3- Moderado",H10)))</formula>
    </cfRule>
    <cfRule type="containsText" dxfId="1473" priority="794" operator="containsText" text="6- Moderado">
      <formula>NOT(ISERROR(SEARCH("6- Moderado",H10)))</formula>
    </cfRule>
    <cfRule type="containsText" dxfId="1472" priority="795" operator="containsText" text="4- Moderado">
      <formula>NOT(ISERROR(SEARCH("4- Moderado",H10)))</formula>
    </cfRule>
    <cfRule type="containsText" dxfId="1471" priority="796" operator="containsText" text="3- Bajo">
      <formula>NOT(ISERROR(SEARCH("3- Bajo",H10)))</formula>
    </cfRule>
    <cfRule type="containsText" dxfId="1470" priority="797" operator="containsText" text="4- Bajo">
      <formula>NOT(ISERROR(SEARCH("4- Bajo",H10)))</formula>
    </cfRule>
    <cfRule type="containsText" dxfId="1469" priority="798" operator="containsText" text="1- Bajo">
      <formula>NOT(ISERROR(SEARCH("1- Bajo",H10)))</formula>
    </cfRule>
  </conditionalFormatting>
  <conditionalFormatting sqref="A10">
    <cfRule type="containsText" dxfId="1468" priority="787" operator="containsText" text="3- Moderado">
      <formula>NOT(ISERROR(SEARCH("3- Moderado",A10)))</formula>
    </cfRule>
    <cfRule type="containsText" dxfId="1467" priority="788" operator="containsText" text="6- Moderado">
      <formula>NOT(ISERROR(SEARCH("6- Moderado",A10)))</formula>
    </cfRule>
    <cfRule type="containsText" dxfId="1466" priority="789" operator="containsText" text="4- Moderado">
      <formula>NOT(ISERROR(SEARCH("4- Moderado",A10)))</formula>
    </cfRule>
    <cfRule type="containsText" dxfId="1465" priority="790" operator="containsText" text="3- Bajo">
      <formula>NOT(ISERROR(SEARCH("3- Bajo",A10)))</formula>
    </cfRule>
    <cfRule type="containsText" dxfId="1464" priority="791" operator="containsText" text="4- Bajo">
      <formula>NOT(ISERROR(SEARCH("4- Bajo",A10)))</formula>
    </cfRule>
    <cfRule type="containsText" dxfId="1463" priority="792" operator="containsText" text="1- Bajo">
      <formula>NOT(ISERROR(SEARCH("1- Bajo",A10)))</formula>
    </cfRule>
  </conditionalFormatting>
  <conditionalFormatting sqref="J10:J14">
    <cfRule type="containsText" dxfId="1462" priority="782" operator="containsText" text="Bajo">
      <formula>NOT(ISERROR(SEARCH("Bajo",J10)))</formula>
    </cfRule>
    <cfRule type="containsText" dxfId="1461" priority="783" operator="containsText" text="Moderado">
      <formula>NOT(ISERROR(SEARCH("Moderado",J10)))</formula>
    </cfRule>
    <cfRule type="containsText" dxfId="1460" priority="784" operator="containsText" text="Alto">
      <formula>NOT(ISERROR(SEARCH("Alto",J10)))</formula>
    </cfRule>
    <cfRule type="containsText" dxfId="1459" priority="785" operator="containsText" text="Extremo">
      <formula>NOT(ISERROR(SEARCH("Extremo",J10)))</formula>
    </cfRule>
    <cfRule type="colorScale" priority="786">
      <colorScale>
        <cfvo type="min"/>
        <cfvo type="max"/>
        <color rgb="FFFF7128"/>
        <color rgb="FFFFEF9C"/>
      </colorScale>
    </cfRule>
  </conditionalFormatting>
  <conditionalFormatting sqref="M10:M14">
    <cfRule type="containsText" dxfId="1458" priority="757" operator="containsText" text="Moderado">
      <formula>NOT(ISERROR(SEARCH("Moderado",M10)))</formula>
    </cfRule>
    <cfRule type="containsText" dxfId="1457" priority="777" operator="containsText" text="Bajo">
      <formula>NOT(ISERROR(SEARCH("Bajo",M10)))</formula>
    </cfRule>
    <cfRule type="containsText" dxfId="1456" priority="778" operator="containsText" text="Moderado">
      <formula>NOT(ISERROR(SEARCH("Moderado",M10)))</formula>
    </cfRule>
    <cfRule type="containsText" dxfId="1455" priority="779" operator="containsText" text="Alto">
      <formula>NOT(ISERROR(SEARCH("Alto",M10)))</formula>
    </cfRule>
    <cfRule type="containsText" dxfId="1454" priority="780" operator="containsText" text="Extremo">
      <formula>NOT(ISERROR(SEARCH("Extremo",M10)))</formula>
    </cfRule>
    <cfRule type="colorScale" priority="781">
      <colorScale>
        <cfvo type="min"/>
        <cfvo type="max"/>
        <color rgb="FFFF7128"/>
        <color rgb="FFFFEF9C"/>
      </colorScale>
    </cfRule>
  </conditionalFormatting>
  <conditionalFormatting sqref="N10">
    <cfRule type="containsText" dxfId="1453" priority="771" operator="containsText" text="3- Moderado">
      <formula>NOT(ISERROR(SEARCH("3- Moderado",N10)))</formula>
    </cfRule>
    <cfRule type="containsText" dxfId="1452" priority="772" operator="containsText" text="6- Moderado">
      <formula>NOT(ISERROR(SEARCH("6- Moderado",N10)))</formula>
    </cfRule>
    <cfRule type="containsText" dxfId="1451" priority="773" operator="containsText" text="4- Moderado">
      <formula>NOT(ISERROR(SEARCH("4- Moderado",N10)))</formula>
    </cfRule>
    <cfRule type="containsText" dxfId="1450" priority="774" operator="containsText" text="3- Bajo">
      <formula>NOT(ISERROR(SEARCH("3- Bajo",N10)))</formula>
    </cfRule>
    <cfRule type="containsText" dxfId="1449" priority="775" operator="containsText" text="4- Bajo">
      <formula>NOT(ISERROR(SEARCH("4- Bajo",N10)))</formula>
    </cfRule>
    <cfRule type="containsText" dxfId="1448" priority="776" operator="containsText" text="1- Bajo">
      <formula>NOT(ISERROR(SEARCH("1- Bajo",N10)))</formula>
    </cfRule>
  </conditionalFormatting>
  <conditionalFormatting sqref="H10:H14">
    <cfRule type="containsText" dxfId="1447" priority="758" operator="containsText" text="Muy Alta">
      <formula>NOT(ISERROR(SEARCH("Muy Alta",H10)))</formula>
    </cfRule>
    <cfRule type="containsText" dxfId="1446" priority="759" operator="containsText" text="Alta">
      <formula>NOT(ISERROR(SEARCH("Alta",H10)))</formula>
    </cfRule>
    <cfRule type="containsText" dxfId="1445" priority="760" operator="containsText" text="Muy Alta">
      <formula>NOT(ISERROR(SEARCH("Muy Alta",H10)))</formula>
    </cfRule>
    <cfRule type="containsText" dxfId="1444" priority="765" operator="containsText" text="Muy Baja">
      <formula>NOT(ISERROR(SEARCH("Muy Baja",H10)))</formula>
    </cfRule>
    <cfRule type="containsText" dxfId="1443" priority="766" operator="containsText" text="Baja">
      <formula>NOT(ISERROR(SEARCH("Baja",H10)))</formula>
    </cfRule>
    <cfRule type="containsText" dxfId="1442" priority="767" operator="containsText" text="Media">
      <formula>NOT(ISERROR(SEARCH("Media",H10)))</formula>
    </cfRule>
    <cfRule type="containsText" dxfId="1441" priority="768" operator="containsText" text="Alta">
      <formula>NOT(ISERROR(SEARCH("Alta",H10)))</formula>
    </cfRule>
    <cfRule type="containsText" dxfId="1440" priority="770" operator="containsText" text="Muy Alta">
      <formula>NOT(ISERROR(SEARCH("Muy Alta",H10)))</formula>
    </cfRule>
  </conditionalFormatting>
  <conditionalFormatting sqref="I10:I14">
    <cfRule type="containsText" dxfId="1439" priority="761" operator="containsText" text="Catastrófico">
      <formula>NOT(ISERROR(SEARCH("Catastrófico",I10)))</formula>
    </cfRule>
    <cfRule type="containsText" dxfId="1438" priority="762" operator="containsText" text="Mayor">
      <formula>NOT(ISERROR(SEARCH("Mayor",I10)))</formula>
    </cfRule>
    <cfRule type="containsText" dxfId="1437" priority="763" operator="containsText" text="Menor">
      <formula>NOT(ISERROR(SEARCH("Menor",I10)))</formula>
    </cfRule>
    <cfRule type="containsText" dxfId="1436" priority="764" operator="containsText" text="Leve">
      <formula>NOT(ISERROR(SEARCH("Leve",I10)))</formula>
    </cfRule>
    <cfRule type="containsText" dxfId="1435" priority="769" operator="containsText" text="Moderado">
      <formula>NOT(ISERROR(SEARCH("Moderado",I10)))</formula>
    </cfRule>
  </conditionalFormatting>
  <conditionalFormatting sqref="K10:K14">
    <cfRule type="containsText" dxfId="1434" priority="756" operator="containsText" text="Media">
      <formula>NOT(ISERROR(SEARCH("Media",K10)))</formula>
    </cfRule>
  </conditionalFormatting>
  <conditionalFormatting sqref="L10:L14">
    <cfRule type="containsText" dxfId="1433" priority="755" operator="containsText" text="Moderado">
      <formula>NOT(ISERROR(SEARCH("Moderado",L10)))</formula>
    </cfRule>
  </conditionalFormatting>
  <conditionalFormatting sqref="J10:J14">
    <cfRule type="containsText" dxfId="1432" priority="754" operator="containsText" text="Moderado">
      <formula>NOT(ISERROR(SEARCH("Moderado",J10)))</formula>
    </cfRule>
  </conditionalFormatting>
  <conditionalFormatting sqref="J10:J14">
    <cfRule type="containsText" dxfId="1431" priority="752" operator="containsText" text="Bajo">
      <formula>NOT(ISERROR(SEARCH("Bajo",J10)))</formula>
    </cfRule>
    <cfRule type="containsText" dxfId="1430" priority="753" operator="containsText" text="Extremo">
      <formula>NOT(ISERROR(SEARCH("Extremo",J10)))</formula>
    </cfRule>
  </conditionalFormatting>
  <conditionalFormatting sqref="K10:K14">
    <cfRule type="containsText" dxfId="1429" priority="750" operator="containsText" text="Baja">
      <formula>NOT(ISERROR(SEARCH("Baja",K10)))</formula>
    </cfRule>
    <cfRule type="containsText" dxfId="1428" priority="751" operator="containsText" text="Muy Baja">
      <formula>NOT(ISERROR(SEARCH("Muy Baja",K10)))</formula>
    </cfRule>
  </conditionalFormatting>
  <conditionalFormatting sqref="K10:K14">
    <cfRule type="containsText" dxfId="1427" priority="748" operator="containsText" text="Muy Alta">
      <formula>NOT(ISERROR(SEARCH("Muy Alta",K10)))</formula>
    </cfRule>
    <cfRule type="containsText" dxfId="1426" priority="749" operator="containsText" text="Alta">
      <formula>NOT(ISERROR(SEARCH("Alta",K10)))</formula>
    </cfRule>
  </conditionalFormatting>
  <conditionalFormatting sqref="L10:L14">
    <cfRule type="containsText" dxfId="1425" priority="744" operator="containsText" text="Catastrófico">
      <formula>NOT(ISERROR(SEARCH("Catastrófico",L10)))</formula>
    </cfRule>
    <cfRule type="containsText" dxfId="1424" priority="745" operator="containsText" text="Mayor">
      <formula>NOT(ISERROR(SEARCH("Mayor",L10)))</formula>
    </cfRule>
    <cfRule type="containsText" dxfId="1423" priority="746" operator="containsText" text="Menor">
      <formula>NOT(ISERROR(SEARCH("Menor",L10)))</formula>
    </cfRule>
    <cfRule type="containsText" dxfId="1422" priority="747" operator="containsText" text="Leve">
      <formula>NOT(ISERROR(SEARCH("Leve",L10)))</formula>
    </cfRule>
  </conditionalFormatting>
  <conditionalFormatting sqref="B10:G10">
    <cfRule type="containsText" dxfId="1421" priority="738" operator="containsText" text="3- Moderado">
      <formula>NOT(ISERROR(SEARCH("3- Moderado",B10)))</formula>
    </cfRule>
    <cfRule type="containsText" dxfId="1420" priority="739" operator="containsText" text="6- Moderado">
      <formula>NOT(ISERROR(SEARCH("6- Moderado",B10)))</formula>
    </cfRule>
    <cfRule type="containsText" dxfId="1419" priority="740" operator="containsText" text="4- Moderado">
      <formula>NOT(ISERROR(SEARCH("4- Moderado",B10)))</formula>
    </cfRule>
    <cfRule type="containsText" dxfId="1418" priority="741" operator="containsText" text="3- Bajo">
      <formula>NOT(ISERROR(SEARCH("3- Bajo",B10)))</formula>
    </cfRule>
    <cfRule type="containsText" dxfId="1417" priority="742" operator="containsText" text="4- Bajo">
      <formula>NOT(ISERROR(SEARCH("4- Bajo",B10)))</formula>
    </cfRule>
    <cfRule type="containsText" dxfId="1416" priority="743" operator="containsText" text="1- Bajo">
      <formula>NOT(ISERROR(SEARCH("1- Bajo",B10)))</formula>
    </cfRule>
  </conditionalFormatting>
  <conditionalFormatting sqref="K15:L15">
    <cfRule type="containsText" dxfId="1415" priority="732" operator="containsText" text="3- Moderado">
      <formula>NOT(ISERROR(SEARCH("3- Moderado",K15)))</formula>
    </cfRule>
    <cfRule type="containsText" dxfId="1414" priority="733" operator="containsText" text="6- Moderado">
      <formula>NOT(ISERROR(SEARCH("6- Moderado",K15)))</formula>
    </cfRule>
    <cfRule type="containsText" dxfId="1413" priority="734" operator="containsText" text="4- Moderado">
      <formula>NOT(ISERROR(SEARCH("4- Moderado",K15)))</formula>
    </cfRule>
    <cfRule type="containsText" dxfId="1412" priority="735" operator="containsText" text="3- Bajo">
      <formula>NOT(ISERROR(SEARCH("3- Bajo",K15)))</formula>
    </cfRule>
    <cfRule type="containsText" dxfId="1411" priority="736" operator="containsText" text="4- Bajo">
      <formula>NOT(ISERROR(SEARCH("4- Bajo",K15)))</formula>
    </cfRule>
    <cfRule type="containsText" dxfId="1410" priority="737" operator="containsText" text="1- Bajo">
      <formula>NOT(ISERROR(SEARCH("1- Bajo",K15)))</formula>
    </cfRule>
  </conditionalFormatting>
  <conditionalFormatting sqref="H15:I15">
    <cfRule type="containsText" dxfId="1409" priority="726" operator="containsText" text="3- Moderado">
      <formula>NOT(ISERROR(SEARCH("3- Moderado",H15)))</formula>
    </cfRule>
    <cfRule type="containsText" dxfId="1408" priority="727" operator="containsText" text="6- Moderado">
      <formula>NOT(ISERROR(SEARCH("6- Moderado",H15)))</formula>
    </cfRule>
    <cfRule type="containsText" dxfId="1407" priority="728" operator="containsText" text="4- Moderado">
      <formula>NOT(ISERROR(SEARCH("4- Moderado",H15)))</formula>
    </cfRule>
    <cfRule type="containsText" dxfId="1406" priority="729" operator="containsText" text="3- Bajo">
      <formula>NOT(ISERROR(SEARCH("3- Bajo",H15)))</formula>
    </cfRule>
    <cfRule type="containsText" dxfId="1405" priority="730" operator="containsText" text="4- Bajo">
      <formula>NOT(ISERROR(SEARCH("4- Bajo",H15)))</formula>
    </cfRule>
    <cfRule type="containsText" dxfId="1404" priority="731" operator="containsText" text="1- Bajo">
      <formula>NOT(ISERROR(SEARCH("1- Bajo",H15)))</formula>
    </cfRule>
  </conditionalFormatting>
  <conditionalFormatting sqref="A15">
    <cfRule type="containsText" dxfId="1403" priority="720" operator="containsText" text="3- Moderado">
      <formula>NOT(ISERROR(SEARCH("3- Moderado",A15)))</formula>
    </cfRule>
    <cfRule type="containsText" dxfId="1402" priority="721" operator="containsText" text="6- Moderado">
      <formula>NOT(ISERROR(SEARCH("6- Moderado",A15)))</formula>
    </cfRule>
    <cfRule type="containsText" dxfId="1401" priority="722" operator="containsText" text="4- Moderado">
      <formula>NOT(ISERROR(SEARCH("4- Moderado",A15)))</formula>
    </cfRule>
    <cfRule type="containsText" dxfId="1400" priority="723" operator="containsText" text="3- Bajo">
      <formula>NOT(ISERROR(SEARCH("3- Bajo",A15)))</formula>
    </cfRule>
    <cfRule type="containsText" dxfId="1399" priority="724" operator="containsText" text="4- Bajo">
      <formula>NOT(ISERROR(SEARCH("4- Bajo",A15)))</formula>
    </cfRule>
    <cfRule type="containsText" dxfId="1398" priority="725" operator="containsText" text="1- Bajo">
      <formula>NOT(ISERROR(SEARCH("1- Bajo",A15)))</formula>
    </cfRule>
  </conditionalFormatting>
  <conditionalFormatting sqref="J15:J19">
    <cfRule type="containsText" dxfId="1397" priority="715" operator="containsText" text="Bajo">
      <formula>NOT(ISERROR(SEARCH("Bajo",J15)))</formula>
    </cfRule>
    <cfRule type="containsText" dxfId="1396" priority="716" operator="containsText" text="Moderado">
      <formula>NOT(ISERROR(SEARCH("Moderado",J15)))</formula>
    </cfRule>
    <cfRule type="containsText" dxfId="1395" priority="717" operator="containsText" text="Alto">
      <formula>NOT(ISERROR(SEARCH("Alto",J15)))</formula>
    </cfRule>
    <cfRule type="containsText" dxfId="1394" priority="718" operator="containsText" text="Extremo">
      <formula>NOT(ISERROR(SEARCH("Extremo",J15)))</formula>
    </cfRule>
    <cfRule type="colorScale" priority="719">
      <colorScale>
        <cfvo type="min"/>
        <cfvo type="max"/>
        <color rgb="FFFF7128"/>
        <color rgb="FFFFEF9C"/>
      </colorScale>
    </cfRule>
  </conditionalFormatting>
  <conditionalFormatting sqref="M15:M19">
    <cfRule type="containsText" dxfId="1393" priority="690" operator="containsText" text="Moderado">
      <formula>NOT(ISERROR(SEARCH("Moderado",M15)))</formula>
    </cfRule>
    <cfRule type="containsText" dxfId="1392" priority="710" operator="containsText" text="Bajo">
      <formula>NOT(ISERROR(SEARCH("Bajo",M15)))</formula>
    </cfRule>
    <cfRule type="containsText" dxfId="1391" priority="711" operator="containsText" text="Moderado">
      <formula>NOT(ISERROR(SEARCH("Moderado",M15)))</formula>
    </cfRule>
    <cfRule type="containsText" dxfId="1390" priority="712" operator="containsText" text="Alto">
      <formula>NOT(ISERROR(SEARCH("Alto",M15)))</formula>
    </cfRule>
    <cfRule type="containsText" dxfId="1389" priority="713" operator="containsText" text="Extremo">
      <formula>NOT(ISERROR(SEARCH("Extremo",M15)))</formula>
    </cfRule>
    <cfRule type="colorScale" priority="714">
      <colorScale>
        <cfvo type="min"/>
        <cfvo type="max"/>
        <color rgb="FFFF7128"/>
        <color rgb="FFFFEF9C"/>
      </colorScale>
    </cfRule>
  </conditionalFormatting>
  <conditionalFormatting sqref="N15">
    <cfRule type="containsText" dxfId="1388" priority="704" operator="containsText" text="3- Moderado">
      <formula>NOT(ISERROR(SEARCH("3- Moderado",N15)))</formula>
    </cfRule>
    <cfRule type="containsText" dxfId="1387" priority="705" operator="containsText" text="6- Moderado">
      <formula>NOT(ISERROR(SEARCH("6- Moderado",N15)))</formula>
    </cfRule>
    <cfRule type="containsText" dxfId="1386" priority="706" operator="containsText" text="4- Moderado">
      <formula>NOT(ISERROR(SEARCH("4- Moderado",N15)))</formula>
    </cfRule>
    <cfRule type="containsText" dxfId="1385" priority="707" operator="containsText" text="3- Bajo">
      <formula>NOT(ISERROR(SEARCH("3- Bajo",N15)))</formula>
    </cfRule>
    <cfRule type="containsText" dxfId="1384" priority="708" operator="containsText" text="4- Bajo">
      <formula>NOT(ISERROR(SEARCH("4- Bajo",N15)))</formula>
    </cfRule>
    <cfRule type="containsText" dxfId="1383" priority="709" operator="containsText" text="1- Bajo">
      <formula>NOT(ISERROR(SEARCH("1- Bajo",N15)))</formula>
    </cfRule>
  </conditionalFormatting>
  <conditionalFormatting sqref="H15:H19">
    <cfRule type="containsText" dxfId="1382" priority="691" operator="containsText" text="Muy Alta">
      <formula>NOT(ISERROR(SEARCH("Muy Alta",H15)))</formula>
    </cfRule>
    <cfRule type="containsText" dxfId="1381" priority="692" operator="containsText" text="Alta">
      <formula>NOT(ISERROR(SEARCH("Alta",H15)))</formula>
    </cfRule>
    <cfRule type="containsText" dxfId="1380" priority="693" operator="containsText" text="Muy Alta">
      <formula>NOT(ISERROR(SEARCH("Muy Alta",H15)))</formula>
    </cfRule>
    <cfRule type="containsText" dxfId="1379" priority="698" operator="containsText" text="Muy Baja">
      <formula>NOT(ISERROR(SEARCH("Muy Baja",H15)))</formula>
    </cfRule>
    <cfRule type="containsText" dxfId="1378" priority="699" operator="containsText" text="Baja">
      <formula>NOT(ISERROR(SEARCH("Baja",H15)))</formula>
    </cfRule>
    <cfRule type="containsText" dxfId="1377" priority="700" operator="containsText" text="Media">
      <formula>NOT(ISERROR(SEARCH("Media",H15)))</formula>
    </cfRule>
    <cfRule type="containsText" dxfId="1376" priority="701" operator="containsText" text="Alta">
      <formula>NOT(ISERROR(SEARCH("Alta",H15)))</formula>
    </cfRule>
    <cfRule type="containsText" dxfId="1375" priority="703" operator="containsText" text="Muy Alta">
      <formula>NOT(ISERROR(SEARCH("Muy Alta",H15)))</formula>
    </cfRule>
  </conditionalFormatting>
  <conditionalFormatting sqref="I15:I19">
    <cfRule type="containsText" dxfId="1374" priority="694" operator="containsText" text="Catastrófico">
      <formula>NOT(ISERROR(SEARCH("Catastrófico",I15)))</formula>
    </cfRule>
    <cfRule type="containsText" dxfId="1373" priority="695" operator="containsText" text="Mayor">
      <formula>NOT(ISERROR(SEARCH("Mayor",I15)))</formula>
    </cfRule>
    <cfRule type="containsText" dxfId="1372" priority="696" operator="containsText" text="Menor">
      <formula>NOT(ISERROR(SEARCH("Menor",I15)))</formula>
    </cfRule>
    <cfRule type="containsText" dxfId="1371" priority="697" operator="containsText" text="Leve">
      <formula>NOT(ISERROR(SEARCH("Leve",I15)))</formula>
    </cfRule>
    <cfRule type="containsText" dxfId="1370" priority="702" operator="containsText" text="Moderado">
      <formula>NOT(ISERROR(SEARCH("Moderado",I15)))</formula>
    </cfRule>
  </conditionalFormatting>
  <conditionalFormatting sqref="K15:K19">
    <cfRule type="containsText" dxfId="1369" priority="689" operator="containsText" text="Media">
      <formula>NOT(ISERROR(SEARCH("Media",K15)))</formula>
    </cfRule>
  </conditionalFormatting>
  <conditionalFormatting sqref="L15:L19">
    <cfRule type="containsText" dxfId="1368" priority="688" operator="containsText" text="Moderado">
      <formula>NOT(ISERROR(SEARCH("Moderado",L15)))</formula>
    </cfRule>
  </conditionalFormatting>
  <conditionalFormatting sqref="J15:J19">
    <cfRule type="containsText" dxfId="1367" priority="687" operator="containsText" text="Moderado">
      <formula>NOT(ISERROR(SEARCH("Moderado",J15)))</formula>
    </cfRule>
  </conditionalFormatting>
  <conditionalFormatting sqref="J15:J19">
    <cfRule type="containsText" dxfId="1366" priority="685" operator="containsText" text="Bajo">
      <formula>NOT(ISERROR(SEARCH("Bajo",J15)))</formula>
    </cfRule>
    <cfRule type="containsText" dxfId="1365" priority="686" operator="containsText" text="Extremo">
      <formula>NOT(ISERROR(SEARCH("Extremo",J15)))</formula>
    </cfRule>
  </conditionalFormatting>
  <conditionalFormatting sqref="K15:K19">
    <cfRule type="containsText" dxfId="1364" priority="683" operator="containsText" text="Baja">
      <formula>NOT(ISERROR(SEARCH("Baja",K15)))</formula>
    </cfRule>
    <cfRule type="containsText" dxfId="1363" priority="684" operator="containsText" text="Muy Baja">
      <formula>NOT(ISERROR(SEARCH("Muy Baja",K15)))</formula>
    </cfRule>
  </conditionalFormatting>
  <conditionalFormatting sqref="K15:K19">
    <cfRule type="containsText" dxfId="1362" priority="681" operator="containsText" text="Muy Alta">
      <formula>NOT(ISERROR(SEARCH("Muy Alta",K15)))</formula>
    </cfRule>
    <cfRule type="containsText" dxfId="1361" priority="682" operator="containsText" text="Alta">
      <formula>NOT(ISERROR(SEARCH("Alta",K15)))</formula>
    </cfRule>
  </conditionalFormatting>
  <conditionalFormatting sqref="L15:L19">
    <cfRule type="containsText" dxfId="1360" priority="677" operator="containsText" text="Catastrófico">
      <formula>NOT(ISERROR(SEARCH("Catastrófico",L15)))</formula>
    </cfRule>
    <cfRule type="containsText" dxfId="1359" priority="678" operator="containsText" text="Mayor">
      <formula>NOT(ISERROR(SEARCH("Mayor",L15)))</formula>
    </cfRule>
    <cfRule type="containsText" dxfId="1358" priority="679" operator="containsText" text="Menor">
      <formula>NOT(ISERROR(SEARCH("Menor",L15)))</formula>
    </cfRule>
    <cfRule type="containsText" dxfId="1357" priority="680" operator="containsText" text="Leve">
      <formula>NOT(ISERROR(SEARCH("Leve",L15)))</formula>
    </cfRule>
  </conditionalFormatting>
  <conditionalFormatting sqref="B15:G15">
    <cfRule type="containsText" dxfId="1356" priority="671" operator="containsText" text="3- Moderado">
      <formula>NOT(ISERROR(SEARCH("3- Moderado",B15)))</formula>
    </cfRule>
    <cfRule type="containsText" dxfId="1355" priority="672" operator="containsText" text="6- Moderado">
      <formula>NOT(ISERROR(SEARCH("6- Moderado",B15)))</formula>
    </cfRule>
    <cfRule type="containsText" dxfId="1354" priority="673" operator="containsText" text="4- Moderado">
      <formula>NOT(ISERROR(SEARCH("4- Moderado",B15)))</formula>
    </cfRule>
    <cfRule type="containsText" dxfId="1353" priority="674" operator="containsText" text="3- Bajo">
      <formula>NOT(ISERROR(SEARCH("3- Bajo",B15)))</formula>
    </cfRule>
    <cfRule type="containsText" dxfId="1352" priority="675" operator="containsText" text="4- Bajo">
      <formula>NOT(ISERROR(SEARCH("4- Bajo",B15)))</formula>
    </cfRule>
    <cfRule type="containsText" dxfId="1351" priority="676" operator="containsText" text="1- Bajo">
      <formula>NOT(ISERROR(SEARCH("1- Bajo",B15)))</formula>
    </cfRule>
  </conditionalFormatting>
  <conditionalFormatting sqref="K20:L20">
    <cfRule type="containsText" dxfId="1350" priority="665" operator="containsText" text="3- Moderado">
      <formula>NOT(ISERROR(SEARCH("3- Moderado",K20)))</formula>
    </cfRule>
    <cfRule type="containsText" dxfId="1349" priority="666" operator="containsText" text="6- Moderado">
      <formula>NOT(ISERROR(SEARCH("6- Moderado",K20)))</formula>
    </cfRule>
    <cfRule type="containsText" dxfId="1348" priority="667" operator="containsText" text="4- Moderado">
      <formula>NOT(ISERROR(SEARCH("4- Moderado",K20)))</formula>
    </cfRule>
    <cfRule type="containsText" dxfId="1347" priority="668" operator="containsText" text="3- Bajo">
      <formula>NOT(ISERROR(SEARCH("3- Bajo",K20)))</formula>
    </cfRule>
    <cfRule type="containsText" dxfId="1346" priority="669" operator="containsText" text="4- Bajo">
      <formula>NOT(ISERROR(SEARCH("4- Bajo",K20)))</formula>
    </cfRule>
    <cfRule type="containsText" dxfId="1345" priority="670" operator="containsText" text="1- Bajo">
      <formula>NOT(ISERROR(SEARCH("1- Bajo",K20)))</formula>
    </cfRule>
  </conditionalFormatting>
  <conditionalFormatting sqref="H20:I20">
    <cfRule type="containsText" dxfId="1344" priority="659" operator="containsText" text="3- Moderado">
      <formula>NOT(ISERROR(SEARCH("3- Moderado",H20)))</formula>
    </cfRule>
    <cfRule type="containsText" dxfId="1343" priority="660" operator="containsText" text="6- Moderado">
      <formula>NOT(ISERROR(SEARCH("6- Moderado",H20)))</formula>
    </cfRule>
    <cfRule type="containsText" dxfId="1342" priority="661" operator="containsText" text="4- Moderado">
      <formula>NOT(ISERROR(SEARCH("4- Moderado",H20)))</formula>
    </cfRule>
    <cfRule type="containsText" dxfId="1341" priority="662" operator="containsText" text="3- Bajo">
      <formula>NOT(ISERROR(SEARCH("3- Bajo",H20)))</formula>
    </cfRule>
    <cfRule type="containsText" dxfId="1340" priority="663" operator="containsText" text="4- Bajo">
      <formula>NOT(ISERROR(SEARCH("4- Bajo",H20)))</formula>
    </cfRule>
    <cfRule type="containsText" dxfId="1339" priority="664" operator="containsText" text="1- Bajo">
      <formula>NOT(ISERROR(SEARCH("1- Bajo",H20)))</formula>
    </cfRule>
  </conditionalFormatting>
  <conditionalFormatting sqref="A20">
    <cfRule type="containsText" dxfId="1338" priority="653" operator="containsText" text="3- Moderado">
      <formula>NOT(ISERROR(SEARCH("3- Moderado",A20)))</formula>
    </cfRule>
    <cfRule type="containsText" dxfId="1337" priority="654" operator="containsText" text="6- Moderado">
      <formula>NOT(ISERROR(SEARCH("6- Moderado",A20)))</formula>
    </cfRule>
    <cfRule type="containsText" dxfId="1336" priority="655" operator="containsText" text="4- Moderado">
      <formula>NOT(ISERROR(SEARCH("4- Moderado",A20)))</formula>
    </cfRule>
    <cfRule type="containsText" dxfId="1335" priority="656" operator="containsText" text="3- Bajo">
      <formula>NOT(ISERROR(SEARCH("3- Bajo",A20)))</formula>
    </cfRule>
    <cfRule type="containsText" dxfId="1334" priority="657" operator="containsText" text="4- Bajo">
      <formula>NOT(ISERROR(SEARCH("4- Bajo",A20)))</formula>
    </cfRule>
    <cfRule type="containsText" dxfId="1333" priority="658" operator="containsText" text="1- Bajo">
      <formula>NOT(ISERROR(SEARCH("1- Bajo",A20)))</formula>
    </cfRule>
  </conditionalFormatting>
  <conditionalFormatting sqref="J20:J24">
    <cfRule type="containsText" dxfId="1332" priority="648" operator="containsText" text="Bajo">
      <formula>NOT(ISERROR(SEARCH("Bajo",J20)))</formula>
    </cfRule>
    <cfRule type="containsText" dxfId="1331" priority="649" operator="containsText" text="Moderado">
      <formula>NOT(ISERROR(SEARCH("Moderado",J20)))</formula>
    </cfRule>
    <cfRule type="containsText" dxfId="1330" priority="650" operator="containsText" text="Alto">
      <formula>NOT(ISERROR(SEARCH("Alto",J20)))</formula>
    </cfRule>
    <cfRule type="containsText" dxfId="1329" priority="651" operator="containsText" text="Extremo">
      <formula>NOT(ISERROR(SEARCH("Extremo",J20)))</formula>
    </cfRule>
    <cfRule type="colorScale" priority="652">
      <colorScale>
        <cfvo type="min"/>
        <cfvo type="max"/>
        <color rgb="FFFF7128"/>
        <color rgb="FFFFEF9C"/>
      </colorScale>
    </cfRule>
  </conditionalFormatting>
  <conditionalFormatting sqref="M20:M24">
    <cfRule type="containsText" dxfId="1328" priority="623" operator="containsText" text="Moderado">
      <formula>NOT(ISERROR(SEARCH("Moderado",M20)))</formula>
    </cfRule>
    <cfRule type="containsText" dxfId="1327" priority="643" operator="containsText" text="Bajo">
      <formula>NOT(ISERROR(SEARCH("Bajo",M20)))</formula>
    </cfRule>
    <cfRule type="containsText" dxfId="1326" priority="644" operator="containsText" text="Moderado">
      <formula>NOT(ISERROR(SEARCH("Moderado",M20)))</formula>
    </cfRule>
    <cfRule type="containsText" dxfId="1325" priority="645" operator="containsText" text="Alto">
      <formula>NOT(ISERROR(SEARCH("Alto",M20)))</formula>
    </cfRule>
    <cfRule type="containsText" dxfId="1324" priority="646" operator="containsText" text="Extremo">
      <formula>NOT(ISERROR(SEARCH("Extremo",M20)))</formula>
    </cfRule>
    <cfRule type="colorScale" priority="647">
      <colorScale>
        <cfvo type="min"/>
        <cfvo type="max"/>
        <color rgb="FFFF7128"/>
        <color rgb="FFFFEF9C"/>
      </colorScale>
    </cfRule>
  </conditionalFormatting>
  <conditionalFormatting sqref="N20">
    <cfRule type="containsText" dxfId="1323" priority="637" operator="containsText" text="3- Moderado">
      <formula>NOT(ISERROR(SEARCH("3- Moderado",N20)))</formula>
    </cfRule>
    <cfRule type="containsText" dxfId="1322" priority="638" operator="containsText" text="6- Moderado">
      <formula>NOT(ISERROR(SEARCH("6- Moderado",N20)))</formula>
    </cfRule>
    <cfRule type="containsText" dxfId="1321" priority="639" operator="containsText" text="4- Moderado">
      <formula>NOT(ISERROR(SEARCH("4- Moderado",N20)))</formula>
    </cfRule>
    <cfRule type="containsText" dxfId="1320" priority="640" operator="containsText" text="3- Bajo">
      <formula>NOT(ISERROR(SEARCH("3- Bajo",N20)))</formula>
    </cfRule>
    <cfRule type="containsText" dxfId="1319" priority="641" operator="containsText" text="4- Bajo">
      <formula>NOT(ISERROR(SEARCH("4- Bajo",N20)))</formula>
    </cfRule>
    <cfRule type="containsText" dxfId="1318" priority="642" operator="containsText" text="1- Bajo">
      <formula>NOT(ISERROR(SEARCH("1- Bajo",N20)))</formula>
    </cfRule>
  </conditionalFormatting>
  <conditionalFormatting sqref="H20:H24">
    <cfRule type="containsText" dxfId="1317" priority="624" operator="containsText" text="Muy Alta">
      <formula>NOT(ISERROR(SEARCH("Muy Alta",H20)))</formula>
    </cfRule>
    <cfRule type="containsText" dxfId="1316" priority="625" operator="containsText" text="Alta">
      <formula>NOT(ISERROR(SEARCH("Alta",H20)))</formula>
    </cfRule>
    <cfRule type="containsText" dxfId="1315" priority="626" operator="containsText" text="Muy Alta">
      <formula>NOT(ISERROR(SEARCH("Muy Alta",H20)))</formula>
    </cfRule>
    <cfRule type="containsText" dxfId="1314" priority="631" operator="containsText" text="Muy Baja">
      <formula>NOT(ISERROR(SEARCH("Muy Baja",H20)))</formula>
    </cfRule>
    <cfRule type="containsText" dxfId="1313" priority="632" operator="containsText" text="Baja">
      <formula>NOT(ISERROR(SEARCH("Baja",H20)))</formula>
    </cfRule>
    <cfRule type="containsText" dxfId="1312" priority="633" operator="containsText" text="Media">
      <formula>NOT(ISERROR(SEARCH("Media",H20)))</formula>
    </cfRule>
    <cfRule type="containsText" dxfId="1311" priority="634" operator="containsText" text="Alta">
      <formula>NOT(ISERROR(SEARCH("Alta",H20)))</formula>
    </cfRule>
    <cfRule type="containsText" dxfId="1310" priority="636" operator="containsText" text="Muy Alta">
      <formula>NOT(ISERROR(SEARCH("Muy Alta",H20)))</formula>
    </cfRule>
  </conditionalFormatting>
  <conditionalFormatting sqref="I20:I24">
    <cfRule type="containsText" dxfId="1309" priority="627" operator="containsText" text="Catastrófico">
      <formula>NOT(ISERROR(SEARCH("Catastrófico",I20)))</formula>
    </cfRule>
    <cfRule type="containsText" dxfId="1308" priority="628" operator="containsText" text="Mayor">
      <formula>NOT(ISERROR(SEARCH("Mayor",I20)))</formula>
    </cfRule>
    <cfRule type="containsText" dxfId="1307" priority="629" operator="containsText" text="Menor">
      <formula>NOT(ISERROR(SEARCH("Menor",I20)))</formula>
    </cfRule>
    <cfRule type="containsText" dxfId="1306" priority="630" operator="containsText" text="Leve">
      <formula>NOT(ISERROR(SEARCH("Leve",I20)))</formula>
    </cfRule>
    <cfRule type="containsText" dxfId="1305" priority="635" operator="containsText" text="Moderado">
      <formula>NOT(ISERROR(SEARCH("Moderado",I20)))</formula>
    </cfRule>
  </conditionalFormatting>
  <conditionalFormatting sqref="K20:K24">
    <cfRule type="containsText" dxfId="1304" priority="622" operator="containsText" text="Media">
      <formula>NOT(ISERROR(SEARCH("Media",K20)))</formula>
    </cfRule>
  </conditionalFormatting>
  <conditionalFormatting sqref="L20:L24">
    <cfRule type="containsText" dxfId="1303" priority="621" operator="containsText" text="Moderado">
      <formula>NOT(ISERROR(SEARCH("Moderado",L20)))</formula>
    </cfRule>
  </conditionalFormatting>
  <conditionalFormatting sqref="J20:J24">
    <cfRule type="containsText" dxfId="1302" priority="620" operator="containsText" text="Moderado">
      <formula>NOT(ISERROR(SEARCH("Moderado",J20)))</formula>
    </cfRule>
  </conditionalFormatting>
  <conditionalFormatting sqref="J20:J24">
    <cfRule type="containsText" dxfId="1301" priority="618" operator="containsText" text="Bajo">
      <formula>NOT(ISERROR(SEARCH("Bajo",J20)))</formula>
    </cfRule>
    <cfRule type="containsText" dxfId="1300" priority="619" operator="containsText" text="Extremo">
      <formula>NOT(ISERROR(SEARCH("Extremo",J20)))</formula>
    </cfRule>
  </conditionalFormatting>
  <conditionalFormatting sqref="K20:K24">
    <cfRule type="containsText" dxfId="1299" priority="616" operator="containsText" text="Baja">
      <formula>NOT(ISERROR(SEARCH("Baja",K20)))</formula>
    </cfRule>
    <cfRule type="containsText" dxfId="1298" priority="617" operator="containsText" text="Muy Baja">
      <formula>NOT(ISERROR(SEARCH("Muy Baja",K20)))</formula>
    </cfRule>
  </conditionalFormatting>
  <conditionalFormatting sqref="K20:K24">
    <cfRule type="containsText" dxfId="1297" priority="614" operator="containsText" text="Muy Alta">
      <formula>NOT(ISERROR(SEARCH("Muy Alta",K20)))</formula>
    </cfRule>
    <cfRule type="containsText" dxfId="1296" priority="615" operator="containsText" text="Alta">
      <formula>NOT(ISERROR(SEARCH("Alta",K20)))</formula>
    </cfRule>
  </conditionalFormatting>
  <conditionalFormatting sqref="L20:L24">
    <cfRule type="containsText" dxfId="1295" priority="610" operator="containsText" text="Catastrófico">
      <formula>NOT(ISERROR(SEARCH("Catastrófico",L20)))</formula>
    </cfRule>
    <cfRule type="containsText" dxfId="1294" priority="611" operator="containsText" text="Mayor">
      <formula>NOT(ISERROR(SEARCH("Mayor",L20)))</formula>
    </cfRule>
    <cfRule type="containsText" dxfId="1293" priority="612" operator="containsText" text="Menor">
      <formula>NOT(ISERROR(SEARCH("Menor",L20)))</formula>
    </cfRule>
    <cfRule type="containsText" dxfId="1292" priority="613" operator="containsText" text="Leve">
      <formula>NOT(ISERROR(SEARCH("Leve",L20)))</formula>
    </cfRule>
  </conditionalFormatting>
  <conditionalFormatting sqref="B20:G20">
    <cfRule type="containsText" dxfId="1291" priority="604" operator="containsText" text="3- Moderado">
      <formula>NOT(ISERROR(SEARCH("3- Moderado",B20)))</formula>
    </cfRule>
    <cfRule type="containsText" dxfId="1290" priority="605" operator="containsText" text="6- Moderado">
      <formula>NOT(ISERROR(SEARCH("6- Moderado",B20)))</formula>
    </cfRule>
    <cfRule type="containsText" dxfId="1289" priority="606" operator="containsText" text="4- Moderado">
      <formula>NOT(ISERROR(SEARCH("4- Moderado",B20)))</formula>
    </cfRule>
    <cfRule type="containsText" dxfId="1288" priority="607" operator="containsText" text="3- Bajo">
      <formula>NOT(ISERROR(SEARCH("3- Bajo",B20)))</formula>
    </cfRule>
    <cfRule type="containsText" dxfId="1287" priority="608" operator="containsText" text="4- Bajo">
      <formula>NOT(ISERROR(SEARCH("4- Bajo",B20)))</formula>
    </cfRule>
    <cfRule type="containsText" dxfId="1286" priority="609" operator="containsText" text="1- Bajo">
      <formula>NOT(ISERROR(SEARCH("1- Bajo",B20)))</formula>
    </cfRule>
  </conditionalFormatting>
  <conditionalFormatting sqref="K25:L25">
    <cfRule type="containsText" dxfId="1285" priority="598" operator="containsText" text="3- Moderado">
      <formula>NOT(ISERROR(SEARCH("3- Moderado",K25)))</formula>
    </cfRule>
    <cfRule type="containsText" dxfId="1284" priority="599" operator="containsText" text="6- Moderado">
      <formula>NOT(ISERROR(SEARCH("6- Moderado",K25)))</formula>
    </cfRule>
    <cfRule type="containsText" dxfId="1283" priority="600" operator="containsText" text="4- Moderado">
      <formula>NOT(ISERROR(SEARCH("4- Moderado",K25)))</formula>
    </cfRule>
    <cfRule type="containsText" dxfId="1282" priority="601" operator="containsText" text="3- Bajo">
      <formula>NOT(ISERROR(SEARCH("3- Bajo",K25)))</formula>
    </cfRule>
    <cfRule type="containsText" dxfId="1281" priority="602" operator="containsText" text="4- Bajo">
      <formula>NOT(ISERROR(SEARCH("4- Bajo",K25)))</formula>
    </cfRule>
    <cfRule type="containsText" dxfId="1280" priority="603" operator="containsText" text="1- Bajo">
      <formula>NOT(ISERROR(SEARCH("1- Bajo",K25)))</formula>
    </cfRule>
  </conditionalFormatting>
  <conditionalFormatting sqref="H25:I25">
    <cfRule type="containsText" dxfId="1279" priority="592" operator="containsText" text="3- Moderado">
      <formula>NOT(ISERROR(SEARCH("3- Moderado",H25)))</formula>
    </cfRule>
    <cfRule type="containsText" dxfId="1278" priority="593" operator="containsText" text="6- Moderado">
      <formula>NOT(ISERROR(SEARCH("6- Moderado",H25)))</formula>
    </cfRule>
    <cfRule type="containsText" dxfId="1277" priority="594" operator="containsText" text="4- Moderado">
      <formula>NOT(ISERROR(SEARCH("4- Moderado",H25)))</formula>
    </cfRule>
    <cfRule type="containsText" dxfId="1276" priority="595" operator="containsText" text="3- Bajo">
      <formula>NOT(ISERROR(SEARCH("3- Bajo",H25)))</formula>
    </cfRule>
    <cfRule type="containsText" dxfId="1275" priority="596" operator="containsText" text="4- Bajo">
      <formula>NOT(ISERROR(SEARCH("4- Bajo",H25)))</formula>
    </cfRule>
    <cfRule type="containsText" dxfId="1274" priority="597" operator="containsText" text="1- Bajo">
      <formula>NOT(ISERROR(SEARCH("1- Bajo",H25)))</formula>
    </cfRule>
  </conditionalFormatting>
  <conditionalFormatting sqref="A25">
    <cfRule type="containsText" dxfId="1273" priority="586" operator="containsText" text="3- Moderado">
      <formula>NOT(ISERROR(SEARCH("3- Moderado",A25)))</formula>
    </cfRule>
    <cfRule type="containsText" dxfId="1272" priority="587" operator="containsText" text="6- Moderado">
      <formula>NOT(ISERROR(SEARCH("6- Moderado",A25)))</formula>
    </cfRule>
    <cfRule type="containsText" dxfId="1271" priority="588" operator="containsText" text="4- Moderado">
      <formula>NOT(ISERROR(SEARCH("4- Moderado",A25)))</formula>
    </cfRule>
    <cfRule type="containsText" dxfId="1270" priority="589" operator="containsText" text="3- Bajo">
      <formula>NOT(ISERROR(SEARCH("3- Bajo",A25)))</formula>
    </cfRule>
    <cfRule type="containsText" dxfId="1269" priority="590" operator="containsText" text="4- Bajo">
      <formula>NOT(ISERROR(SEARCH("4- Bajo",A25)))</formula>
    </cfRule>
    <cfRule type="containsText" dxfId="1268" priority="591" operator="containsText" text="1- Bajo">
      <formula>NOT(ISERROR(SEARCH("1- Bajo",A25)))</formula>
    </cfRule>
  </conditionalFormatting>
  <conditionalFormatting sqref="J25:J29">
    <cfRule type="containsText" dxfId="1267" priority="581" operator="containsText" text="Bajo">
      <formula>NOT(ISERROR(SEARCH("Bajo",J25)))</formula>
    </cfRule>
    <cfRule type="containsText" dxfId="1266" priority="582" operator="containsText" text="Moderado">
      <formula>NOT(ISERROR(SEARCH("Moderado",J25)))</formula>
    </cfRule>
    <cfRule type="containsText" dxfId="1265" priority="583" operator="containsText" text="Alto">
      <formula>NOT(ISERROR(SEARCH("Alto",J25)))</formula>
    </cfRule>
    <cfRule type="containsText" dxfId="1264" priority="584" operator="containsText" text="Extremo">
      <formula>NOT(ISERROR(SEARCH("Extremo",J25)))</formula>
    </cfRule>
    <cfRule type="colorScale" priority="585">
      <colorScale>
        <cfvo type="min"/>
        <cfvo type="max"/>
        <color rgb="FFFF7128"/>
        <color rgb="FFFFEF9C"/>
      </colorScale>
    </cfRule>
  </conditionalFormatting>
  <conditionalFormatting sqref="M25:M29">
    <cfRule type="containsText" dxfId="1263" priority="556" operator="containsText" text="Moderado">
      <formula>NOT(ISERROR(SEARCH("Moderado",M25)))</formula>
    </cfRule>
    <cfRule type="containsText" dxfId="1262" priority="576" operator="containsText" text="Bajo">
      <formula>NOT(ISERROR(SEARCH("Bajo",M25)))</formula>
    </cfRule>
    <cfRule type="containsText" dxfId="1261" priority="577" operator="containsText" text="Moderado">
      <formula>NOT(ISERROR(SEARCH("Moderado",M25)))</formula>
    </cfRule>
    <cfRule type="containsText" dxfId="1260" priority="578" operator="containsText" text="Alto">
      <formula>NOT(ISERROR(SEARCH("Alto",M25)))</formula>
    </cfRule>
    <cfRule type="containsText" dxfId="1259" priority="579" operator="containsText" text="Extremo">
      <formula>NOT(ISERROR(SEARCH("Extremo",M25)))</formula>
    </cfRule>
    <cfRule type="colorScale" priority="580">
      <colorScale>
        <cfvo type="min"/>
        <cfvo type="max"/>
        <color rgb="FFFF7128"/>
        <color rgb="FFFFEF9C"/>
      </colorScale>
    </cfRule>
  </conditionalFormatting>
  <conditionalFormatting sqref="N25">
    <cfRule type="containsText" dxfId="1258" priority="570" operator="containsText" text="3- Moderado">
      <formula>NOT(ISERROR(SEARCH("3- Moderado",N25)))</formula>
    </cfRule>
    <cfRule type="containsText" dxfId="1257" priority="571" operator="containsText" text="6- Moderado">
      <formula>NOT(ISERROR(SEARCH("6- Moderado",N25)))</formula>
    </cfRule>
    <cfRule type="containsText" dxfId="1256" priority="572" operator="containsText" text="4- Moderado">
      <formula>NOT(ISERROR(SEARCH("4- Moderado",N25)))</formula>
    </cfRule>
    <cfRule type="containsText" dxfId="1255" priority="573" operator="containsText" text="3- Bajo">
      <formula>NOT(ISERROR(SEARCH("3- Bajo",N25)))</formula>
    </cfRule>
    <cfRule type="containsText" dxfId="1254" priority="574" operator="containsText" text="4- Bajo">
      <formula>NOT(ISERROR(SEARCH("4- Bajo",N25)))</formula>
    </cfRule>
    <cfRule type="containsText" dxfId="1253" priority="575" operator="containsText" text="1- Bajo">
      <formula>NOT(ISERROR(SEARCH("1- Bajo",N25)))</formula>
    </cfRule>
  </conditionalFormatting>
  <conditionalFormatting sqref="H25:H29">
    <cfRule type="containsText" dxfId="1252" priority="557" operator="containsText" text="Muy Alta">
      <formula>NOT(ISERROR(SEARCH("Muy Alta",H25)))</formula>
    </cfRule>
    <cfRule type="containsText" dxfId="1251" priority="558" operator="containsText" text="Alta">
      <formula>NOT(ISERROR(SEARCH("Alta",H25)))</formula>
    </cfRule>
    <cfRule type="containsText" dxfId="1250" priority="559" operator="containsText" text="Muy Alta">
      <formula>NOT(ISERROR(SEARCH("Muy Alta",H25)))</formula>
    </cfRule>
    <cfRule type="containsText" dxfId="1249" priority="564" operator="containsText" text="Muy Baja">
      <formula>NOT(ISERROR(SEARCH("Muy Baja",H25)))</formula>
    </cfRule>
    <cfRule type="containsText" dxfId="1248" priority="565" operator="containsText" text="Baja">
      <formula>NOT(ISERROR(SEARCH("Baja",H25)))</formula>
    </cfRule>
    <cfRule type="containsText" dxfId="1247" priority="566" operator="containsText" text="Media">
      <formula>NOT(ISERROR(SEARCH("Media",H25)))</formula>
    </cfRule>
    <cfRule type="containsText" dxfId="1246" priority="567" operator="containsText" text="Alta">
      <formula>NOT(ISERROR(SEARCH("Alta",H25)))</formula>
    </cfRule>
    <cfRule type="containsText" dxfId="1245" priority="569" operator="containsText" text="Muy Alta">
      <formula>NOT(ISERROR(SEARCH("Muy Alta",H25)))</formula>
    </cfRule>
  </conditionalFormatting>
  <conditionalFormatting sqref="I25:I29">
    <cfRule type="containsText" dxfId="1244" priority="560" operator="containsText" text="Catastrófico">
      <formula>NOT(ISERROR(SEARCH("Catastrófico",I25)))</formula>
    </cfRule>
    <cfRule type="containsText" dxfId="1243" priority="561" operator="containsText" text="Mayor">
      <formula>NOT(ISERROR(SEARCH("Mayor",I25)))</formula>
    </cfRule>
    <cfRule type="containsText" dxfId="1242" priority="562" operator="containsText" text="Menor">
      <formula>NOT(ISERROR(SEARCH("Menor",I25)))</formula>
    </cfRule>
    <cfRule type="containsText" dxfId="1241" priority="563" operator="containsText" text="Leve">
      <formula>NOT(ISERROR(SEARCH("Leve",I25)))</formula>
    </cfRule>
    <cfRule type="containsText" dxfId="1240" priority="568" operator="containsText" text="Moderado">
      <formula>NOT(ISERROR(SEARCH("Moderado",I25)))</formula>
    </cfRule>
  </conditionalFormatting>
  <conditionalFormatting sqref="K25:K29">
    <cfRule type="containsText" dxfId="1239" priority="555" operator="containsText" text="Media">
      <formula>NOT(ISERROR(SEARCH("Media",K25)))</formula>
    </cfRule>
  </conditionalFormatting>
  <conditionalFormatting sqref="L25:L29">
    <cfRule type="containsText" dxfId="1238" priority="554" operator="containsText" text="Moderado">
      <formula>NOT(ISERROR(SEARCH("Moderado",L25)))</formula>
    </cfRule>
  </conditionalFormatting>
  <conditionalFormatting sqref="J25:J29">
    <cfRule type="containsText" dxfId="1237" priority="553" operator="containsText" text="Moderado">
      <formula>NOT(ISERROR(SEARCH("Moderado",J25)))</formula>
    </cfRule>
  </conditionalFormatting>
  <conditionalFormatting sqref="J25:J29">
    <cfRule type="containsText" dxfId="1236" priority="551" operator="containsText" text="Bajo">
      <formula>NOT(ISERROR(SEARCH("Bajo",J25)))</formula>
    </cfRule>
    <cfRule type="containsText" dxfId="1235" priority="552" operator="containsText" text="Extremo">
      <formula>NOT(ISERROR(SEARCH("Extremo",J25)))</formula>
    </cfRule>
  </conditionalFormatting>
  <conditionalFormatting sqref="K25:K29">
    <cfRule type="containsText" dxfId="1234" priority="549" operator="containsText" text="Baja">
      <formula>NOT(ISERROR(SEARCH("Baja",K25)))</formula>
    </cfRule>
    <cfRule type="containsText" dxfId="1233" priority="550" operator="containsText" text="Muy Baja">
      <formula>NOT(ISERROR(SEARCH("Muy Baja",K25)))</formula>
    </cfRule>
  </conditionalFormatting>
  <conditionalFormatting sqref="K25:K29">
    <cfRule type="containsText" dxfId="1232" priority="547" operator="containsText" text="Muy Alta">
      <formula>NOT(ISERROR(SEARCH("Muy Alta",K25)))</formula>
    </cfRule>
    <cfRule type="containsText" dxfId="1231" priority="548" operator="containsText" text="Alta">
      <formula>NOT(ISERROR(SEARCH("Alta",K25)))</formula>
    </cfRule>
  </conditionalFormatting>
  <conditionalFormatting sqref="L25:L29">
    <cfRule type="containsText" dxfId="1230" priority="543" operator="containsText" text="Catastrófico">
      <formula>NOT(ISERROR(SEARCH("Catastrófico",L25)))</formula>
    </cfRule>
    <cfRule type="containsText" dxfId="1229" priority="544" operator="containsText" text="Mayor">
      <formula>NOT(ISERROR(SEARCH("Mayor",L25)))</formula>
    </cfRule>
    <cfRule type="containsText" dxfId="1228" priority="545" operator="containsText" text="Menor">
      <formula>NOT(ISERROR(SEARCH("Menor",L25)))</formula>
    </cfRule>
    <cfRule type="containsText" dxfId="1227" priority="546" operator="containsText" text="Leve">
      <formula>NOT(ISERROR(SEARCH("Leve",L25)))</formula>
    </cfRule>
  </conditionalFormatting>
  <conditionalFormatting sqref="B25:G25">
    <cfRule type="containsText" dxfId="1226" priority="537" operator="containsText" text="3- Moderado">
      <formula>NOT(ISERROR(SEARCH("3- Moderado",B25)))</formula>
    </cfRule>
    <cfRule type="containsText" dxfId="1225" priority="538" operator="containsText" text="6- Moderado">
      <formula>NOT(ISERROR(SEARCH("6- Moderado",B25)))</formula>
    </cfRule>
    <cfRule type="containsText" dxfId="1224" priority="539" operator="containsText" text="4- Moderado">
      <formula>NOT(ISERROR(SEARCH("4- Moderado",B25)))</formula>
    </cfRule>
    <cfRule type="containsText" dxfId="1223" priority="540" operator="containsText" text="3- Bajo">
      <formula>NOT(ISERROR(SEARCH("3- Bajo",B25)))</formula>
    </cfRule>
    <cfRule type="containsText" dxfId="1222" priority="541" operator="containsText" text="4- Bajo">
      <formula>NOT(ISERROR(SEARCH("4- Bajo",B25)))</formula>
    </cfRule>
    <cfRule type="containsText" dxfId="1221" priority="542" operator="containsText" text="1- Bajo">
      <formula>NOT(ISERROR(SEARCH("1- Bajo",B25)))</formula>
    </cfRule>
  </conditionalFormatting>
  <conditionalFormatting sqref="K30:L30">
    <cfRule type="containsText" dxfId="1220" priority="531" operator="containsText" text="3- Moderado">
      <formula>NOT(ISERROR(SEARCH("3- Moderado",K30)))</formula>
    </cfRule>
    <cfRule type="containsText" dxfId="1219" priority="532" operator="containsText" text="6- Moderado">
      <formula>NOT(ISERROR(SEARCH("6- Moderado",K30)))</formula>
    </cfRule>
    <cfRule type="containsText" dxfId="1218" priority="533" operator="containsText" text="4- Moderado">
      <formula>NOT(ISERROR(SEARCH("4- Moderado",K30)))</formula>
    </cfRule>
    <cfRule type="containsText" dxfId="1217" priority="534" operator="containsText" text="3- Bajo">
      <formula>NOT(ISERROR(SEARCH("3- Bajo",K30)))</formula>
    </cfRule>
    <cfRule type="containsText" dxfId="1216" priority="535" operator="containsText" text="4- Bajo">
      <formula>NOT(ISERROR(SEARCH("4- Bajo",K30)))</formula>
    </cfRule>
    <cfRule type="containsText" dxfId="1215" priority="536" operator="containsText" text="1- Bajo">
      <formula>NOT(ISERROR(SEARCH("1- Bajo",K30)))</formula>
    </cfRule>
  </conditionalFormatting>
  <conditionalFormatting sqref="H30:I30">
    <cfRule type="containsText" dxfId="1214" priority="525" operator="containsText" text="3- Moderado">
      <formula>NOT(ISERROR(SEARCH("3- Moderado",H30)))</formula>
    </cfRule>
    <cfRule type="containsText" dxfId="1213" priority="526" operator="containsText" text="6- Moderado">
      <formula>NOT(ISERROR(SEARCH("6- Moderado",H30)))</formula>
    </cfRule>
    <cfRule type="containsText" dxfId="1212" priority="527" operator="containsText" text="4- Moderado">
      <formula>NOT(ISERROR(SEARCH("4- Moderado",H30)))</formula>
    </cfRule>
    <cfRule type="containsText" dxfId="1211" priority="528" operator="containsText" text="3- Bajo">
      <formula>NOT(ISERROR(SEARCH("3- Bajo",H30)))</formula>
    </cfRule>
    <cfRule type="containsText" dxfId="1210" priority="529" operator="containsText" text="4- Bajo">
      <formula>NOT(ISERROR(SEARCH("4- Bajo",H30)))</formula>
    </cfRule>
    <cfRule type="containsText" dxfId="1209" priority="530" operator="containsText" text="1- Bajo">
      <formula>NOT(ISERROR(SEARCH("1- Bajo",H30)))</formula>
    </cfRule>
  </conditionalFormatting>
  <conditionalFormatting sqref="A30">
    <cfRule type="containsText" dxfId="1208" priority="519" operator="containsText" text="3- Moderado">
      <formula>NOT(ISERROR(SEARCH("3- Moderado",A30)))</formula>
    </cfRule>
    <cfRule type="containsText" dxfId="1207" priority="520" operator="containsText" text="6- Moderado">
      <formula>NOT(ISERROR(SEARCH("6- Moderado",A30)))</formula>
    </cfRule>
    <cfRule type="containsText" dxfId="1206" priority="521" operator="containsText" text="4- Moderado">
      <formula>NOT(ISERROR(SEARCH("4- Moderado",A30)))</formula>
    </cfRule>
    <cfRule type="containsText" dxfId="1205" priority="522" operator="containsText" text="3- Bajo">
      <formula>NOT(ISERROR(SEARCH("3- Bajo",A30)))</formula>
    </cfRule>
    <cfRule type="containsText" dxfId="1204" priority="523" operator="containsText" text="4- Bajo">
      <formula>NOT(ISERROR(SEARCH("4- Bajo",A30)))</formula>
    </cfRule>
    <cfRule type="containsText" dxfId="1203" priority="524" operator="containsText" text="1- Bajo">
      <formula>NOT(ISERROR(SEARCH("1- Bajo",A30)))</formula>
    </cfRule>
  </conditionalFormatting>
  <conditionalFormatting sqref="J30:J34">
    <cfRule type="containsText" dxfId="1202" priority="514" operator="containsText" text="Bajo">
      <formula>NOT(ISERROR(SEARCH("Bajo",J30)))</formula>
    </cfRule>
    <cfRule type="containsText" dxfId="1201" priority="515" operator="containsText" text="Moderado">
      <formula>NOT(ISERROR(SEARCH("Moderado",J30)))</formula>
    </cfRule>
    <cfRule type="containsText" dxfId="1200" priority="516" operator="containsText" text="Alto">
      <formula>NOT(ISERROR(SEARCH("Alto",J30)))</formula>
    </cfRule>
    <cfRule type="containsText" dxfId="1199" priority="517" operator="containsText" text="Extremo">
      <formula>NOT(ISERROR(SEARCH("Extremo",J30)))</formula>
    </cfRule>
    <cfRule type="colorScale" priority="518">
      <colorScale>
        <cfvo type="min"/>
        <cfvo type="max"/>
        <color rgb="FFFF7128"/>
        <color rgb="FFFFEF9C"/>
      </colorScale>
    </cfRule>
  </conditionalFormatting>
  <conditionalFormatting sqref="M30:M34">
    <cfRule type="containsText" dxfId="1198" priority="489" operator="containsText" text="Moderado">
      <formula>NOT(ISERROR(SEARCH("Moderado",M30)))</formula>
    </cfRule>
    <cfRule type="containsText" dxfId="1197" priority="509" operator="containsText" text="Bajo">
      <formula>NOT(ISERROR(SEARCH("Bajo",M30)))</formula>
    </cfRule>
    <cfRule type="containsText" dxfId="1196" priority="510" operator="containsText" text="Moderado">
      <formula>NOT(ISERROR(SEARCH("Moderado",M30)))</formula>
    </cfRule>
    <cfRule type="containsText" dxfId="1195" priority="511" operator="containsText" text="Alto">
      <formula>NOT(ISERROR(SEARCH("Alto",M30)))</formula>
    </cfRule>
    <cfRule type="containsText" dxfId="1194" priority="512" operator="containsText" text="Extremo">
      <formula>NOT(ISERROR(SEARCH("Extremo",M30)))</formula>
    </cfRule>
    <cfRule type="colorScale" priority="513">
      <colorScale>
        <cfvo type="min"/>
        <cfvo type="max"/>
        <color rgb="FFFF7128"/>
        <color rgb="FFFFEF9C"/>
      </colorScale>
    </cfRule>
  </conditionalFormatting>
  <conditionalFormatting sqref="N30">
    <cfRule type="containsText" dxfId="1193" priority="503" operator="containsText" text="3- Moderado">
      <formula>NOT(ISERROR(SEARCH("3- Moderado",N30)))</formula>
    </cfRule>
    <cfRule type="containsText" dxfId="1192" priority="504" operator="containsText" text="6- Moderado">
      <formula>NOT(ISERROR(SEARCH("6- Moderado",N30)))</formula>
    </cfRule>
    <cfRule type="containsText" dxfId="1191" priority="505" operator="containsText" text="4- Moderado">
      <formula>NOT(ISERROR(SEARCH("4- Moderado",N30)))</formula>
    </cfRule>
    <cfRule type="containsText" dxfId="1190" priority="506" operator="containsText" text="3- Bajo">
      <formula>NOT(ISERROR(SEARCH("3- Bajo",N30)))</formula>
    </cfRule>
    <cfRule type="containsText" dxfId="1189" priority="507" operator="containsText" text="4- Bajo">
      <formula>NOT(ISERROR(SEARCH("4- Bajo",N30)))</formula>
    </cfRule>
    <cfRule type="containsText" dxfId="1188" priority="508" operator="containsText" text="1- Bajo">
      <formula>NOT(ISERROR(SEARCH("1- Bajo",N30)))</formula>
    </cfRule>
  </conditionalFormatting>
  <conditionalFormatting sqref="H30:H34">
    <cfRule type="containsText" dxfId="1187" priority="490" operator="containsText" text="Muy Alta">
      <formula>NOT(ISERROR(SEARCH("Muy Alta",H30)))</formula>
    </cfRule>
    <cfRule type="containsText" dxfId="1186" priority="491" operator="containsText" text="Alta">
      <formula>NOT(ISERROR(SEARCH("Alta",H30)))</formula>
    </cfRule>
    <cfRule type="containsText" dxfId="1185" priority="492" operator="containsText" text="Muy Alta">
      <formula>NOT(ISERROR(SEARCH("Muy Alta",H30)))</formula>
    </cfRule>
    <cfRule type="containsText" dxfId="1184" priority="497" operator="containsText" text="Muy Baja">
      <formula>NOT(ISERROR(SEARCH("Muy Baja",H30)))</formula>
    </cfRule>
    <cfRule type="containsText" dxfId="1183" priority="498" operator="containsText" text="Baja">
      <formula>NOT(ISERROR(SEARCH("Baja",H30)))</formula>
    </cfRule>
    <cfRule type="containsText" dxfId="1182" priority="499" operator="containsText" text="Media">
      <formula>NOT(ISERROR(SEARCH("Media",H30)))</formula>
    </cfRule>
    <cfRule type="containsText" dxfId="1181" priority="500" operator="containsText" text="Alta">
      <formula>NOT(ISERROR(SEARCH("Alta",H30)))</formula>
    </cfRule>
    <cfRule type="containsText" dxfId="1180" priority="502" operator="containsText" text="Muy Alta">
      <formula>NOT(ISERROR(SEARCH("Muy Alta",H30)))</formula>
    </cfRule>
  </conditionalFormatting>
  <conditionalFormatting sqref="I30:I34">
    <cfRule type="containsText" dxfId="1179" priority="493" operator="containsText" text="Catastrófico">
      <formula>NOT(ISERROR(SEARCH("Catastrófico",I30)))</formula>
    </cfRule>
    <cfRule type="containsText" dxfId="1178" priority="494" operator="containsText" text="Mayor">
      <formula>NOT(ISERROR(SEARCH("Mayor",I30)))</formula>
    </cfRule>
    <cfRule type="containsText" dxfId="1177" priority="495" operator="containsText" text="Menor">
      <formula>NOT(ISERROR(SEARCH("Menor",I30)))</formula>
    </cfRule>
    <cfRule type="containsText" dxfId="1176" priority="496" operator="containsText" text="Leve">
      <formula>NOT(ISERROR(SEARCH("Leve",I30)))</formula>
    </cfRule>
    <cfRule type="containsText" dxfId="1175" priority="501" operator="containsText" text="Moderado">
      <formula>NOT(ISERROR(SEARCH("Moderado",I30)))</formula>
    </cfRule>
  </conditionalFormatting>
  <conditionalFormatting sqref="K30:K34">
    <cfRule type="containsText" dxfId="1174" priority="488" operator="containsText" text="Media">
      <formula>NOT(ISERROR(SEARCH("Media",K30)))</formula>
    </cfRule>
  </conditionalFormatting>
  <conditionalFormatting sqref="L30:L34">
    <cfRule type="containsText" dxfId="1173" priority="487" operator="containsText" text="Moderado">
      <formula>NOT(ISERROR(SEARCH("Moderado",L30)))</formula>
    </cfRule>
  </conditionalFormatting>
  <conditionalFormatting sqref="J30:J34">
    <cfRule type="containsText" dxfId="1172" priority="486" operator="containsText" text="Moderado">
      <formula>NOT(ISERROR(SEARCH("Moderado",J30)))</formula>
    </cfRule>
  </conditionalFormatting>
  <conditionalFormatting sqref="J30:J34">
    <cfRule type="containsText" dxfId="1171" priority="484" operator="containsText" text="Bajo">
      <formula>NOT(ISERROR(SEARCH("Bajo",J30)))</formula>
    </cfRule>
    <cfRule type="containsText" dxfId="1170" priority="485" operator="containsText" text="Extremo">
      <formula>NOT(ISERROR(SEARCH("Extremo",J30)))</formula>
    </cfRule>
  </conditionalFormatting>
  <conditionalFormatting sqref="K30:K34">
    <cfRule type="containsText" dxfId="1169" priority="482" operator="containsText" text="Baja">
      <formula>NOT(ISERROR(SEARCH("Baja",K30)))</formula>
    </cfRule>
    <cfRule type="containsText" dxfId="1168" priority="483" operator="containsText" text="Muy Baja">
      <formula>NOT(ISERROR(SEARCH("Muy Baja",K30)))</formula>
    </cfRule>
  </conditionalFormatting>
  <conditionalFormatting sqref="K30:K34">
    <cfRule type="containsText" dxfId="1167" priority="480" operator="containsText" text="Muy Alta">
      <formula>NOT(ISERROR(SEARCH("Muy Alta",K30)))</formula>
    </cfRule>
    <cfRule type="containsText" dxfId="1166" priority="481" operator="containsText" text="Alta">
      <formula>NOT(ISERROR(SEARCH("Alta",K30)))</formula>
    </cfRule>
  </conditionalFormatting>
  <conditionalFormatting sqref="L30:L34">
    <cfRule type="containsText" dxfId="1165" priority="476" operator="containsText" text="Catastrófico">
      <formula>NOT(ISERROR(SEARCH("Catastrófico",L30)))</formula>
    </cfRule>
    <cfRule type="containsText" dxfId="1164" priority="477" operator="containsText" text="Mayor">
      <formula>NOT(ISERROR(SEARCH("Mayor",L30)))</formula>
    </cfRule>
    <cfRule type="containsText" dxfId="1163" priority="478" operator="containsText" text="Menor">
      <formula>NOT(ISERROR(SEARCH("Menor",L30)))</formula>
    </cfRule>
    <cfRule type="containsText" dxfId="1162" priority="479" operator="containsText" text="Leve">
      <formula>NOT(ISERROR(SEARCH("Leve",L30)))</formula>
    </cfRule>
  </conditionalFormatting>
  <conditionalFormatting sqref="B30:G30">
    <cfRule type="containsText" dxfId="1161" priority="470" operator="containsText" text="3- Moderado">
      <formula>NOT(ISERROR(SEARCH("3- Moderado",B30)))</formula>
    </cfRule>
    <cfRule type="containsText" dxfId="1160" priority="471" operator="containsText" text="6- Moderado">
      <formula>NOT(ISERROR(SEARCH("6- Moderado",B30)))</formula>
    </cfRule>
    <cfRule type="containsText" dxfId="1159" priority="472" operator="containsText" text="4- Moderado">
      <formula>NOT(ISERROR(SEARCH("4- Moderado",B30)))</formula>
    </cfRule>
    <cfRule type="containsText" dxfId="1158" priority="473" operator="containsText" text="3- Bajo">
      <formula>NOT(ISERROR(SEARCH("3- Bajo",B30)))</formula>
    </cfRule>
    <cfRule type="containsText" dxfId="1157" priority="474" operator="containsText" text="4- Bajo">
      <formula>NOT(ISERROR(SEARCH("4- Bajo",B30)))</formula>
    </cfRule>
    <cfRule type="containsText" dxfId="1156" priority="475" operator="containsText" text="1- Bajo">
      <formula>NOT(ISERROR(SEARCH("1- Bajo",B30)))</formula>
    </cfRule>
  </conditionalFormatting>
  <conditionalFormatting sqref="K35:L35">
    <cfRule type="containsText" dxfId="1155" priority="464" operator="containsText" text="3- Moderado">
      <formula>NOT(ISERROR(SEARCH("3- Moderado",K35)))</formula>
    </cfRule>
    <cfRule type="containsText" dxfId="1154" priority="465" operator="containsText" text="6- Moderado">
      <formula>NOT(ISERROR(SEARCH("6- Moderado",K35)))</formula>
    </cfRule>
    <cfRule type="containsText" dxfId="1153" priority="466" operator="containsText" text="4- Moderado">
      <formula>NOT(ISERROR(SEARCH("4- Moderado",K35)))</formula>
    </cfRule>
    <cfRule type="containsText" dxfId="1152" priority="467" operator="containsText" text="3- Bajo">
      <formula>NOT(ISERROR(SEARCH("3- Bajo",K35)))</formula>
    </cfRule>
    <cfRule type="containsText" dxfId="1151" priority="468" operator="containsText" text="4- Bajo">
      <formula>NOT(ISERROR(SEARCH("4- Bajo",K35)))</formula>
    </cfRule>
    <cfRule type="containsText" dxfId="1150" priority="469" operator="containsText" text="1- Bajo">
      <formula>NOT(ISERROR(SEARCH("1- Bajo",K35)))</formula>
    </cfRule>
  </conditionalFormatting>
  <conditionalFormatting sqref="H35:I35">
    <cfRule type="containsText" dxfId="1149" priority="458" operator="containsText" text="3- Moderado">
      <formula>NOT(ISERROR(SEARCH("3- Moderado",H35)))</formula>
    </cfRule>
    <cfRule type="containsText" dxfId="1148" priority="459" operator="containsText" text="6- Moderado">
      <formula>NOT(ISERROR(SEARCH("6- Moderado",H35)))</formula>
    </cfRule>
    <cfRule type="containsText" dxfId="1147" priority="460" operator="containsText" text="4- Moderado">
      <formula>NOT(ISERROR(SEARCH("4- Moderado",H35)))</formula>
    </cfRule>
    <cfRule type="containsText" dxfId="1146" priority="461" operator="containsText" text="3- Bajo">
      <formula>NOT(ISERROR(SEARCH("3- Bajo",H35)))</formula>
    </cfRule>
    <cfRule type="containsText" dxfId="1145" priority="462" operator="containsText" text="4- Bajo">
      <formula>NOT(ISERROR(SEARCH("4- Bajo",H35)))</formula>
    </cfRule>
    <cfRule type="containsText" dxfId="1144" priority="463" operator="containsText" text="1- Bajo">
      <formula>NOT(ISERROR(SEARCH("1- Bajo",H35)))</formula>
    </cfRule>
  </conditionalFormatting>
  <conditionalFormatting sqref="A35">
    <cfRule type="containsText" dxfId="1143" priority="452" operator="containsText" text="3- Moderado">
      <formula>NOT(ISERROR(SEARCH("3- Moderado",A35)))</formula>
    </cfRule>
    <cfRule type="containsText" dxfId="1142" priority="453" operator="containsText" text="6- Moderado">
      <formula>NOT(ISERROR(SEARCH("6- Moderado",A35)))</formula>
    </cfRule>
    <cfRule type="containsText" dxfId="1141" priority="454" operator="containsText" text="4- Moderado">
      <formula>NOT(ISERROR(SEARCH("4- Moderado",A35)))</formula>
    </cfRule>
    <cfRule type="containsText" dxfId="1140" priority="455" operator="containsText" text="3- Bajo">
      <formula>NOT(ISERROR(SEARCH("3- Bajo",A35)))</formula>
    </cfRule>
    <cfRule type="containsText" dxfId="1139" priority="456" operator="containsText" text="4- Bajo">
      <formula>NOT(ISERROR(SEARCH("4- Bajo",A35)))</formula>
    </cfRule>
    <cfRule type="containsText" dxfId="1138" priority="457" operator="containsText" text="1- Bajo">
      <formula>NOT(ISERROR(SEARCH("1- Bajo",A35)))</formula>
    </cfRule>
  </conditionalFormatting>
  <conditionalFormatting sqref="J35:J39">
    <cfRule type="containsText" dxfId="1137" priority="447" operator="containsText" text="Bajo">
      <formula>NOT(ISERROR(SEARCH("Bajo",J35)))</formula>
    </cfRule>
    <cfRule type="containsText" dxfId="1136" priority="448" operator="containsText" text="Moderado">
      <formula>NOT(ISERROR(SEARCH("Moderado",J35)))</formula>
    </cfRule>
    <cfRule type="containsText" dxfId="1135" priority="449" operator="containsText" text="Alto">
      <formula>NOT(ISERROR(SEARCH("Alto",J35)))</formula>
    </cfRule>
    <cfRule type="containsText" dxfId="1134" priority="450" operator="containsText" text="Extremo">
      <formula>NOT(ISERROR(SEARCH("Extremo",J35)))</formula>
    </cfRule>
    <cfRule type="colorScale" priority="451">
      <colorScale>
        <cfvo type="min"/>
        <cfvo type="max"/>
        <color rgb="FFFF7128"/>
        <color rgb="FFFFEF9C"/>
      </colorScale>
    </cfRule>
  </conditionalFormatting>
  <conditionalFormatting sqref="M35:M39">
    <cfRule type="containsText" dxfId="1133" priority="422" operator="containsText" text="Moderado">
      <formula>NOT(ISERROR(SEARCH("Moderado",M35)))</formula>
    </cfRule>
    <cfRule type="containsText" dxfId="1132" priority="442" operator="containsText" text="Bajo">
      <formula>NOT(ISERROR(SEARCH("Bajo",M35)))</formula>
    </cfRule>
    <cfRule type="containsText" dxfId="1131" priority="443" operator="containsText" text="Moderado">
      <formula>NOT(ISERROR(SEARCH("Moderado",M35)))</formula>
    </cfRule>
    <cfRule type="containsText" dxfId="1130" priority="444" operator="containsText" text="Alto">
      <formula>NOT(ISERROR(SEARCH("Alto",M35)))</formula>
    </cfRule>
    <cfRule type="containsText" dxfId="1129" priority="445" operator="containsText" text="Extremo">
      <formula>NOT(ISERROR(SEARCH("Extremo",M35)))</formula>
    </cfRule>
    <cfRule type="colorScale" priority="446">
      <colorScale>
        <cfvo type="min"/>
        <cfvo type="max"/>
        <color rgb="FFFF7128"/>
        <color rgb="FFFFEF9C"/>
      </colorScale>
    </cfRule>
  </conditionalFormatting>
  <conditionalFormatting sqref="N35">
    <cfRule type="containsText" dxfId="1128" priority="436" operator="containsText" text="3- Moderado">
      <formula>NOT(ISERROR(SEARCH("3- Moderado",N35)))</formula>
    </cfRule>
    <cfRule type="containsText" dxfId="1127" priority="437" operator="containsText" text="6- Moderado">
      <formula>NOT(ISERROR(SEARCH("6- Moderado",N35)))</formula>
    </cfRule>
    <cfRule type="containsText" dxfId="1126" priority="438" operator="containsText" text="4- Moderado">
      <formula>NOT(ISERROR(SEARCH("4- Moderado",N35)))</formula>
    </cfRule>
    <cfRule type="containsText" dxfId="1125" priority="439" operator="containsText" text="3- Bajo">
      <formula>NOT(ISERROR(SEARCH("3- Bajo",N35)))</formula>
    </cfRule>
    <cfRule type="containsText" dxfId="1124" priority="440" operator="containsText" text="4- Bajo">
      <formula>NOT(ISERROR(SEARCH("4- Bajo",N35)))</formula>
    </cfRule>
    <cfRule type="containsText" dxfId="1123" priority="441" operator="containsText" text="1- Bajo">
      <formula>NOT(ISERROR(SEARCH("1- Bajo",N35)))</formula>
    </cfRule>
  </conditionalFormatting>
  <conditionalFormatting sqref="H35:H39">
    <cfRule type="containsText" dxfId="1122" priority="423" operator="containsText" text="Muy Alta">
      <formula>NOT(ISERROR(SEARCH("Muy Alta",H35)))</formula>
    </cfRule>
    <cfRule type="containsText" dxfId="1121" priority="424" operator="containsText" text="Alta">
      <formula>NOT(ISERROR(SEARCH("Alta",H35)))</formula>
    </cfRule>
    <cfRule type="containsText" dxfId="1120" priority="425" operator="containsText" text="Muy Alta">
      <formula>NOT(ISERROR(SEARCH("Muy Alta",H35)))</formula>
    </cfRule>
    <cfRule type="containsText" dxfId="1119" priority="430" operator="containsText" text="Muy Baja">
      <formula>NOT(ISERROR(SEARCH("Muy Baja",H35)))</formula>
    </cfRule>
    <cfRule type="containsText" dxfId="1118" priority="431" operator="containsText" text="Baja">
      <formula>NOT(ISERROR(SEARCH("Baja",H35)))</formula>
    </cfRule>
    <cfRule type="containsText" dxfId="1117" priority="432" operator="containsText" text="Media">
      <formula>NOT(ISERROR(SEARCH("Media",H35)))</formula>
    </cfRule>
    <cfRule type="containsText" dxfId="1116" priority="433" operator="containsText" text="Alta">
      <formula>NOT(ISERROR(SEARCH("Alta",H35)))</formula>
    </cfRule>
    <cfRule type="containsText" dxfId="1115" priority="435" operator="containsText" text="Muy Alta">
      <formula>NOT(ISERROR(SEARCH("Muy Alta",H35)))</formula>
    </cfRule>
  </conditionalFormatting>
  <conditionalFormatting sqref="I35:I39">
    <cfRule type="containsText" dxfId="1114" priority="426" operator="containsText" text="Catastrófico">
      <formula>NOT(ISERROR(SEARCH("Catastrófico",I35)))</formula>
    </cfRule>
    <cfRule type="containsText" dxfId="1113" priority="427" operator="containsText" text="Mayor">
      <formula>NOT(ISERROR(SEARCH("Mayor",I35)))</formula>
    </cfRule>
    <cfRule type="containsText" dxfId="1112" priority="428" operator="containsText" text="Menor">
      <formula>NOT(ISERROR(SEARCH("Menor",I35)))</formula>
    </cfRule>
    <cfRule type="containsText" dxfId="1111" priority="429" operator="containsText" text="Leve">
      <formula>NOT(ISERROR(SEARCH("Leve",I35)))</formula>
    </cfRule>
    <cfRule type="containsText" dxfId="1110" priority="434" operator="containsText" text="Moderado">
      <formula>NOT(ISERROR(SEARCH("Moderado",I35)))</formula>
    </cfRule>
  </conditionalFormatting>
  <conditionalFormatting sqref="K35:K39">
    <cfRule type="containsText" dxfId="1109" priority="421" operator="containsText" text="Media">
      <formula>NOT(ISERROR(SEARCH("Media",K35)))</formula>
    </cfRule>
  </conditionalFormatting>
  <conditionalFormatting sqref="L35:L39">
    <cfRule type="containsText" dxfId="1108" priority="420" operator="containsText" text="Moderado">
      <formula>NOT(ISERROR(SEARCH("Moderado",L35)))</formula>
    </cfRule>
  </conditionalFormatting>
  <conditionalFormatting sqref="J35:J39">
    <cfRule type="containsText" dxfId="1107" priority="419" operator="containsText" text="Moderado">
      <formula>NOT(ISERROR(SEARCH("Moderado",J35)))</formula>
    </cfRule>
  </conditionalFormatting>
  <conditionalFormatting sqref="J35:J39">
    <cfRule type="containsText" dxfId="1106" priority="417" operator="containsText" text="Bajo">
      <formula>NOT(ISERROR(SEARCH("Bajo",J35)))</formula>
    </cfRule>
    <cfRule type="containsText" dxfId="1105" priority="418" operator="containsText" text="Extremo">
      <formula>NOT(ISERROR(SEARCH("Extremo",J35)))</formula>
    </cfRule>
  </conditionalFormatting>
  <conditionalFormatting sqref="K35:K39">
    <cfRule type="containsText" dxfId="1104" priority="415" operator="containsText" text="Baja">
      <formula>NOT(ISERROR(SEARCH("Baja",K35)))</formula>
    </cfRule>
    <cfRule type="containsText" dxfId="1103" priority="416" operator="containsText" text="Muy Baja">
      <formula>NOT(ISERROR(SEARCH("Muy Baja",K35)))</formula>
    </cfRule>
  </conditionalFormatting>
  <conditionalFormatting sqref="K35:K39">
    <cfRule type="containsText" dxfId="1102" priority="413" operator="containsText" text="Muy Alta">
      <formula>NOT(ISERROR(SEARCH("Muy Alta",K35)))</formula>
    </cfRule>
    <cfRule type="containsText" dxfId="1101" priority="414" operator="containsText" text="Alta">
      <formula>NOT(ISERROR(SEARCH("Alta",K35)))</formula>
    </cfRule>
  </conditionalFormatting>
  <conditionalFormatting sqref="L35:L39">
    <cfRule type="containsText" dxfId="1100" priority="409" operator="containsText" text="Catastrófico">
      <formula>NOT(ISERROR(SEARCH("Catastrófico",L35)))</formula>
    </cfRule>
    <cfRule type="containsText" dxfId="1099" priority="410" operator="containsText" text="Mayor">
      <formula>NOT(ISERROR(SEARCH("Mayor",L35)))</formula>
    </cfRule>
    <cfRule type="containsText" dxfId="1098" priority="411" operator="containsText" text="Menor">
      <formula>NOT(ISERROR(SEARCH("Menor",L35)))</formula>
    </cfRule>
    <cfRule type="containsText" dxfId="1097" priority="412" operator="containsText" text="Leve">
      <formula>NOT(ISERROR(SEARCH("Leve",L35)))</formula>
    </cfRule>
  </conditionalFormatting>
  <conditionalFormatting sqref="B35:G35">
    <cfRule type="containsText" dxfId="1096" priority="403" operator="containsText" text="3- Moderado">
      <formula>NOT(ISERROR(SEARCH("3- Moderado",B35)))</formula>
    </cfRule>
    <cfRule type="containsText" dxfId="1095" priority="404" operator="containsText" text="6- Moderado">
      <formula>NOT(ISERROR(SEARCH("6- Moderado",B35)))</formula>
    </cfRule>
    <cfRule type="containsText" dxfId="1094" priority="405" operator="containsText" text="4- Moderado">
      <formula>NOT(ISERROR(SEARCH("4- Moderado",B35)))</formula>
    </cfRule>
    <cfRule type="containsText" dxfId="1093" priority="406" operator="containsText" text="3- Bajo">
      <formula>NOT(ISERROR(SEARCH("3- Bajo",B35)))</formula>
    </cfRule>
    <cfRule type="containsText" dxfId="1092" priority="407" operator="containsText" text="4- Bajo">
      <formula>NOT(ISERROR(SEARCH("4- Bajo",B35)))</formula>
    </cfRule>
    <cfRule type="containsText" dxfId="1091" priority="408" operator="containsText" text="1- Bajo">
      <formula>NOT(ISERROR(SEARCH("1- Bajo",B35)))</formula>
    </cfRule>
  </conditionalFormatting>
  <conditionalFormatting sqref="K40:L40">
    <cfRule type="containsText" dxfId="1090" priority="397" operator="containsText" text="3- Moderado">
      <formula>NOT(ISERROR(SEARCH("3- Moderado",K40)))</formula>
    </cfRule>
    <cfRule type="containsText" dxfId="1089" priority="398" operator="containsText" text="6- Moderado">
      <formula>NOT(ISERROR(SEARCH("6- Moderado",K40)))</formula>
    </cfRule>
    <cfRule type="containsText" dxfId="1088" priority="399" operator="containsText" text="4- Moderado">
      <formula>NOT(ISERROR(SEARCH("4- Moderado",K40)))</formula>
    </cfRule>
    <cfRule type="containsText" dxfId="1087" priority="400" operator="containsText" text="3- Bajo">
      <formula>NOT(ISERROR(SEARCH("3- Bajo",K40)))</formula>
    </cfRule>
    <cfRule type="containsText" dxfId="1086" priority="401" operator="containsText" text="4- Bajo">
      <formula>NOT(ISERROR(SEARCH("4- Bajo",K40)))</formula>
    </cfRule>
    <cfRule type="containsText" dxfId="1085" priority="402" operator="containsText" text="1- Bajo">
      <formula>NOT(ISERROR(SEARCH("1- Bajo",K40)))</formula>
    </cfRule>
  </conditionalFormatting>
  <conditionalFormatting sqref="H40:I40">
    <cfRule type="containsText" dxfId="1084" priority="391" operator="containsText" text="3- Moderado">
      <formula>NOT(ISERROR(SEARCH("3- Moderado",H40)))</formula>
    </cfRule>
    <cfRule type="containsText" dxfId="1083" priority="392" operator="containsText" text="6- Moderado">
      <formula>NOT(ISERROR(SEARCH("6- Moderado",H40)))</formula>
    </cfRule>
    <cfRule type="containsText" dxfId="1082" priority="393" operator="containsText" text="4- Moderado">
      <formula>NOT(ISERROR(SEARCH("4- Moderado",H40)))</formula>
    </cfRule>
    <cfRule type="containsText" dxfId="1081" priority="394" operator="containsText" text="3- Bajo">
      <formula>NOT(ISERROR(SEARCH("3- Bajo",H40)))</formula>
    </cfRule>
    <cfRule type="containsText" dxfId="1080" priority="395" operator="containsText" text="4- Bajo">
      <formula>NOT(ISERROR(SEARCH("4- Bajo",H40)))</formula>
    </cfRule>
    <cfRule type="containsText" dxfId="1079" priority="396" operator="containsText" text="1- Bajo">
      <formula>NOT(ISERROR(SEARCH("1- Bajo",H40)))</formula>
    </cfRule>
  </conditionalFormatting>
  <conditionalFormatting sqref="A40">
    <cfRule type="containsText" dxfId="1078" priority="385" operator="containsText" text="3- Moderado">
      <formula>NOT(ISERROR(SEARCH("3- Moderado",A40)))</formula>
    </cfRule>
    <cfRule type="containsText" dxfId="1077" priority="386" operator="containsText" text="6- Moderado">
      <formula>NOT(ISERROR(SEARCH("6- Moderado",A40)))</formula>
    </cfRule>
    <cfRule type="containsText" dxfId="1076" priority="387" operator="containsText" text="4- Moderado">
      <formula>NOT(ISERROR(SEARCH("4- Moderado",A40)))</formula>
    </cfRule>
    <cfRule type="containsText" dxfId="1075" priority="388" operator="containsText" text="3- Bajo">
      <formula>NOT(ISERROR(SEARCH("3- Bajo",A40)))</formula>
    </cfRule>
    <cfRule type="containsText" dxfId="1074" priority="389" operator="containsText" text="4- Bajo">
      <formula>NOT(ISERROR(SEARCH("4- Bajo",A40)))</formula>
    </cfRule>
    <cfRule type="containsText" dxfId="1073" priority="390" operator="containsText" text="1- Bajo">
      <formula>NOT(ISERROR(SEARCH("1- Bajo",A40)))</formula>
    </cfRule>
  </conditionalFormatting>
  <conditionalFormatting sqref="J40:J44">
    <cfRule type="containsText" dxfId="1072" priority="380" operator="containsText" text="Bajo">
      <formula>NOT(ISERROR(SEARCH("Bajo",J40)))</formula>
    </cfRule>
    <cfRule type="containsText" dxfId="1071" priority="381" operator="containsText" text="Moderado">
      <formula>NOT(ISERROR(SEARCH("Moderado",J40)))</formula>
    </cfRule>
    <cfRule type="containsText" dxfId="1070" priority="382" operator="containsText" text="Alto">
      <formula>NOT(ISERROR(SEARCH("Alto",J40)))</formula>
    </cfRule>
    <cfRule type="containsText" dxfId="1069" priority="383" operator="containsText" text="Extremo">
      <formula>NOT(ISERROR(SEARCH("Extremo",J40)))</formula>
    </cfRule>
    <cfRule type="colorScale" priority="384">
      <colorScale>
        <cfvo type="min"/>
        <cfvo type="max"/>
        <color rgb="FFFF7128"/>
        <color rgb="FFFFEF9C"/>
      </colorScale>
    </cfRule>
  </conditionalFormatting>
  <conditionalFormatting sqref="M40:M44">
    <cfRule type="containsText" dxfId="1068" priority="355" operator="containsText" text="Moderado">
      <formula>NOT(ISERROR(SEARCH("Moderado",M40)))</formula>
    </cfRule>
    <cfRule type="containsText" dxfId="1067" priority="375" operator="containsText" text="Bajo">
      <formula>NOT(ISERROR(SEARCH("Bajo",M40)))</formula>
    </cfRule>
    <cfRule type="containsText" dxfId="1066" priority="376" operator="containsText" text="Moderado">
      <formula>NOT(ISERROR(SEARCH("Moderado",M40)))</formula>
    </cfRule>
    <cfRule type="containsText" dxfId="1065" priority="377" operator="containsText" text="Alto">
      <formula>NOT(ISERROR(SEARCH("Alto",M40)))</formula>
    </cfRule>
    <cfRule type="containsText" dxfId="1064" priority="378" operator="containsText" text="Extremo">
      <formula>NOT(ISERROR(SEARCH("Extremo",M40)))</formula>
    </cfRule>
    <cfRule type="colorScale" priority="379">
      <colorScale>
        <cfvo type="min"/>
        <cfvo type="max"/>
        <color rgb="FFFF7128"/>
        <color rgb="FFFFEF9C"/>
      </colorScale>
    </cfRule>
  </conditionalFormatting>
  <conditionalFormatting sqref="N40">
    <cfRule type="containsText" dxfId="1063" priority="369" operator="containsText" text="3- Moderado">
      <formula>NOT(ISERROR(SEARCH("3- Moderado",N40)))</formula>
    </cfRule>
    <cfRule type="containsText" dxfId="1062" priority="370" operator="containsText" text="6- Moderado">
      <formula>NOT(ISERROR(SEARCH("6- Moderado",N40)))</formula>
    </cfRule>
    <cfRule type="containsText" dxfId="1061" priority="371" operator="containsText" text="4- Moderado">
      <formula>NOT(ISERROR(SEARCH("4- Moderado",N40)))</formula>
    </cfRule>
    <cfRule type="containsText" dxfId="1060" priority="372" operator="containsText" text="3- Bajo">
      <formula>NOT(ISERROR(SEARCH("3- Bajo",N40)))</formula>
    </cfRule>
    <cfRule type="containsText" dxfId="1059" priority="373" operator="containsText" text="4- Bajo">
      <formula>NOT(ISERROR(SEARCH("4- Bajo",N40)))</formula>
    </cfRule>
    <cfRule type="containsText" dxfId="1058" priority="374" operator="containsText" text="1- Bajo">
      <formula>NOT(ISERROR(SEARCH("1- Bajo",N40)))</formula>
    </cfRule>
  </conditionalFormatting>
  <conditionalFormatting sqref="H40:H44">
    <cfRule type="containsText" dxfId="1057" priority="356" operator="containsText" text="Muy Alta">
      <formula>NOT(ISERROR(SEARCH("Muy Alta",H40)))</formula>
    </cfRule>
    <cfRule type="containsText" dxfId="1056" priority="357" operator="containsText" text="Alta">
      <formula>NOT(ISERROR(SEARCH("Alta",H40)))</formula>
    </cfRule>
    <cfRule type="containsText" dxfId="1055" priority="358" operator="containsText" text="Muy Alta">
      <formula>NOT(ISERROR(SEARCH("Muy Alta",H40)))</formula>
    </cfRule>
    <cfRule type="containsText" dxfId="1054" priority="363" operator="containsText" text="Muy Baja">
      <formula>NOT(ISERROR(SEARCH("Muy Baja",H40)))</formula>
    </cfRule>
    <cfRule type="containsText" dxfId="1053" priority="364" operator="containsText" text="Baja">
      <formula>NOT(ISERROR(SEARCH("Baja",H40)))</formula>
    </cfRule>
    <cfRule type="containsText" dxfId="1052" priority="365" operator="containsText" text="Media">
      <formula>NOT(ISERROR(SEARCH("Media",H40)))</formula>
    </cfRule>
    <cfRule type="containsText" dxfId="1051" priority="366" operator="containsText" text="Alta">
      <formula>NOT(ISERROR(SEARCH("Alta",H40)))</formula>
    </cfRule>
    <cfRule type="containsText" dxfId="1050" priority="368" operator="containsText" text="Muy Alta">
      <formula>NOT(ISERROR(SEARCH("Muy Alta",H40)))</formula>
    </cfRule>
  </conditionalFormatting>
  <conditionalFormatting sqref="I40:I44">
    <cfRule type="containsText" dxfId="1049" priority="359" operator="containsText" text="Catastrófico">
      <formula>NOT(ISERROR(SEARCH("Catastrófico",I40)))</formula>
    </cfRule>
    <cfRule type="containsText" dxfId="1048" priority="360" operator="containsText" text="Mayor">
      <formula>NOT(ISERROR(SEARCH("Mayor",I40)))</formula>
    </cfRule>
    <cfRule type="containsText" dxfId="1047" priority="361" operator="containsText" text="Menor">
      <formula>NOT(ISERROR(SEARCH("Menor",I40)))</formula>
    </cfRule>
    <cfRule type="containsText" dxfId="1046" priority="362" operator="containsText" text="Leve">
      <formula>NOT(ISERROR(SEARCH("Leve",I40)))</formula>
    </cfRule>
    <cfRule type="containsText" dxfId="1045" priority="367" operator="containsText" text="Moderado">
      <formula>NOT(ISERROR(SEARCH("Moderado",I40)))</formula>
    </cfRule>
  </conditionalFormatting>
  <conditionalFormatting sqref="K40:K44">
    <cfRule type="containsText" dxfId="1044" priority="354" operator="containsText" text="Media">
      <formula>NOT(ISERROR(SEARCH("Media",K40)))</formula>
    </cfRule>
  </conditionalFormatting>
  <conditionalFormatting sqref="L40:L44">
    <cfRule type="containsText" dxfId="1043" priority="353" operator="containsText" text="Moderado">
      <formula>NOT(ISERROR(SEARCH("Moderado",L40)))</formula>
    </cfRule>
  </conditionalFormatting>
  <conditionalFormatting sqref="J40:J44">
    <cfRule type="containsText" dxfId="1042" priority="352" operator="containsText" text="Moderado">
      <formula>NOT(ISERROR(SEARCH("Moderado",J40)))</formula>
    </cfRule>
  </conditionalFormatting>
  <conditionalFormatting sqref="J40:J44">
    <cfRule type="containsText" dxfId="1041" priority="350" operator="containsText" text="Bajo">
      <formula>NOT(ISERROR(SEARCH("Bajo",J40)))</formula>
    </cfRule>
    <cfRule type="containsText" dxfId="1040" priority="351" operator="containsText" text="Extremo">
      <formula>NOT(ISERROR(SEARCH("Extremo",J40)))</formula>
    </cfRule>
  </conditionalFormatting>
  <conditionalFormatting sqref="K40:K44">
    <cfRule type="containsText" dxfId="1039" priority="348" operator="containsText" text="Baja">
      <formula>NOT(ISERROR(SEARCH("Baja",K40)))</formula>
    </cfRule>
    <cfRule type="containsText" dxfId="1038" priority="349" operator="containsText" text="Muy Baja">
      <formula>NOT(ISERROR(SEARCH("Muy Baja",K40)))</formula>
    </cfRule>
  </conditionalFormatting>
  <conditionalFormatting sqref="K40:K44">
    <cfRule type="containsText" dxfId="1037" priority="346" operator="containsText" text="Muy Alta">
      <formula>NOT(ISERROR(SEARCH("Muy Alta",K40)))</formula>
    </cfRule>
    <cfRule type="containsText" dxfId="1036" priority="347" operator="containsText" text="Alta">
      <formula>NOT(ISERROR(SEARCH("Alta",K40)))</formula>
    </cfRule>
  </conditionalFormatting>
  <conditionalFormatting sqref="L40:L44">
    <cfRule type="containsText" dxfId="1035" priority="342" operator="containsText" text="Catastrófico">
      <formula>NOT(ISERROR(SEARCH("Catastrófico",L40)))</formula>
    </cfRule>
    <cfRule type="containsText" dxfId="1034" priority="343" operator="containsText" text="Mayor">
      <formula>NOT(ISERROR(SEARCH("Mayor",L40)))</formula>
    </cfRule>
    <cfRule type="containsText" dxfId="1033" priority="344" operator="containsText" text="Menor">
      <formula>NOT(ISERROR(SEARCH("Menor",L40)))</formula>
    </cfRule>
    <cfRule type="containsText" dxfId="1032" priority="345" operator="containsText" text="Leve">
      <formula>NOT(ISERROR(SEARCH("Leve",L40)))</formula>
    </cfRule>
  </conditionalFormatting>
  <conditionalFormatting sqref="B40:G40">
    <cfRule type="containsText" dxfId="1031" priority="336" operator="containsText" text="3- Moderado">
      <formula>NOT(ISERROR(SEARCH("3- Moderado",B40)))</formula>
    </cfRule>
    <cfRule type="containsText" dxfId="1030" priority="337" operator="containsText" text="6- Moderado">
      <formula>NOT(ISERROR(SEARCH("6- Moderado",B40)))</formula>
    </cfRule>
    <cfRule type="containsText" dxfId="1029" priority="338" operator="containsText" text="4- Moderado">
      <formula>NOT(ISERROR(SEARCH("4- Moderado",B40)))</formula>
    </cfRule>
    <cfRule type="containsText" dxfId="1028" priority="339" operator="containsText" text="3- Bajo">
      <formula>NOT(ISERROR(SEARCH("3- Bajo",B40)))</formula>
    </cfRule>
    <cfRule type="containsText" dxfId="1027" priority="340" operator="containsText" text="4- Bajo">
      <formula>NOT(ISERROR(SEARCH("4- Bajo",B40)))</formula>
    </cfRule>
    <cfRule type="containsText" dxfId="1026" priority="341" operator="containsText" text="1- Bajo">
      <formula>NOT(ISERROR(SEARCH("1- Bajo",B40)))</formula>
    </cfRule>
  </conditionalFormatting>
  <conditionalFormatting sqref="K45:L45">
    <cfRule type="containsText" dxfId="1025" priority="330" operator="containsText" text="3- Moderado">
      <formula>NOT(ISERROR(SEARCH("3- Moderado",K45)))</formula>
    </cfRule>
    <cfRule type="containsText" dxfId="1024" priority="331" operator="containsText" text="6- Moderado">
      <formula>NOT(ISERROR(SEARCH("6- Moderado",K45)))</formula>
    </cfRule>
    <cfRule type="containsText" dxfId="1023" priority="332" operator="containsText" text="4- Moderado">
      <formula>NOT(ISERROR(SEARCH("4- Moderado",K45)))</formula>
    </cfRule>
    <cfRule type="containsText" dxfId="1022" priority="333" operator="containsText" text="3- Bajo">
      <formula>NOT(ISERROR(SEARCH("3- Bajo",K45)))</formula>
    </cfRule>
    <cfRule type="containsText" dxfId="1021" priority="334" operator="containsText" text="4- Bajo">
      <formula>NOT(ISERROR(SEARCH("4- Bajo",K45)))</formula>
    </cfRule>
    <cfRule type="containsText" dxfId="1020" priority="335" operator="containsText" text="1- Bajo">
      <formula>NOT(ISERROR(SEARCH("1- Bajo",K45)))</formula>
    </cfRule>
  </conditionalFormatting>
  <conditionalFormatting sqref="H45:I45">
    <cfRule type="containsText" dxfId="1019" priority="324" operator="containsText" text="3- Moderado">
      <formula>NOT(ISERROR(SEARCH("3- Moderado",H45)))</formula>
    </cfRule>
    <cfRule type="containsText" dxfId="1018" priority="325" operator="containsText" text="6- Moderado">
      <formula>NOT(ISERROR(SEARCH("6- Moderado",H45)))</formula>
    </cfRule>
    <cfRule type="containsText" dxfId="1017" priority="326" operator="containsText" text="4- Moderado">
      <formula>NOT(ISERROR(SEARCH("4- Moderado",H45)))</formula>
    </cfRule>
    <cfRule type="containsText" dxfId="1016" priority="327" operator="containsText" text="3- Bajo">
      <formula>NOT(ISERROR(SEARCH("3- Bajo",H45)))</formula>
    </cfRule>
    <cfRule type="containsText" dxfId="1015" priority="328" operator="containsText" text="4- Bajo">
      <formula>NOT(ISERROR(SEARCH("4- Bajo",H45)))</formula>
    </cfRule>
    <cfRule type="containsText" dxfId="1014" priority="329" operator="containsText" text="1- Bajo">
      <formula>NOT(ISERROR(SEARCH("1- Bajo",H45)))</formula>
    </cfRule>
  </conditionalFormatting>
  <conditionalFormatting sqref="A45">
    <cfRule type="containsText" dxfId="1013" priority="318" operator="containsText" text="3- Moderado">
      <formula>NOT(ISERROR(SEARCH("3- Moderado",A45)))</formula>
    </cfRule>
    <cfRule type="containsText" dxfId="1012" priority="319" operator="containsText" text="6- Moderado">
      <formula>NOT(ISERROR(SEARCH("6- Moderado",A45)))</formula>
    </cfRule>
    <cfRule type="containsText" dxfId="1011" priority="320" operator="containsText" text="4- Moderado">
      <formula>NOT(ISERROR(SEARCH("4- Moderado",A45)))</formula>
    </cfRule>
    <cfRule type="containsText" dxfId="1010" priority="321" operator="containsText" text="3- Bajo">
      <formula>NOT(ISERROR(SEARCH("3- Bajo",A45)))</formula>
    </cfRule>
    <cfRule type="containsText" dxfId="1009" priority="322" operator="containsText" text="4- Bajo">
      <formula>NOT(ISERROR(SEARCH("4- Bajo",A45)))</formula>
    </cfRule>
    <cfRule type="containsText" dxfId="1008" priority="323" operator="containsText" text="1- Bajo">
      <formula>NOT(ISERROR(SEARCH("1- Bajo",A45)))</formula>
    </cfRule>
  </conditionalFormatting>
  <conditionalFormatting sqref="J45:J49">
    <cfRule type="containsText" dxfId="1007" priority="313" operator="containsText" text="Bajo">
      <formula>NOT(ISERROR(SEARCH("Bajo",J45)))</formula>
    </cfRule>
    <cfRule type="containsText" dxfId="1006" priority="314" operator="containsText" text="Moderado">
      <formula>NOT(ISERROR(SEARCH("Moderado",J45)))</formula>
    </cfRule>
    <cfRule type="containsText" dxfId="1005" priority="315" operator="containsText" text="Alto">
      <formula>NOT(ISERROR(SEARCH("Alto",J45)))</formula>
    </cfRule>
    <cfRule type="containsText" dxfId="1004" priority="316" operator="containsText" text="Extremo">
      <formula>NOT(ISERROR(SEARCH("Extremo",J45)))</formula>
    </cfRule>
    <cfRule type="colorScale" priority="317">
      <colorScale>
        <cfvo type="min"/>
        <cfvo type="max"/>
        <color rgb="FFFF7128"/>
        <color rgb="FFFFEF9C"/>
      </colorScale>
    </cfRule>
  </conditionalFormatting>
  <conditionalFormatting sqref="M45:M49">
    <cfRule type="containsText" dxfId="1003" priority="288" operator="containsText" text="Moderado">
      <formula>NOT(ISERROR(SEARCH("Moderado",M45)))</formula>
    </cfRule>
    <cfRule type="containsText" dxfId="1002" priority="308" operator="containsText" text="Bajo">
      <formula>NOT(ISERROR(SEARCH("Bajo",M45)))</formula>
    </cfRule>
    <cfRule type="containsText" dxfId="1001" priority="309" operator="containsText" text="Moderado">
      <formula>NOT(ISERROR(SEARCH("Moderado",M45)))</formula>
    </cfRule>
    <cfRule type="containsText" dxfId="1000" priority="310" operator="containsText" text="Alto">
      <formula>NOT(ISERROR(SEARCH("Alto",M45)))</formula>
    </cfRule>
    <cfRule type="containsText" dxfId="999" priority="311" operator="containsText" text="Extremo">
      <formula>NOT(ISERROR(SEARCH("Extremo",M45)))</formula>
    </cfRule>
    <cfRule type="colorScale" priority="312">
      <colorScale>
        <cfvo type="min"/>
        <cfvo type="max"/>
        <color rgb="FFFF7128"/>
        <color rgb="FFFFEF9C"/>
      </colorScale>
    </cfRule>
  </conditionalFormatting>
  <conditionalFormatting sqref="N45">
    <cfRule type="containsText" dxfId="998" priority="302" operator="containsText" text="3- Moderado">
      <formula>NOT(ISERROR(SEARCH("3- Moderado",N45)))</formula>
    </cfRule>
    <cfRule type="containsText" dxfId="997" priority="303" operator="containsText" text="6- Moderado">
      <formula>NOT(ISERROR(SEARCH("6- Moderado",N45)))</formula>
    </cfRule>
    <cfRule type="containsText" dxfId="996" priority="304" operator="containsText" text="4- Moderado">
      <formula>NOT(ISERROR(SEARCH("4- Moderado",N45)))</formula>
    </cfRule>
    <cfRule type="containsText" dxfId="995" priority="305" operator="containsText" text="3- Bajo">
      <formula>NOT(ISERROR(SEARCH("3- Bajo",N45)))</formula>
    </cfRule>
    <cfRule type="containsText" dxfId="994" priority="306" operator="containsText" text="4- Bajo">
      <formula>NOT(ISERROR(SEARCH("4- Bajo",N45)))</formula>
    </cfRule>
    <cfRule type="containsText" dxfId="993" priority="307" operator="containsText" text="1- Bajo">
      <formula>NOT(ISERROR(SEARCH("1- Bajo",N45)))</formula>
    </cfRule>
  </conditionalFormatting>
  <conditionalFormatting sqref="H45:H49">
    <cfRule type="containsText" dxfId="992" priority="289" operator="containsText" text="Muy Alta">
      <formula>NOT(ISERROR(SEARCH("Muy Alta",H45)))</formula>
    </cfRule>
    <cfRule type="containsText" dxfId="991" priority="290" operator="containsText" text="Alta">
      <formula>NOT(ISERROR(SEARCH("Alta",H45)))</formula>
    </cfRule>
    <cfRule type="containsText" dxfId="990" priority="291" operator="containsText" text="Muy Alta">
      <formula>NOT(ISERROR(SEARCH("Muy Alta",H45)))</formula>
    </cfRule>
    <cfRule type="containsText" dxfId="989" priority="296" operator="containsText" text="Muy Baja">
      <formula>NOT(ISERROR(SEARCH("Muy Baja",H45)))</formula>
    </cfRule>
    <cfRule type="containsText" dxfId="988" priority="297" operator="containsText" text="Baja">
      <formula>NOT(ISERROR(SEARCH("Baja",H45)))</formula>
    </cfRule>
    <cfRule type="containsText" dxfId="987" priority="298" operator="containsText" text="Media">
      <formula>NOT(ISERROR(SEARCH("Media",H45)))</formula>
    </cfRule>
    <cfRule type="containsText" dxfId="986" priority="299" operator="containsText" text="Alta">
      <formula>NOT(ISERROR(SEARCH("Alta",H45)))</formula>
    </cfRule>
    <cfRule type="containsText" dxfId="985" priority="301" operator="containsText" text="Muy Alta">
      <formula>NOT(ISERROR(SEARCH("Muy Alta",H45)))</formula>
    </cfRule>
  </conditionalFormatting>
  <conditionalFormatting sqref="I45:I49">
    <cfRule type="containsText" dxfId="984" priority="292" operator="containsText" text="Catastrófico">
      <formula>NOT(ISERROR(SEARCH("Catastrófico",I45)))</formula>
    </cfRule>
    <cfRule type="containsText" dxfId="983" priority="293" operator="containsText" text="Mayor">
      <formula>NOT(ISERROR(SEARCH("Mayor",I45)))</formula>
    </cfRule>
    <cfRule type="containsText" dxfId="982" priority="294" operator="containsText" text="Menor">
      <formula>NOT(ISERROR(SEARCH("Menor",I45)))</formula>
    </cfRule>
    <cfRule type="containsText" dxfId="981" priority="295" operator="containsText" text="Leve">
      <formula>NOT(ISERROR(SEARCH("Leve",I45)))</formula>
    </cfRule>
    <cfRule type="containsText" dxfId="980" priority="300" operator="containsText" text="Moderado">
      <formula>NOT(ISERROR(SEARCH("Moderado",I45)))</formula>
    </cfRule>
  </conditionalFormatting>
  <conditionalFormatting sqref="K45:K49">
    <cfRule type="containsText" dxfId="979" priority="287" operator="containsText" text="Media">
      <formula>NOT(ISERROR(SEARCH("Media",K45)))</formula>
    </cfRule>
  </conditionalFormatting>
  <conditionalFormatting sqref="L45:L49">
    <cfRule type="containsText" dxfId="978" priority="286" operator="containsText" text="Moderado">
      <formula>NOT(ISERROR(SEARCH("Moderado",L45)))</formula>
    </cfRule>
  </conditionalFormatting>
  <conditionalFormatting sqref="J45:J49">
    <cfRule type="containsText" dxfId="977" priority="285" operator="containsText" text="Moderado">
      <formula>NOT(ISERROR(SEARCH("Moderado",J45)))</formula>
    </cfRule>
  </conditionalFormatting>
  <conditionalFormatting sqref="J45:J49">
    <cfRule type="containsText" dxfId="976" priority="283" operator="containsText" text="Bajo">
      <formula>NOT(ISERROR(SEARCH("Bajo",J45)))</formula>
    </cfRule>
    <cfRule type="containsText" dxfId="975" priority="284" operator="containsText" text="Extremo">
      <formula>NOT(ISERROR(SEARCH("Extremo",J45)))</formula>
    </cfRule>
  </conditionalFormatting>
  <conditionalFormatting sqref="K45:K49">
    <cfRule type="containsText" dxfId="974" priority="281" operator="containsText" text="Baja">
      <formula>NOT(ISERROR(SEARCH("Baja",K45)))</formula>
    </cfRule>
    <cfRule type="containsText" dxfId="973" priority="282" operator="containsText" text="Muy Baja">
      <formula>NOT(ISERROR(SEARCH("Muy Baja",K45)))</formula>
    </cfRule>
  </conditionalFormatting>
  <conditionalFormatting sqref="K45:K49">
    <cfRule type="containsText" dxfId="972" priority="279" operator="containsText" text="Muy Alta">
      <formula>NOT(ISERROR(SEARCH("Muy Alta",K45)))</formula>
    </cfRule>
    <cfRule type="containsText" dxfId="971" priority="280" operator="containsText" text="Alta">
      <formula>NOT(ISERROR(SEARCH("Alta",K45)))</formula>
    </cfRule>
  </conditionalFormatting>
  <conditionalFormatting sqref="L45:L49">
    <cfRule type="containsText" dxfId="970" priority="275" operator="containsText" text="Catastrófico">
      <formula>NOT(ISERROR(SEARCH("Catastrófico",L45)))</formula>
    </cfRule>
    <cfRule type="containsText" dxfId="969" priority="276" operator="containsText" text="Mayor">
      <formula>NOT(ISERROR(SEARCH("Mayor",L45)))</formula>
    </cfRule>
    <cfRule type="containsText" dxfId="968" priority="277" operator="containsText" text="Menor">
      <formula>NOT(ISERROR(SEARCH("Menor",L45)))</formula>
    </cfRule>
    <cfRule type="containsText" dxfId="967" priority="278" operator="containsText" text="Leve">
      <formula>NOT(ISERROR(SEARCH("Leve",L45)))</formula>
    </cfRule>
  </conditionalFormatting>
  <conditionalFormatting sqref="B45:G45">
    <cfRule type="containsText" dxfId="966" priority="269" operator="containsText" text="3- Moderado">
      <formula>NOT(ISERROR(SEARCH("3- Moderado",B45)))</formula>
    </cfRule>
    <cfRule type="containsText" dxfId="965" priority="270" operator="containsText" text="6- Moderado">
      <formula>NOT(ISERROR(SEARCH("6- Moderado",B45)))</formula>
    </cfRule>
    <cfRule type="containsText" dxfId="964" priority="271" operator="containsText" text="4- Moderado">
      <formula>NOT(ISERROR(SEARCH("4- Moderado",B45)))</formula>
    </cfRule>
    <cfRule type="containsText" dxfId="963" priority="272" operator="containsText" text="3- Bajo">
      <formula>NOT(ISERROR(SEARCH("3- Bajo",B45)))</formula>
    </cfRule>
    <cfRule type="containsText" dxfId="962" priority="273" operator="containsText" text="4- Bajo">
      <formula>NOT(ISERROR(SEARCH("4- Bajo",B45)))</formula>
    </cfRule>
    <cfRule type="containsText" dxfId="961" priority="274" operator="containsText" text="1- Bajo">
      <formula>NOT(ISERROR(SEARCH("1- Bajo",B45)))</formula>
    </cfRule>
  </conditionalFormatting>
  <conditionalFormatting sqref="K50:L50">
    <cfRule type="containsText" dxfId="960" priority="263" operator="containsText" text="3- Moderado">
      <formula>NOT(ISERROR(SEARCH("3- Moderado",K50)))</formula>
    </cfRule>
    <cfRule type="containsText" dxfId="959" priority="264" operator="containsText" text="6- Moderado">
      <formula>NOT(ISERROR(SEARCH("6- Moderado",K50)))</formula>
    </cfRule>
    <cfRule type="containsText" dxfId="958" priority="265" operator="containsText" text="4- Moderado">
      <formula>NOT(ISERROR(SEARCH("4- Moderado",K50)))</formula>
    </cfRule>
    <cfRule type="containsText" dxfId="957" priority="266" operator="containsText" text="3- Bajo">
      <formula>NOT(ISERROR(SEARCH("3- Bajo",K50)))</formula>
    </cfRule>
    <cfRule type="containsText" dxfId="956" priority="267" operator="containsText" text="4- Bajo">
      <formula>NOT(ISERROR(SEARCH("4- Bajo",K50)))</formula>
    </cfRule>
    <cfRule type="containsText" dxfId="955" priority="268" operator="containsText" text="1- Bajo">
      <formula>NOT(ISERROR(SEARCH("1- Bajo",K50)))</formula>
    </cfRule>
  </conditionalFormatting>
  <conditionalFormatting sqref="H50:I50">
    <cfRule type="containsText" dxfId="954" priority="257" operator="containsText" text="3- Moderado">
      <formula>NOT(ISERROR(SEARCH("3- Moderado",H50)))</formula>
    </cfRule>
    <cfRule type="containsText" dxfId="953" priority="258" operator="containsText" text="6- Moderado">
      <formula>NOT(ISERROR(SEARCH("6- Moderado",H50)))</formula>
    </cfRule>
    <cfRule type="containsText" dxfId="952" priority="259" operator="containsText" text="4- Moderado">
      <formula>NOT(ISERROR(SEARCH("4- Moderado",H50)))</formula>
    </cfRule>
    <cfRule type="containsText" dxfId="951" priority="260" operator="containsText" text="3- Bajo">
      <formula>NOT(ISERROR(SEARCH("3- Bajo",H50)))</formula>
    </cfRule>
    <cfRule type="containsText" dxfId="950" priority="261" operator="containsText" text="4- Bajo">
      <formula>NOT(ISERROR(SEARCH("4- Bajo",H50)))</formula>
    </cfRule>
    <cfRule type="containsText" dxfId="949" priority="262" operator="containsText" text="1- Bajo">
      <formula>NOT(ISERROR(SEARCH("1- Bajo",H50)))</formula>
    </cfRule>
  </conditionalFormatting>
  <conditionalFormatting sqref="A50">
    <cfRule type="containsText" dxfId="948" priority="251" operator="containsText" text="3- Moderado">
      <formula>NOT(ISERROR(SEARCH("3- Moderado",A50)))</formula>
    </cfRule>
    <cfRule type="containsText" dxfId="947" priority="252" operator="containsText" text="6- Moderado">
      <formula>NOT(ISERROR(SEARCH("6- Moderado",A50)))</formula>
    </cfRule>
    <cfRule type="containsText" dxfId="946" priority="253" operator="containsText" text="4- Moderado">
      <formula>NOT(ISERROR(SEARCH("4- Moderado",A50)))</formula>
    </cfRule>
    <cfRule type="containsText" dxfId="945" priority="254" operator="containsText" text="3- Bajo">
      <formula>NOT(ISERROR(SEARCH("3- Bajo",A50)))</formula>
    </cfRule>
    <cfRule type="containsText" dxfId="944" priority="255" operator="containsText" text="4- Bajo">
      <formula>NOT(ISERROR(SEARCH("4- Bajo",A50)))</formula>
    </cfRule>
    <cfRule type="containsText" dxfId="943" priority="256" operator="containsText" text="1- Bajo">
      <formula>NOT(ISERROR(SEARCH("1- Bajo",A50)))</formula>
    </cfRule>
  </conditionalFormatting>
  <conditionalFormatting sqref="J50:J54">
    <cfRule type="containsText" dxfId="942" priority="246" operator="containsText" text="Bajo">
      <formula>NOT(ISERROR(SEARCH("Bajo",J50)))</formula>
    </cfRule>
    <cfRule type="containsText" dxfId="941" priority="247" operator="containsText" text="Moderado">
      <formula>NOT(ISERROR(SEARCH("Moderado",J50)))</formula>
    </cfRule>
    <cfRule type="containsText" dxfId="940" priority="248" operator="containsText" text="Alto">
      <formula>NOT(ISERROR(SEARCH("Alto",J50)))</formula>
    </cfRule>
    <cfRule type="containsText" dxfId="939" priority="249" operator="containsText" text="Extremo">
      <formula>NOT(ISERROR(SEARCH("Extremo",J50)))</formula>
    </cfRule>
    <cfRule type="colorScale" priority="250">
      <colorScale>
        <cfvo type="min"/>
        <cfvo type="max"/>
        <color rgb="FFFF7128"/>
        <color rgb="FFFFEF9C"/>
      </colorScale>
    </cfRule>
  </conditionalFormatting>
  <conditionalFormatting sqref="M50:M54">
    <cfRule type="containsText" dxfId="938" priority="221" operator="containsText" text="Moderado">
      <formula>NOT(ISERROR(SEARCH("Moderado",M50)))</formula>
    </cfRule>
    <cfRule type="containsText" dxfId="937" priority="241" operator="containsText" text="Bajo">
      <formula>NOT(ISERROR(SEARCH("Bajo",M50)))</formula>
    </cfRule>
    <cfRule type="containsText" dxfId="936" priority="242" operator="containsText" text="Moderado">
      <formula>NOT(ISERROR(SEARCH("Moderado",M50)))</formula>
    </cfRule>
    <cfRule type="containsText" dxfId="935" priority="243" operator="containsText" text="Alto">
      <formula>NOT(ISERROR(SEARCH("Alto",M50)))</formula>
    </cfRule>
    <cfRule type="containsText" dxfId="934" priority="244" operator="containsText" text="Extremo">
      <formula>NOT(ISERROR(SEARCH("Extremo",M50)))</formula>
    </cfRule>
    <cfRule type="colorScale" priority="245">
      <colorScale>
        <cfvo type="min"/>
        <cfvo type="max"/>
        <color rgb="FFFF7128"/>
        <color rgb="FFFFEF9C"/>
      </colorScale>
    </cfRule>
  </conditionalFormatting>
  <conditionalFormatting sqref="N50">
    <cfRule type="containsText" dxfId="933" priority="235" operator="containsText" text="3- Moderado">
      <formula>NOT(ISERROR(SEARCH("3- Moderado",N50)))</formula>
    </cfRule>
    <cfRule type="containsText" dxfId="932" priority="236" operator="containsText" text="6- Moderado">
      <formula>NOT(ISERROR(SEARCH("6- Moderado",N50)))</formula>
    </cfRule>
    <cfRule type="containsText" dxfId="931" priority="237" operator="containsText" text="4- Moderado">
      <formula>NOT(ISERROR(SEARCH("4- Moderado",N50)))</formula>
    </cfRule>
    <cfRule type="containsText" dxfId="930" priority="238" operator="containsText" text="3- Bajo">
      <formula>NOT(ISERROR(SEARCH("3- Bajo",N50)))</formula>
    </cfRule>
    <cfRule type="containsText" dxfId="929" priority="239" operator="containsText" text="4- Bajo">
      <formula>NOT(ISERROR(SEARCH("4- Bajo",N50)))</formula>
    </cfRule>
    <cfRule type="containsText" dxfId="928" priority="240" operator="containsText" text="1- Bajo">
      <formula>NOT(ISERROR(SEARCH("1- Bajo",N50)))</formula>
    </cfRule>
  </conditionalFormatting>
  <conditionalFormatting sqref="H50:H54">
    <cfRule type="containsText" dxfId="927" priority="222" operator="containsText" text="Muy Alta">
      <formula>NOT(ISERROR(SEARCH("Muy Alta",H50)))</formula>
    </cfRule>
    <cfRule type="containsText" dxfId="926" priority="223" operator="containsText" text="Alta">
      <formula>NOT(ISERROR(SEARCH("Alta",H50)))</formula>
    </cfRule>
    <cfRule type="containsText" dxfId="925" priority="224" operator="containsText" text="Muy Alta">
      <formula>NOT(ISERROR(SEARCH("Muy Alta",H50)))</formula>
    </cfRule>
    <cfRule type="containsText" dxfId="924" priority="229" operator="containsText" text="Muy Baja">
      <formula>NOT(ISERROR(SEARCH("Muy Baja",H50)))</formula>
    </cfRule>
    <cfRule type="containsText" dxfId="923" priority="230" operator="containsText" text="Baja">
      <formula>NOT(ISERROR(SEARCH("Baja",H50)))</formula>
    </cfRule>
    <cfRule type="containsText" dxfId="922" priority="231" operator="containsText" text="Media">
      <formula>NOT(ISERROR(SEARCH("Media",H50)))</formula>
    </cfRule>
    <cfRule type="containsText" dxfId="921" priority="232" operator="containsText" text="Alta">
      <formula>NOT(ISERROR(SEARCH("Alta",H50)))</formula>
    </cfRule>
    <cfRule type="containsText" dxfId="920" priority="234" operator="containsText" text="Muy Alta">
      <formula>NOT(ISERROR(SEARCH("Muy Alta",H50)))</formula>
    </cfRule>
  </conditionalFormatting>
  <conditionalFormatting sqref="I50:I54">
    <cfRule type="containsText" dxfId="919" priority="225" operator="containsText" text="Catastrófico">
      <formula>NOT(ISERROR(SEARCH("Catastrófico",I50)))</formula>
    </cfRule>
    <cfRule type="containsText" dxfId="918" priority="226" operator="containsText" text="Mayor">
      <formula>NOT(ISERROR(SEARCH("Mayor",I50)))</formula>
    </cfRule>
    <cfRule type="containsText" dxfId="917" priority="227" operator="containsText" text="Menor">
      <formula>NOT(ISERROR(SEARCH("Menor",I50)))</formula>
    </cfRule>
    <cfRule type="containsText" dxfId="916" priority="228" operator="containsText" text="Leve">
      <formula>NOT(ISERROR(SEARCH("Leve",I50)))</formula>
    </cfRule>
    <cfRule type="containsText" dxfId="915" priority="233" operator="containsText" text="Moderado">
      <formula>NOT(ISERROR(SEARCH("Moderado",I50)))</formula>
    </cfRule>
  </conditionalFormatting>
  <conditionalFormatting sqref="K50:K54">
    <cfRule type="containsText" dxfId="914" priority="220" operator="containsText" text="Media">
      <formula>NOT(ISERROR(SEARCH("Media",K50)))</formula>
    </cfRule>
  </conditionalFormatting>
  <conditionalFormatting sqref="L50:L54">
    <cfRule type="containsText" dxfId="913" priority="219" operator="containsText" text="Moderado">
      <formula>NOT(ISERROR(SEARCH("Moderado",L50)))</formula>
    </cfRule>
  </conditionalFormatting>
  <conditionalFormatting sqref="J50:J54">
    <cfRule type="containsText" dxfId="912" priority="218" operator="containsText" text="Moderado">
      <formula>NOT(ISERROR(SEARCH("Moderado",J50)))</formula>
    </cfRule>
  </conditionalFormatting>
  <conditionalFormatting sqref="J50:J54">
    <cfRule type="containsText" dxfId="911" priority="216" operator="containsText" text="Bajo">
      <formula>NOT(ISERROR(SEARCH("Bajo",J50)))</formula>
    </cfRule>
    <cfRule type="containsText" dxfId="910" priority="217" operator="containsText" text="Extremo">
      <formula>NOT(ISERROR(SEARCH("Extremo",J50)))</formula>
    </cfRule>
  </conditionalFormatting>
  <conditionalFormatting sqref="K50:K54">
    <cfRule type="containsText" dxfId="909" priority="214" operator="containsText" text="Baja">
      <formula>NOT(ISERROR(SEARCH("Baja",K50)))</formula>
    </cfRule>
    <cfRule type="containsText" dxfId="908" priority="215" operator="containsText" text="Muy Baja">
      <formula>NOT(ISERROR(SEARCH("Muy Baja",K50)))</formula>
    </cfRule>
  </conditionalFormatting>
  <conditionalFormatting sqref="K50:K54">
    <cfRule type="containsText" dxfId="907" priority="212" operator="containsText" text="Muy Alta">
      <formula>NOT(ISERROR(SEARCH("Muy Alta",K50)))</formula>
    </cfRule>
    <cfRule type="containsText" dxfId="906" priority="213" operator="containsText" text="Alta">
      <formula>NOT(ISERROR(SEARCH("Alta",K50)))</formula>
    </cfRule>
  </conditionalFormatting>
  <conditionalFormatting sqref="L50:L54">
    <cfRule type="containsText" dxfId="905" priority="208" operator="containsText" text="Catastrófico">
      <formula>NOT(ISERROR(SEARCH("Catastrófico",L50)))</formula>
    </cfRule>
    <cfRule type="containsText" dxfId="904" priority="209" operator="containsText" text="Mayor">
      <formula>NOT(ISERROR(SEARCH("Mayor",L50)))</formula>
    </cfRule>
    <cfRule type="containsText" dxfId="903" priority="210" operator="containsText" text="Menor">
      <formula>NOT(ISERROR(SEARCH("Menor",L50)))</formula>
    </cfRule>
    <cfRule type="containsText" dxfId="902" priority="211" operator="containsText" text="Leve">
      <formula>NOT(ISERROR(SEARCH("Leve",L50)))</formula>
    </cfRule>
  </conditionalFormatting>
  <conditionalFormatting sqref="B50:G50">
    <cfRule type="containsText" dxfId="901" priority="202" operator="containsText" text="3- Moderado">
      <formula>NOT(ISERROR(SEARCH("3- Moderado",B50)))</formula>
    </cfRule>
    <cfRule type="containsText" dxfId="900" priority="203" operator="containsText" text="6- Moderado">
      <formula>NOT(ISERROR(SEARCH("6- Moderado",B50)))</formula>
    </cfRule>
    <cfRule type="containsText" dxfId="899" priority="204" operator="containsText" text="4- Moderado">
      <formula>NOT(ISERROR(SEARCH("4- Moderado",B50)))</formula>
    </cfRule>
    <cfRule type="containsText" dxfId="898" priority="205" operator="containsText" text="3- Bajo">
      <formula>NOT(ISERROR(SEARCH("3- Bajo",B50)))</formula>
    </cfRule>
    <cfRule type="containsText" dxfId="897" priority="206" operator="containsText" text="4- Bajo">
      <formula>NOT(ISERROR(SEARCH("4- Bajo",B50)))</formula>
    </cfRule>
    <cfRule type="containsText" dxfId="896" priority="207" operator="containsText" text="1- Bajo">
      <formula>NOT(ISERROR(SEARCH("1- Bajo",B50)))</formula>
    </cfRule>
  </conditionalFormatting>
  <conditionalFormatting sqref="K55:L55">
    <cfRule type="containsText" dxfId="895" priority="196" operator="containsText" text="3- Moderado">
      <formula>NOT(ISERROR(SEARCH("3- Moderado",K55)))</formula>
    </cfRule>
    <cfRule type="containsText" dxfId="894" priority="197" operator="containsText" text="6- Moderado">
      <formula>NOT(ISERROR(SEARCH("6- Moderado",K55)))</formula>
    </cfRule>
    <cfRule type="containsText" dxfId="893" priority="198" operator="containsText" text="4- Moderado">
      <formula>NOT(ISERROR(SEARCH("4- Moderado",K55)))</formula>
    </cfRule>
    <cfRule type="containsText" dxfId="892" priority="199" operator="containsText" text="3- Bajo">
      <formula>NOT(ISERROR(SEARCH("3- Bajo",K55)))</formula>
    </cfRule>
    <cfRule type="containsText" dxfId="891" priority="200" operator="containsText" text="4- Bajo">
      <formula>NOT(ISERROR(SEARCH("4- Bajo",K55)))</formula>
    </cfRule>
    <cfRule type="containsText" dxfId="890" priority="201" operator="containsText" text="1- Bajo">
      <formula>NOT(ISERROR(SEARCH("1- Bajo",K55)))</formula>
    </cfRule>
  </conditionalFormatting>
  <conditionalFormatting sqref="H55:I55">
    <cfRule type="containsText" dxfId="889" priority="190" operator="containsText" text="3- Moderado">
      <formula>NOT(ISERROR(SEARCH("3- Moderado",H55)))</formula>
    </cfRule>
    <cfRule type="containsText" dxfId="888" priority="191" operator="containsText" text="6- Moderado">
      <formula>NOT(ISERROR(SEARCH("6- Moderado",H55)))</formula>
    </cfRule>
    <cfRule type="containsText" dxfId="887" priority="192" operator="containsText" text="4- Moderado">
      <formula>NOT(ISERROR(SEARCH("4- Moderado",H55)))</formula>
    </cfRule>
    <cfRule type="containsText" dxfId="886" priority="193" operator="containsText" text="3- Bajo">
      <formula>NOT(ISERROR(SEARCH("3- Bajo",H55)))</formula>
    </cfRule>
    <cfRule type="containsText" dxfId="885" priority="194" operator="containsText" text="4- Bajo">
      <formula>NOT(ISERROR(SEARCH("4- Bajo",H55)))</formula>
    </cfRule>
    <cfRule type="containsText" dxfId="884" priority="195" operator="containsText" text="1- Bajo">
      <formula>NOT(ISERROR(SEARCH("1- Bajo",H55)))</formula>
    </cfRule>
  </conditionalFormatting>
  <conditionalFormatting sqref="A55">
    <cfRule type="containsText" dxfId="883" priority="184" operator="containsText" text="3- Moderado">
      <formula>NOT(ISERROR(SEARCH("3- Moderado",A55)))</formula>
    </cfRule>
    <cfRule type="containsText" dxfId="882" priority="185" operator="containsText" text="6- Moderado">
      <formula>NOT(ISERROR(SEARCH("6- Moderado",A55)))</formula>
    </cfRule>
    <cfRule type="containsText" dxfId="881" priority="186" operator="containsText" text="4- Moderado">
      <formula>NOT(ISERROR(SEARCH("4- Moderado",A55)))</formula>
    </cfRule>
    <cfRule type="containsText" dxfId="880" priority="187" operator="containsText" text="3- Bajo">
      <formula>NOT(ISERROR(SEARCH("3- Bajo",A55)))</formula>
    </cfRule>
    <cfRule type="containsText" dxfId="879" priority="188" operator="containsText" text="4- Bajo">
      <formula>NOT(ISERROR(SEARCH("4- Bajo",A55)))</formula>
    </cfRule>
    <cfRule type="containsText" dxfId="878" priority="189" operator="containsText" text="1- Bajo">
      <formula>NOT(ISERROR(SEARCH("1- Bajo",A55)))</formula>
    </cfRule>
  </conditionalFormatting>
  <conditionalFormatting sqref="J55:J59">
    <cfRule type="containsText" dxfId="877" priority="179" operator="containsText" text="Bajo">
      <formula>NOT(ISERROR(SEARCH("Bajo",J55)))</formula>
    </cfRule>
    <cfRule type="containsText" dxfId="876" priority="180" operator="containsText" text="Moderado">
      <formula>NOT(ISERROR(SEARCH("Moderado",J55)))</formula>
    </cfRule>
    <cfRule type="containsText" dxfId="875" priority="181" operator="containsText" text="Alto">
      <formula>NOT(ISERROR(SEARCH("Alto",J55)))</formula>
    </cfRule>
    <cfRule type="containsText" dxfId="874" priority="182" operator="containsText" text="Extremo">
      <formula>NOT(ISERROR(SEARCH("Extremo",J55)))</formula>
    </cfRule>
    <cfRule type="colorScale" priority="183">
      <colorScale>
        <cfvo type="min"/>
        <cfvo type="max"/>
        <color rgb="FFFF7128"/>
        <color rgb="FFFFEF9C"/>
      </colorScale>
    </cfRule>
  </conditionalFormatting>
  <conditionalFormatting sqref="M55:M59">
    <cfRule type="containsText" dxfId="873" priority="154" operator="containsText" text="Moderado">
      <formula>NOT(ISERROR(SEARCH("Moderado",M55)))</formula>
    </cfRule>
    <cfRule type="containsText" dxfId="872" priority="174" operator="containsText" text="Bajo">
      <formula>NOT(ISERROR(SEARCH("Bajo",M55)))</formula>
    </cfRule>
    <cfRule type="containsText" dxfId="871" priority="175" operator="containsText" text="Moderado">
      <formula>NOT(ISERROR(SEARCH("Moderado",M55)))</formula>
    </cfRule>
    <cfRule type="containsText" dxfId="870" priority="176" operator="containsText" text="Alto">
      <formula>NOT(ISERROR(SEARCH("Alto",M55)))</formula>
    </cfRule>
    <cfRule type="containsText" dxfId="869" priority="177" operator="containsText" text="Extremo">
      <formula>NOT(ISERROR(SEARCH("Extremo",M55)))</formula>
    </cfRule>
    <cfRule type="colorScale" priority="178">
      <colorScale>
        <cfvo type="min"/>
        <cfvo type="max"/>
        <color rgb="FFFF7128"/>
        <color rgb="FFFFEF9C"/>
      </colorScale>
    </cfRule>
  </conditionalFormatting>
  <conditionalFormatting sqref="N55">
    <cfRule type="containsText" dxfId="868" priority="168" operator="containsText" text="3- Moderado">
      <formula>NOT(ISERROR(SEARCH("3- Moderado",N55)))</formula>
    </cfRule>
    <cfRule type="containsText" dxfId="867" priority="169" operator="containsText" text="6- Moderado">
      <formula>NOT(ISERROR(SEARCH("6- Moderado",N55)))</formula>
    </cfRule>
    <cfRule type="containsText" dxfId="866" priority="170" operator="containsText" text="4- Moderado">
      <formula>NOT(ISERROR(SEARCH("4- Moderado",N55)))</formula>
    </cfRule>
    <cfRule type="containsText" dxfId="865" priority="171" operator="containsText" text="3- Bajo">
      <formula>NOT(ISERROR(SEARCH("3- Bajo",N55)))</formula>
    </cfRule>
    <cfRule type="containsText" dxfId="864" priority="172" operator="containsText" text="4- Bajo">
      <formula>NOT(ISERROR(SEARCH("4- Bajo",N55)))</formula>
    </cfRule>
    <cfRule type="containsText" dxfId="863" priority="173" operator="containsText" text="1- Bajo">
      <formula>NOT(ISERROR(SEARCH("1- Bajo",N55)))</formula>
    </cfRule>
  </conditionalFormatting>
  <conditionalFormatting sqref="H55:H59">
    <cfRule type="containsText" dxfId="862" priority="155" operator="containsText" text="Muy Alta">
      <formula>NOT(ISERROR(SEARCH("Muy Alta",H55)))</formula>
    </cfRule>
    <cfRule type="containsText" dxfId="861" priority="156" operator="containsText" text="Alta">
      <formula>NOT(ISERROR(SEARCH("Alta",H55)))</formula>
    </cfRule>
    <cfRule type="containsText" dxfId="860" priority="157" operator="containsText" text="Muy Alta">
      <formula>NOT(ISERROR(SEARCH("Muy Alta",H55)))</formula>
    </cfRule>
    <cfRule type="containsText" dxfId="859" priority="162" operator="containsText" text="Muy Baja">
      <formula>NOT(ISERROR(SEARCH("Muy Baja",H55)))</formula>
    </cfRule>
    <cfRule type="containsText" dxfId="858" priority="163" operator="containsText" text="Baja">
      <formula>NOT(ISERROR(SEARCH("Baja",H55)))</formula>
    </cfRule>
    <cfRule type="containsText" dxfId="857" priority="164" operator="containsText" text="Media">
      <formula>NOT(ISERROR(SEARCH("Media",H55)))</formula>
    </cfRule>
    <cfRule type="containsText" dxfId="856" priority="165" operator="containsText" text="Alta">
      <formula>NOT(ISERROR(SEARCH("Alta",H55)))</formula>
    </cfRule>
    <cfRule type="containsText" dxfId="855" priority="167" operator="containsText" text="Muy Alta">
      <formula>NOT(ISERROR(SEARCH("Muy Alta",H55)))</formula>
    </cfRule>
  </conditionalFormatting>
  <conditionalFormatting sqref="I55:I59">
    <cfRule type="containsText" dxfId="854" priority="158" operator="containsText" text="Catastrófico">
      <formula>NOT(ISERROR(SEARCH("Catastrófico",I55)))</formula>
    </cfRule>
    <cfRule type="containsText" dxfId="853" priority="159" operator="containsText" text="Mayor">
      <formula>NOT(ISERROR(SEARCH("Mayor",I55)))</formula>
    </cfRule>
    <cfRule type="containsText" dxfId="852" priority="160" operator="containsText" text="Menor">
      <formula>NOT(ISERROR(SEARCH("Menor",I55)))</formula>
    </cfRule>
    <cfRule type="containsText" dxfId="851" priority="161" operator="containsText" text="Leve">
      <formula>NOT(ISERROR(SEARCH("Leve",I55)))</formula>
    </cfRule>
    <cfRule type="containsText" dxfId="850" priority="166" operator="containsText" text="Moderado">
      <formula>NOT(ISERROR(SEARCH("Moderado",I55)))</formula>
    </cfRule>
  </conditionalFormatting>
  <conditionalFormatting sqref="K55:K59">
    <cfRule type="containsText" dxfId="849" priority="153" operator="containsText" text="Media">
      <formula>NOT(ISERROR(SEARCH("Media",K55)))</formula>
    </cfRule>
  </conditionalFormatting>
  <conditionalFormatting sqref="L55:L59">
    <cfRule type="containsText" dxfId="848" priority="152" operator="containsText" text="Moderado">
      <formula>NOT(ISERROR(SEARCH("Moderado",L55)))</formula>
    </cfRule>
  </conditionalFormatting>
  <conditionalFormatting sqref="J55:J59">
    <cfRule type="containsText" dxfId="847" priority="151" operator="containsText" text="Moderado">
      <formula>NOT(ISERROR(SEARCH("Moderado",J55)))</formula>
    </cfRule>
  </conditionalFormatting>
  <conditionalFormatting sqref="J55:J59">
    <cfRule type="containsText" dxfId="846" priority="149" operator="containsText" text="Bajo">
      <formula>NOT(ISERROR(SEARCH("Bajo",J55)))</formula>
    </cfRule>
    <cfRule type="containsText" dxfId="845" priority="150" operator="containsText" text="Extremo">
      <formula>NOT(ISERROR(SEARCH("Extremo",J55)))</formula>
    </cfRule>
  </conditionalFormatting>
  <conditionalFormatting sqref="K55:K59">
    <cfRule type="containsText" dxfId="844" priority="147" operator="containsText" text="Baja">
      <formula>NOT(ISERROR(SEARCH("Baja",K55)))</formula>
    </cfRule>
    <cfRule type="containsText" dxfId="843" priority="148" operator="containsText" text="Muy Baja">
      <formula>NOT(ISERROR(SEARCH("Muy Baja",K55)))</formula>
    </cfRule>
  </conditionalFormatting>
  <conditionalFormatting sqref="K55:K59">
    <cfRule type="containsText" dxfId="842" priority="145" operator="containsText" text="Muy Alta">
      <formula>NOT(ISERROR(SEARCH("Muy Alta",K55)))</formula>
    </cfRule>
    <cfRule type="containsText" dxfId="841" priority="146" operator="containsText" text="Alta">
      <formula>NOT(ISERROR(SEARCH("Alta",K55)))</formula>
    </cfRule>
  </conditionalFormatting>
  <conditionalFormatting sqref="L55:L59">
    <cfRule type="containsText" dxfId="840" priority="141" operator="containsText" text="Catastrófico">
      <formula>NOT(ISERROR(SEARCH("Catastrófico",L55)))</formula>
    </cfRule>
    <cfRule type="containsText" dxfId="839" priority="142" operator="containsText" text="Mayor">
      <formula>NOT(ISERROR(SEARCH("Mayor",L55)))</formula>
    </cfRule>
    <cfRule type="containsText" dxfId="838" priority="143" operator="containsText" text="Menor">
      <formula>NOT(ISERROR(SEARCH("Menor",L55)))</formula>
    </cfRule>
    <cfRule type="containsText" dxfId="837" priority="144" operator="containsText" text="Leve">
      <formula>NOT(ISERROR(SEARCH("Leve",L55)))</formula>
    </cfRule>
  </conditionalFormatting>
  <conditionalFormatting sqref="B55:G55">
    <cfRule type="containsText" dxfId="836" priority="135" operator="containsText" text="3- Moderado">
      <formula>NOT(ISERROR(SEARCH("3- Moderado",B55)))</formula>
    </cfRule>
    <cfRule type="containsText" dxfId="835" priority="136" operator="containsText" text="6- Moderado">
      <formula>NOT(ISERROR(SEARCH("6- Moderado",B55)))</formula>
    </cfRule>
    <cfRule type="containsText" dxfId="834" priority="137" operator="containsText" text="4- Moderado">
      <formula>NOT(ISERROR(SEARCH("4- Moderado",B55)))</formula>
    </cfRule>
    <cfRule type="containsText" dxfId="833" priority="138" operator="containsText" text="3- Bajo">
      <formula>NOT(ISERROR(SEARCH("3- Bajo",B55)))</formula>
    </cfRule>
    <cfRule type="containsText" dxfId="832" priority="139" operator="containsText" text="4- Bajo">
      <formula>NOT(ISERROR(SEARCH("4- Bajo",B55)))</formula>
    </cfRule>
    <cfRule type="containsText" dxfId="831" priority="140" operator="containsText" text="1- Bajo">
      <formula>NOT(ISERROR(SEARCH("1- Bajo",B55)))</formula>
    </cfRule>
  </conditionalFormatting>
  <conditionalFormatting sqref="K60:L60">
    <cfRule type="containsText" dxfId="830" priority="129" operator="containsText" text="3- Moderado">
      <formula>NOT(ISERROR(SEARCH("3- Moderado",K60)))</formula>
    </cfRule>
    <cfRule type="containsText" dxfId="829" priority="130" operator="containsText" text="6- Moderado">
      <formula>NOT(ISERROR(SEARCH("6- Moderado",K60)))</formula>
    </cfRule>
    <cfRule type="containsText" dxfId="828" priority="131" operator="containsText" text="4- Moderado">
      <formula>NOT(ISERROR(SEARCH("4- Moderado",K60)))</formula>
    </cfRule>
    <cfRule type="containsText" dxfId="827" priority="132" operator="containsText" text="3- Bajo">
      <formula>NOT(ISERROR(SEARCH("3- Bajo",K60)))</formula>
    </cfRule>
    <cfRule type="containsText" dxfId="826" priority="133" operator="containsText" text="4- Bajo">
      <formula>NOT(ISERROR(SEARCH("4- Bajo",K60)))</formula>
    </cfRule>
    <cfRule type="containsText" dxfId="825" priority="134" operator="containsText" text="1- Bajo">
      <formula>NOT(ISERROR(SEARCH("1- Bajo",K60)))</formula>
    </cfRule>
  </conditionalFormatting>
  <conditionalFormatting sqref="H60:I60">
    <cfRule type="containsText" dxfId="824" priority="123" operator="containsText" text="3- Moderado">
      <formula>NOT(ISERROR(SEARCH("3- Moderado",H60)))</formula>
    </cfRule>
    <cfRule type="containsText" dxfId="823" priority="124" operator="containsText" text="6- Moderado">
      <formula>NOT(ISERROR(SEARCH("6- Moderado",H60)))</formula>
    </cfRule>
    <cfRule type="containsText" dxfId="822" priority="125" operator="containsText" text="4- Moderado">
      <formula>NOT(ISERROR(SEARCH("4- Moderado",H60)))</formula>
    </cfRule>
    <cfRule type="containsText" dxfId="821" priority="126" operator="containsText" text="3- Bajo">
      <formula>NOT(ISERROR(SEARCH("3- Bajo",H60)))</formula>
    </cfRule>
    <cfRule type="containsText" dxfId="820" priority="127" operator="containsText" text="4- Bajo">
      <formula>NOT(ISERROR(SEARCH("4- Bajo",H60)))</formula>
    </cfRule>
    <cfRule type="containsText" dxfId="819" priority="128" operator="containsText" text="1- Bajo">
      <formula>NOT(ISERROR(SEARCH("1- Bajo",H60)))</formula>
    </cfRule>
  </conditionalFormatting>
  <conditionalFormatting sqref="A60">
    <cfRule type="containsText" dxfId="818" priority="117" operator="containsText" text="3- Moderado">
      <formula>NOT(ISERROR(SEARCH("3- Moderado",A60)))</formula>
    </cfRule>
    <cfRule type="containsText" dxfId="817" priority="118" operator="containsText" text="6- Moderado">
      <formula>NOT(ISERROR(SEARCH("6- Moderado",A60)))</formula>
    </cfRule>
    <cfRule type="containsText" dxfId="816" priority="119" operator="containsText" text="4- Moderado">
      <formula>NOT(ISERROR(SEARCH("4- Moderado",A60)))</formula>
    </cfRule>
    <cfRule type="containsText" dxfId="815" priority="120" operator="containsText" text="3- Bajo">
      <formula>NOT(ISERROR(SEARCH("3- Bajo",A60)))</formula>
    </cfRule>
    <cfRule type="containsText" dxfId="814" priority="121" operator="containsText" text="4- Bajo">
      <formula>NOT(ISERROR(SEARCH("4- Bajo",A60)))</formula>
    </cfRule>
    <cfRule type="containsText" dxfId="813" priority="122" operator="containsText" text="1- Bajo">
      <formula>NOT(ISERROR(SEARCH("1- Bajo",A60)))</formula>
    </cfRule>
  </conditionalFormatting>
  <conditionalFormatting sqref="J60:J64">
    <cfRule type="containsText" dxfId="812" priority="112" operator="containsText" text="Bajo">
      <formula>NOT(ISERROR(SEARCH("Bajo",J60)))</formula>
    </cfRule>
    <cfRule type="containsText" dxfId="811" priority="113" operator="containsText" text="Moderado">
      <formula>NOT(ISERROR(SEARCH("Moderado",J60)))</formula>
    </cfRule>
    <cfRule type="containsText" dxfId="810" priority="114" operator="containsText" text="Alto">
      <formula>NOT(ISERROR(SEARCH("Alto",J60)))</formula>
    </cfRule>
    <cfRule type="containsText" dxfId="809" priority="115" operator="containsText" text="Extremo">
      <formula>NOT(ISERROR(SEARCH("Extremo",J60)))</formula>
    </cfRule>
    <cfRule type="colorScale" priority="116">
      <colorScale>
        <cfvo type="min"/>
        <cfvo type="max"/>
        <color rgb="FFFF7128"/>
        <color rgb="FFFFEF9C"/>
      </colorScale>
    </cfRule>
  </conditionalFormatting>
  <conditionalFormatting sqref="M60:M64">
    <cfRule type="containsText" dxfId="808" priority="87" operator="containsText" text="Moderado">
      <formula>NOT(ISERROR(SEARCH("Moderado",M60)))</formula>
    </cfRule>
    <cfRule type="containsText" dxfId="807" priority="107" operator="containsText" text="Bajo">
      <formula>NOT(ISERROR(SEARCH("Bajo",M60)))</formula>
    </cfRule>
    <cfRule type="containsText" dxfId="806" priority="108" operator="containsText" text="Moderado">
      <formula>NOT(ISERROR(SEARCH("Moderado",M60)))</formula>
    </cfRule>
    <cfRule type="containsText" dxfId="805" priority="109" operator="containsText" text="Alto">
      <formula>NOT(ISERROR(SEARCH("Alto",M60)))</formula>
    </cfRule>
    <cfRule type="containsText" dxfId="804" priority="110" operator="containsText" text="Extremo">
      <formula>NOT(ISERROR(SEARCH("Extremo",M60)))</formula>
    </cfRule>
    <cfRule type="colorScale" priority="111">
      <colorScale>
        <cfvo type="min"/>
        <cfvo type="max"/>
        <color rgb="FFFF7128"/>
        <color rgb="FFFFEF9C"/>
      </colorScale>
    </cfRule>
  </conditionalFormatting>
  <conditionalFormatting sqref="N60">
    <cfRule type="containsText" dxfId="803" priority="101" operator="containsText" text="3- Moderado">
      <formula>NOT(ISERROR(SEARCH("3- Moderado",N60)))</formula>
    </cfRule>
    <cfRule type="containsText" dxfId="802" priority="102" operator="containsText" text="6- Moderado">
      <formula>NOT(ISERROR(SEARCH("6- Moderado",N60)))</formula>
    </cfRule>
    <cfRule type="containsText" dxfId="801" priority="103" operator="containsText" text="4- Moderado">
      <formula>NOT(ISERROR(SEARCH("4- Moderado",N60)))</formula>
    </cfRule>
    <cfRule type="containsText" dxfId="800" priority="104" operator="containsText" text="3- Bajo">
      <formula>NOT(ISERROR(SEARCH("3- Bajo",N60)))</formula>
    </cfRule>
    <cfRule type="containsText" dxfId="799" priority="105" operator="containsText" text="4- Bajo">
      <formula>NOT(ISERROR(SEARCH("4- Bajo",N60)))</formula>
    </cfRule>
    <cfRule type="containsText" dxfId="798" priority="106" operator="containsText" text="1- Bajo">
      <formula>NOT(ISERROR(SEARCH("1- Bajo",N60)))</formula>
    </cfRule>
  </conditionalFormatting>
  <conditionalFormatting sqref="H60:H64">
    <cfRule type="containsText" dxfId="797" priority="88" operator="containsText" text="Muy Alta">
      <formula>NOT(ISERROR(SEARCH("Muy Alta",H60)))</formula>
    </cfRule>
    <cfRule type="containsText" dxfId="796" priority="89" operator="containsText" text="Alta">
      <formula>NOT(ISERROR(SEARCH("Alta",H60)))</formula>
    </cfRule>
    <cfRule type="containsText" dxfId="795" priority="90" operator="containsText" text="Muy Alta">
      <formula>NOT(ISERROR(SEARCH("Muy Alta",H60)))</formula>
    </cfRule>
    <cfRule type="containsText" dxfId="794" priority="95" operator="containsText" text="Muy Baja">
      <formula>NOT(ISERROR(SEARCH("Muy Baja",H60)))</formula>
    </cfRule>
    <cfRule type="containsText" dxfId="793" priority="96" operator="containsText" text="Baja">
      <formula>NOT(ISERROR(SEARCH("Baja",H60)))</formula>
    </cfRule>
    <cfRule type="containsText" dxfId="792" priority="97" operator="containsText" text="Media">
      <formula>NOT(ISERROR(SEARCH("Media",H60)))</formula>
    </cfRule>
    <cfRule type="containsText" dxfId="791" priority="98" operator="containsText" text="Alta">
      <formula>NOT(ISERROR(SEARCH("Alta",H60)))</formula>
    </cfRule>
    <cfRule type="containsText" dxfId="790" priority="100" operator="containsText" text="Muy Alta">
      <formula>NOT(ISERROR(SEARCH("Muy Alta",H60)))</formula>
    </cfRule>
  </conditionalFormatting>
  <conditionalFormatting sqref="I60:I64">
    <cfRule type="containsText" dxfId="789" priority="91" operator="containsText" text="Catastrófico">
      <formula>NOT(ISERROR(SEARCH("Catastrófico",I60)))</formula>
    </cfRule>
    <cfRule type="containsText" dxfId="788" priority="92" operator="containsText" text="Mayor">
      <formula>NOT(ISERROR(SEARCH("Mayor",I60)))</formula>
    </cfRule>
    <cfRule type="containsText" dxfId="787" priority="93" operator="containsText" text="Menor">
      <formula>NOT(ISERROR(SEARCH("Menor",I60)))</formula>
    </cfRule>
    <cfRule type="containsText" dxfId="786" priority="94" operator="containsText" text="Leve">
      <formula>NOT(ISERROR(SEARCH("Leve",I60)))</formula>
    </cfRule>
    <cfRule type="containsText" dxfId="785" priority="99" operator="containsText" text="Moderado">
      <formula>NOT(ISERROR(SEARCH("Moderado",I60)))</formula>
    </cfRule>
  </conditionalFormatting>
  <conditionalFormatting sqref="K60:K64">
    <cfRule type="containsText" dxfId="784" priority="86" operator="containsText" text="Media">
      <formula>NOT(ISERROR(SEARCH("Media",K60)))</formula>
    </cfRule>
  </conditionalFormatting>
  <conditionalFormatting sqref="L60:L64">
    <cfRule type="containsText" dxfId="783" priority="85" operator="containsText" text="Moderado">
      <formula>NOT(ISERROR(SEARCH("Moderado",L60)))</formula>
    </cfRule>
  </conditionalFormatting>
  <conditionalFormatting sqref="J60:J64">
    <cfRule type="containsText" dxfId="782" priority="84" operator="containsText" text="Moderado">
      <formula>NOT(ISERROR(SEARCH("Moderado",J60)))</formula>
    </cfRule>
  </conditionalFormatting>
  <conditionalFormatting sqref="J60:J64">
    <cfRule type="containsText" dxfId="781" priority="82" operator="containsText" text="Bajo">
      <formula>NOT(ISERROR(SEARCH("Bajo",J60)))</formula>
    </cfRule>
    <cfRule type="containsText" dxfId="780" priority="83" operator="containsText" text="Extremo">
      <formula>NOT(ISERROR(SEARCH("Extremo",J60)))</formula>
    </cfRule>
  </conditionalFormatting>
  <conditionalFormatting sqref="K60:K64">
    <cfRule type="containsText" dxfId="779" priority="80" operator="containsText" text="Baja">
      <formula>NOT(ISERROR(SEARCH("Baja",K60)))</formula>
    </cfRule>
    <cfRule type="containsText" dxfId="778" priority="81" operator="containsText" text="Muy Baja">
      <formula>NOT(ISERROR(SEARCH("Muy Baja",K60)))</formula>
    </cfRule>
  </conditionalFormatting>
  <conditionalFormatting sqref="K60:K64">
    <cfRule type="containsText" dxfId="777" priority="78" operator="containsText" text="Muy Alta">
      <formula>NOT(ISERROR(SEARCH("Muy Alta",K60)))</formula>
    </cfRule>
    <cfRule type="containsText" dxfId="776" priority="79" operator="containsText" text="Alta">
      <formula>NOT(ISERROR(SEARCH("Alta",K60)))</formula>
    </cfRule>
  </conditionalFormatting>
  <conditionalFormatting sqref="L60:L64">
    <cfRule type="containsText" dxfId="775" priority="74" operator="containsText" text="Catastrófico">
      <formula>NOT(ISERROR(SEARCH("Catastrófico",L60)))</formula>
    </cfRule>
    <cfRule type="containsText" dxfId="774" priority="75" operator="containsText" text="Mayor">
      <formula>NOT(ISERROR(SEARCH("Mayor",L60)))</formula>
    </cfRule>
    <cfRule type="containsText" dxfId="773" priority="76" operator="containsText" text="Menor">
      <formula>NOT(ISERROR(SEARCH("Menor",L60)))</formula>
    </cfRule>
    <cfRule type="containsText" dxfId="772" priority="77" operator="containsText" text="Leve">
      <formula>NOT(ISERROR(SEARCH("Leve",L60)))</formula>
    </cfRule>
  </conditionalFormatting>
  <conditionalFormatting sqref="B60:G60">
    <cfRule type="containsText" dxfId="771" priority="68" operator="containsText" text="3- Moderado">
      <formula>NOT(ISERROR(SEARCH("3- Moderado",B60)))</formula>
    </cfRule>
    <cfRule type="containsText" dxfId="770" priority="69" operator="containsText" text="6- Moderado">
      <formula>NOT(ISERROR(SEARCH("6- Moderado",B60)))</formula>
    </cfRule>
    <cfRule type="containsText" dxfId="769" priority="70" operator="containsText" text="4- Moderado">
      <formula>NOT(ISERROR(SEARCH("4- Moderado",B60)))</formula>
    </cfRule>
    <cfRule type="containsText" dxfId="768" priority="71" operator="containsText" text="3- Bajo">
      <formula>NOT(ISERROR(SEARCH("3- Bajo",B60)))</formula>
    </cfRule>
    <cfRule type="containsText" dxfId="767" priority="72" operator="containsText" text="4- Bajo">
      <formula>NOT(ISERROR(SEARCH("4- Bajo",B60)))</formula>
    </cfRule>
    <cfRule type="containsText" dxfId="766" priority="73" operator="containsText" text="1- Bajo">
      <formula>NOT(ISERROR(SEARCH("1- Bajo",B60)))</formula>
    </cfRule>
  </conditionalFormatting>
  <dataValidations count="7">
    <dataValidation allowBlank="1" showInputMessage="1" showErrorMessage="1" prompt="Seleccionar el tipo de riesgo teniendo en cuenta que  factor organizaconal afecta. Ver explicacion en hoja " sqref="E8" xr:uid="{00000000-0002-0000-0E00-000000000000}"/>
    <dataValidation allowBlank="1" showInputMessage="1" showErrorMessage="1" prompt="Registrar qué factor  que ocasina el riesgo: un facot identtficado el contexto._x000a_O  personas, recursos, estilo de direccion , factores externos, , codiciones ambientales" sqref="F8:G8" xr:uid="{00000000-0002-0000-0E00-000001000000}"/>
    <dataValidation allowBlank="1" showInputMessage="1" showErrorMessage="1" prompt="Que tan factible es que materialize el riesgo?" sqref="H8" xr:uid="{00000000-0002-0000-0E00-000002000000}"/>
    <dataValidation allowBlank="1" showInputMessage="1" showErrorMessage="1" prompt="El grado de afectación puede ser " sqref="I8" xr:uid="{00000000-0002-0000-0E00-000003000000}"/>
    <dataValidation allowBlank="1" showInputMessage="1" showErrorMessage="1" prompt="Describir las actividades que se van a desarrollar para el proyecto" sqref="O7" xr:uid="{00000000-0002-0000-0E00-000004000000}"/>
    <dataValidation allowBlank="1" showInputMessage="1" showErrorMessage="1" prompt="Seleccionar si el responsable es el responsable de las acciones es el nivel central" sqref="P7:P8" xr:uid="{00000000-0002-0000-0E00-000005000000}"/>
    <dataValidation allowBlank="1" showInputMessage="1" showErrorMessage="1" prompt="seleccionar si el responsable de ejecutar las acciones es el nivel central" sqref="Q8:R8" xr:uid="{00000000-0002-0000-0E00-000006000000}"/>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Presentacion </vt:lpstr>
      <vt:lpstr>Análisis de Contexto </vt:lpstr>
      <vt:lpstr>Estrategias</vt:lpstr>
      <vt:lpstr>Mapa Final</vt:lpstr>
      <vt:lpstr>Hoja1</vt:lpstr>
      <vt:lpstr>LISTA</vt:lpstr>
      <vt:lpstr>Seguimiento 1 Trimestre</vt:lpstr>
      <vt:lpstr>Seguimiento 2 Trimestre</vt:lpstr>
      <vt:lpstr>Seguimiento 3 Trimestre</vt:lpstr>
      <vt:lpstr>Seguimiento 4 Trimestre</vt:lpstr>
      <vt:lpstr>Instructivo</vt:lpstr>
      <vt:lpstr>Clasificación Riesgo</vt:lpstr>
      <vt:lpstr>Tabla probabilidad</vt:lpstr>
      <vt:lpstr>Tabla Impacto </vt:lpstr>
      <vt:lpstr>Tabla Valoración de Controles</vt:lpstr>
      <vt:lpstr>Matriz de Calor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Aarrieta</cp:lastModifiedBy>
  <dcterms:created xsi:type="dcterms:W3CDTF">2021-04-16T16:11:31Z</dcterms:created>
  <dcterms:modified xsi:type="dcterms:W3CDTF">2022-10-06T20:35:56Z</dcterms:modified>
</cp:coreProperties>
</file>